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Estudo MBA Tecnologia e Aplicacao de BI\_TCC\04 Base_Dados\06 Analise e Consolidada\"/>
    </mc:Choice>
  </mc:AlternateContent>
  <xr:revisionPtr revIDLastSave="44" documentId="8_{C58C7595-C08A-42FA-9A7F-4A3A69F25A9A}" xr6:coauthVersionLast="45" xr6:coauthVersionMax="45" xr10:uidLastSave="{26D1496D-D800-4056-9462-6C4F20827247}"/>
  <bookViews>
    <workbookView xWindow="-108" yWindow="-108" windowWidth="23256" windowHeight="12576" activeTab="5" xr2:uid="{1E860F57-662B-644A-BBFD-AA6360E9799F}"/>
  </bookViews>
  <sheets>
    <sheet name="Dicionario" sheetId="3" r:id="rId1"/>
    <sheet name="Dados_v4" sheetId="7" r:id="rId2"/>
    <sheet name="Dados_Positivos e Perc" sheetId="6" r:id="rId3"/>
    <sheet name="Dados_v3" sheetId="4" r:id="rId4"/>
    <sheet name="Tratada" sheetId="2" r:id="rId5"/>
    <sheet name="Original" sheetId="1" r:id="rId6"/>
    <sheet name="Planilha5" sheetId="5" r:id="rId7"/>
  </sheets>
  <definedNames>
    <definedName name="_xlnm._FilterDatabase" localSheetId="2" hidden="1">'Dados_Positivos e Perc'!$A$1:$P$418</definedName>
    <definedName name="_xlnm._FilterDatabase" localSheetId="3" hidden="1">Dados_v3!$A$3:$V$3</definedName>
    <definedName name="_xlnm._FilterDatabase" localSheetId="1" hidden="1">Dados_v4!$A$1:$P$418</definedName>
    <definedName name="_xlnm._FilterDatabase" localSheetId="5" hidden="1">Original!$A$2:$AX$419</definedName>
    <definedName name="_xlnm._FilterDatabase" localSheetId="4" hidden="1">Tratada!$A$1:$V$1</definedName>
    <definedName name="giniba" localSheetId="6">Planilha5!$A$1:$E$422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8" i="7" l="1"/>
  <c r="E418" i="7"/>
  <c r="D418" i="7"/>
  <c r="C418" i="7"/>
  <c r="B418" i="7"/>
  <c r="A418" i="7"/>
  <c r="G417" i="7"/>
  <c r="E417" i="7"/>
  <c r="D417" i="7"/>
  <c r="C417" i="7"/>
  <c r="B417" i="7"/>
  <c r="A417" i="7"/>
  <c r="G416" i="7"/>
  <c r="E416" i="7"/>
  <c r="D416" i="7"/>
  <c r="C416" i="7"/>
  <c r="B416" i="7"/>
  <c r="A416" i="7"/>
  <c r="G415" i="7"/>
  <c r="E415" i="7"/>
  <c r="D415" i="7"/>
  <c r="C415" i="7"/>
  <c r="B415" i="7"/>
  <c r="A415" i="7"/>
  <c r="G414" i="7"/>
  <c r="E414" i="7"/>
  <c r="D414" i="7"/>
  <c r="C414" i="7"/>
  <c r="B414" i="7"/>
  <c r="A414" i="7"/>
  <c r="G413" i="7"/>
  <c r="E413" i="7"/>
  <c r="D413" i="7"/>
  <c r="C413" i="7"/>
  <c r="B413" i="7"/>
  <c r="A413" i="7"/>
  <c r="G412" i="7"/>
  <c r="E412" i="7"/>
  <c r="D412" i="7"/>
  <c r="C412" i="7"/>
  <c r="B412" i="7"/>
  <c r="A412" i="7"/>
  <c r="G411" i="7"/>
  <c r="E411" i="7"/>
  <c r="D411" i="7"/>
  <c r="C411" i="7"/>
  <c r="B411" i="7"/>
  <c r="A411" i="7"/>
  <c r="G410" i="7"/>
  <c r="E410" i="7"/>
  <c r="D410" i="7"/>
  <c r="C410" i="7"/>
  <c r="B410" i="7"/>
  <c r="A410" i="7"/>
  <c r="G409" i="7"/>
  <c r="E409" i="7"/>
  <c r="D409" i="7"/>
  <c r="C409" i="7"/>
  <c r="B409" i="7"/>
  <c r="A409" i="7"/>
  <c r="G408" i="7"/>
  <c r="E408" i="7"/>
  <c r="D408" i="7"/>
  <c r="C408" i="7"/>
  <c r="B408" i="7"/>
  <c r="A408" i="7"/>
  <c r="G407" i="7"/>
  <c r="E407" i="7"/>
  <c r="D407" i="7"/>
  <c r="C407" i="7"/>
  <c r="B407" i="7"/>
  <c r="A407" i="7"/>
  <c r="G406" i="7"/>
  <c r="E406" i="7"/>
  <c r="D406" i="7"/>
  <c r="C406" i="7"/>
  <c r="B406" i="7"/>
  <c r="A406" i="7"/>
  <c r="G405" i="7"/>
  <c r="E405" i="7"/>
  <c r="D405" i="7"/>
  <c r="C405" i="7"/>
  <c r="B405" i="7"/>
  <c r="A405" i="7"/>
  <c r="G404" i="7"/>
  <c r="E404" i="7"/>
  <c r="D404" i="7"/>
  <c r="C404" i="7"/>
  <c r="B404" i="7"/>
  <c r="A404" i="7"/>
  <c r="G403" i="7"/>
  <c r="E403" i="7"/>
  <c r="D403" i="7"/>
  <c r="C403" i="7"/>
  <c r="B403" i="7"/>
  <c r="A403" i="7"/>
  <c r="G402" i="7"/>
  <c r="E402" i="7"/>
  <c r="D402" i="7"/>
  <c r="C402" i="7"/>
  <c r="B402" i="7"/>
  <c r="A402" i="7"/>
  <c r="G401" i="7"/>
  <c r="E401" i="7"/>
  <c r="D401" i="7"/>
  <c r="C401" i="7"/>
  <c r="B401" i="7"/>
  <c r="A401" i="7"/>
  <c r="G400" i="7"/>
  <c r="E400" i="7"/>
  <c r="D400" i="7"/>
  <c r="C400" i="7"/>
  <c r="B400" i="7"/>
  <c r="A400" i="7"/>
  <c r="G399" i="7"/>
  <c r="E399" i="7"/>
  <c r="D399" i="7"/>
  <c r="C399" i="7"/>
  <c r="B399" i="7"/>
  <c r="A399" i="7"/>
  <c r="G398" i="7"/>
  <c r="E398" i="7"/>
  <c r="D398" i="7"/>
  <c r="C398" i="7"/>
  <c r="B398" i="7"/>
  <c r="A398" i="7"/>
  <c r="G397" i="7"/>
  <c r="E397" i="7"/>
  <c r="D397" i="7"/>
  <c r="C397" i="7"/>
  <c r="B397" i="7"/>
  <c r="A397" i="7"/>
  <c r="G396" i="7"/>
  <c r="E396" i="7"/>
  <c r="D396" i="7"/>
  <c r="C396" i="7"/>
  <c r="B396" i="7"/>
  <c r="A396" i="7"/>
  <c r="G395" i="7"/>
  <c r="E395" i="7"/>
  <c r="D395" i="7"/>
  <c r="C395" i="7"/>
  <c r="B395" i="7"/>
  <c r="A395" i="7"/>
  <c r="G394" i="7"/>
  <c r="E394" i="7"/>
  <c r="D394" i="7"/>
  <c r="C394" i="7"/>
  <c r="B394" i="7"/>
  <c r="A394" i="7"/>
  <c r="G393" i="7"/>
  <c r="E393" i="7"/>
  <c r="D393" i="7"/>
  <c r="C393" i="7"/>
  <c r="B393" i="7"/>
  <c r="A393" i="7"/>
  <c r="G392" i="7"/>
  <c r="E392" i="7"/>
  <c r="D392" i="7"/>
  <c r="C392" i="7"/>
  <c r="B392" i="7"/>
  <c r="A392" i="7"/>
  <c r="G391" i="7"/>
  <c r="E391" i="7"/>
  <c r="D391" i="7"/>
  <c r="C391" i="7"/>
  <c r="B391" i="7"/>
  <c r="A391" i="7"/>
  <c r="G390" i="7"/>
  <c r="E390" i="7"/>
  <c r="D390" i="7"/>
  <c r="C390" i="7"/>
  <c r="B390" i="7"/>
  <c r="A390" i="7"/>
  <c r="G389" i="7"/>
  <c r="E389" i="7"/>
  <c r="D389" i="7"/>
  <c r="C389" i="7"/>
  <c r="B389" i="7"/>
  <c r="A389" i="7"/>
  <c r="G388" i="7"/>
  <c r="E388" i="7"/>
  <c r="D388" i="7"/>
  <c r="C388" i="7"/>
  <c r="B388" i="7"/>
  <c r="A388" i="7"/>
  <c r="G387" i="7"/>
  <c r="E387" i="7"/>
  <c r="D387" i="7"/>
  <c r="C387" i="7"/>
  <c r="B387" i="7"/>
  <c r="A387" i="7"/>
  <c r="G386" i="7"/>
  <c r="E386" i="7"/>
  <c r="D386" i="7"/>
  <c r="C386" i="7"/>
  <c r="B386" i="7"/>
  <c r="A386" i="7"/>
  <c r="G385" i="7"/>
  <c r="E385" i="7"/>
  <c r="D385" i="7"/>
  <c r="C385" i="7"/>
  <c r="B385" i="7"/>
  <c r="A385" i="7"/>
  <c r="G384" i="7"/>
  <c r="E384" i="7"/>
  <c r="D384" i="7"/>
  <c r="C384" i="7"/>
  <c r="B384" i="7"/>
  <c r="A384" i="7"/>
  <c r="G383" i="7"/>
  <c r="E383" i="7"/>
  <c r="D383" i="7"/>
  <c r="C383" i="7"/>
  <c r="B383" i="7"/>
  <c r="A383" i="7"/>
  <c r="G382" i="7"/>
  <c r="E382" i="7"/>
  <c r="D382" i="7"/>
  <c r="C382" i="7"/>
  <c r="B382" i="7"/>
  <c r="A382" i="7"/>
  <c r="G381" i="7"/>
  <c r="E381" i="7"/>
  <c r="D381" i="7"/>
  <c r="C381" i="7"/>
  <c r="B381" i="7"/>
  <c r="A381" i="7"/>
  <c r="G380" i="7"/>
  <c r="E380" i="7"/>
  <c r="D380" i="7"/>
  <c r="C380" i="7"/>
  <c r="B380" i="7"/>
  <c r="A380" i="7"/>
  <c r="G379" i="7"/>
  <c r="E379" i="7"/>
  <c r="D379" i="7"/>
  <c r="C379" i="7"/>
  <c r="B379" i="7"/>
  <c r="A379" i="7"/>
  <c r="G378" i="7"/>
  <c r="E378" i="7"/>
  <c r="D378" i="7"/>
  <c r="C378" i="7"/>
  <c r="B378" i="7"/>
  <c r="A378" i="7"/>
  <c r="G377" i="7"/>
  <c r="E377" i="7"/>
  <c r="D377" i="7"/>
  <c r="C377" i="7"/>
  <c r="B377" i="7"/>
  <c r="A377" i="7"/>
  <c r="G376" i="7"/>
  <c r="E376" i="7"/>
  <c r="D376" i="7"/>
  <c r="C376" i="7"/>
  <c r="B376" i="7"/>
  <c r="A376" i="7"/>
  <c r="G375" i="7"/>
  <c r="E375" i="7"/>
  <c r="D375" i="7"/>
  <c r="C375" i="7"/>
  <c r="B375" i="7"/>
  <c r="A375" i="7"/>
  <c r="G374" i="7"/>
  <c r="E374" i="7"/>
  <c r="D374" i="7"/>
  <c r="C374" i="7"/>
  <c r="B374" i="7"/>
  <c r="A374" i="7"/>
  <c r="G373" i="7"/>
  <c r="E373" i="7"/>
  <c r="D373" i="7"/>
  <c r="C373" i="7"/>
  <c r="B373" i="7"/>
  <c r="A373" i="7"/>
  <c r="G372" i="7"/>
  <c r="E372" i="7"/>
  <c r="D372" i="7"/>
  <c r="C372" i="7"/>
  <c r="B372" i="7"/>
  <c r="A372" i="7"/>
  <c r="G371" i="7"/>
  <c r="E371" i="7"/>
  <c r="D371" i="7"/>
  <c r="C371" i="7"/>
  <c r="B371" i="7"/>
  <c r="A371" i="7"/>
  <c r="G370" i="7"/>
  <c r="E370" i="7"/>
  <c r="D370" i="7"/>
  <c r="C370" i="7"/>
  <c r="B370" i="7"/>
  <c r="A370" i="7"/>
  <c r="G369" i="7"/>
  <c r="E369" i="7"/>
  <c r="D369" i="7"/>
  <c r="C369" i="7"/>
  <c r="B369" i="7"/>
  <c r="A369" i="7"/>
  <c r="G368" i="7"/>
  <c r="E368" i="7"/>
  <c r="D368" i="7"/>
  <c r="C368" i="7"/>
  <c r="B368" i="7"/>
  <c r="A368" i="7"/>
  <c r="G367" i="7"/>
  <c r="E367" i="7"/>
  <c r="D367" i="7"/>
  <c r="C367" i="7"/>
  <c r="B367" i="7"/>
  <c r="A367" i="7"/>
  <c r="G366" i="7"/>
  <c r="E366" i="7"/>
  <c r="D366" i="7"/>
  <c r="C366" i="7"/>
  <c r="B366" i="7"/>
  <c r="A366" i="7"/>
  <c r="G365" i="7"/>
  <c r="E365" i="7"/>
  <c r="D365" i="7"/>
  <c r="C365" i="7"/>
  <c r="B365" i="7"/>
  <c r="A365" i="7"/>
  <c r="G364" i="7"/>
  <c r="E364" i="7"/>
  <c r="D364" i="7"/>
  <c r="C364" i="7"/>
  <c r="B364" i="7"/>
  <c r="A364" i="7"/>
  <c r="G363" i="7"/>
  <c r="E363" i="7"/>
  <c r="D363" i="7"/>
  <c r="C363" i="7"/>
  <c r="B363" i="7"/>
  <c r="A363" i="7"/>
  <c r="G362" i="7"/>
  <c r="E362" i="7"/>
  <c r="D362" i="7"/>
  <c r="C362" i="7"/>
  <c r="B362" i="7"/>
  <c r="A362" i="7"/>
  <c r="G361" i="7"/>
  <c r="E361" i="7"/>
  <c r="D361" i="7"/>
  <c r="C361" i="7"/>
  <c r="B361" i="7"/>
  <c r="A361" i="7"/>
  <c r="G360" i="7"/>
  <c r="E360" i="7"/>
  <c r="D360" i="7"/>
  <c r="C360" i="7"/>
  <c r="B360" i="7"/>
  <c r="A360" i="7"/>
  <c r="G359" i="7"/>
  <c r="E359" i="7"/>
  <c r="D359" i="7"/>
  <c r="C359" i="7"/>
  <c r="B359" i="7"/>
  <c r="A359" i="7"/>
  <c r="G358" i="7"/>
  <c r="E358" i="7"/>
  <c r="D358" i="7"/>
  <c r="C358" i="7"/>
  <c r="B358" i="7"/>
  <c r="A358" i="7"/>
  <c r="G357" i="7"/>
  <c r="E357" i="7"/>
  <c r="D357" i="7"/>
  <c r="C357" i="7"/>
  <c r="B357" i="7"/>
  <c r="A357" i="7"/>
  <c r="G356" i="7"/>
  <c r="E356" i="7"/>
  <c r="D356" i="7"/>
  <c r="C356" i="7"/>
  <c r="B356" i="7"/>
  <c r="A356" i="7"/>
  <c r="G355" i="7"/>
  <c r="E355" i="7"/>
  <c r="D355" i="7"/>
  <c r="C355" i="7"/>
  <c r="B355" i="7"/>
  <c r="A355" i="7"/>
  <c r="G354" i="7"/>
  <c r="E354" i="7"/>
  <c r="D354" i="7"/>
  <c r="C354" i="7"/>
  <c r="B354" i="7"/>
  <c r="A354" i="7"/>
  <c r="G353" i="7"/>
  <c r="E353" i="7"/>
  <c r="D353" i="7"/>
  <c r="C353" i="7"/>
  <c r="B353" i="7"/>
  <c r="A353" i="7"/>
  <c r="G352" i="7"/>
  <c r="E352" i="7"/>
  <c r="D352" i="7"/>
  <c r="C352" i="7"/>
  <c r="B352" i="7"/>
  <c r="A352" i="7"/>
  <c r="G351" i="7"/>
  <c r="E351" i="7"/>
  <c r="D351" i="7"/>
  <c r="C351" i="7"/>
  <c r="B351" i="7"/>
  <c r="A351" i="7"/>
  <c r="G350" i="7"/>
  <c r="E350" i="7"/>
  <c r="D350" i="7"/>
  <c r="C350" i="7"/>
  <c r="B350" i="7"/>
  <c r="A350" i="7"/>
  <c r="G349" i="7"/>
  <c r="E349" i="7"/>
  <c r="D349" i="7"/>
  <c r="C349" i="7"/>
  <c r="B349" i="7"/>
  <c r="A349" i="7"/>
  <c r="G348" i="7"/>
  <c r="E348" i="7"/>
  <c r="D348" i="7"/>
  <c r="C348" i="7"/>
  <c r="B348" i="7"/>
  <c r="A348" i="7"/>
  <c r="G347" i="7"/>
  <c r="E347" i="7"/>
  <c r="D347" i="7"/>
  <c r="C347" i="7"/>
  <c r="B347" i="7"/>
  <c r="A347" i="7"/>
  <c r="G346" i="7"/>
  <c r="E346" i="7"/>
  <c r="D346" i="7"/>
  <c r="C346" i="7"/>
  <c r="B346" i="7"/>
  <c r="A346" i="7"/>
  <c r="G345" i="7"/>
  <c r="E345" i="7"/>
  <c r="D345" i="7"/>
  <c r="C345" i="7"/>
  <c r="B345" i="7"/>
  <c r="A345" i="7"/>
  <c r="G344" i="7"/>
  <c r="E344" i="7"/>
  <c r="D344" i="7"/>
  <c r="C344" i="7"/>
  <c r="B344" i="7"/>
  <c r="A344" i="7"/>
  <c r="G343" i="7"/>
  <c r="E343" i="7"/>
  <c r="D343" i="7"/>
  <c r="C343" i="7"/>
  <c r="B343" i="7"/>
  <c r="A343" i="7"/>
  <c r="G342" i="7"/>
  <c r="E342" i="7"/>
  <c r="D342" i="7"/>
  <c r="C342" i="7"/>
  <c r="B342" i="7"/>
  <c r="A342" i="7"/>
  <c r="G341" i="7"/>
  <c r="E341" i="7"/>
  <c r="D341" i="7"/>
  <c r="C341" i="7"/>
  <c r="B341" i="7"/>
  <c r="A341" i="7"/>
  <c r="G340" i="7"/>
  <c r="E340" i="7"/>
  <c r="D340" i="7"/>
  <c r="C340" i="7"/>
  <c r="B340" i="7"/>
  <c r="A340" i="7"/>
  <c r="G339" i="7"/>
  <c r="E339" i="7"/>
  <c r="D339" i="7"/>
  <c r="C339" i="7"/>
  <c r="B339" i="7"/>
  <c r="A339" i="7"/>
  <c r="G338" i="7"/>
  <c r="E338" i="7"/>
  <c r="D338" i="7"/>
  <c r="C338" i="7"/>
  <c r="B338" i="7"/>
  <c r="A338" i="7"/>
  <c r="G337" i="7"/>
  <c r="E337" i="7"/>
  <c r="D337" i="7"/>
  <c r="C337" i="7"/>
  <c r="B337" i="7"/>
  <c r="A337" i="7"/>
  <c r="G336" i="7"/>
  <c r="E336" i="7"/>
  <c r="D336" i="7"/>
  <c r="C336" i="7"/>
  <c r="B336" i="7"/>
  <c r="A336" i="7"/>
  <c r="G335" i="7"/>
  <c r="E335" i="7"/>
  <c r="D335" i="7"/>
  <c r="C335" i="7"/>
  <c r="B335" i="7"/>
  <c r="A335" i="7"/>
  <c r="G334" i="7"/>
  <c r="E334" i="7"/>
  <c r="D334" i="7"/>
  <c r="C334" i="7"/>
  <c r="B334" i="7"/>
  <c r="A334" i="7"/>
  <c r="G333" i="7"/>
  <c r="E333" i="7"/>
  <c r="D333" i="7"/>
  <c r="C333" i="7"/>
  <c r="B333" i="7"/>
  <c r="A333" i="7"/>
  <c r="G332" i="7"/>
  <c r="E332" i="7"/>
  <c r="D332" i="7"/>
  <c r="C332" i="7"/>
  <c r="B332" i="7"/>
  <c r="A332" i="7"/>
  <c r="G331" i="7"/>
  <c r="E331" i="7"/>
  <c r="D331" i="7"/>
  <c r="C331" i="7"/>
  <c r="B331" i="7"/>
  <c r="A331" i="7"/>
  <c r="G330" i="7"/>
  <c r="E330" i="7"/>
  <c r="D330" i="7"/>
  <c r="C330" i="7"/>
  <c r="B330" i="7"/>
  <c r="A330" i="7"/>
  <c r="G329" i="7"/>
  <c r="E329" i="7"/>
  <c r="D329" i="7"/>
  <c r="C329" i="7"/>
  <c r="B329" i="7"/>
  <c r="A329" i="7"/>
  <c r="G328" i="7"/>
  <c r="E328" i="7"/>
  <c r="D328" i="7"/>
  <c r="C328" i="7"/>
  <c r="B328" i="7"/>
  <c r="A328" i="7"/>
  <c r="G327" i="7"/>
  <c r="E327" i="7"/>
  <c r="D327" i="7"/>
  <c r="C327" i="7"/>
  <c r="B327" i="7"/>
  <c r="A327" i="7"/>
  <c r="G326" i="7"/>
  <c r="E326" i="7"/>
  <c r="D326" i="7"/>
  <c r="C326" i="7"/>
  <c r="B326" i="7"/>
  <c r="A326" i="7"/>
  <c r="G325" i="7"/>
  <c r="E325" i="7"/>
  <c r="D325" i="7"/>
  <c r="C325" i="7"/>
  <c r="B325" i="7"/>
  <c r="A325" i="7"/>
  <c r="G324" i="7"/>
  <c r="E324" i="7"/>
  <c r="D324" i="7"/>
  <c r="C324" i="7"/>
  <c r="B324" i="7"/>
  <c r="A324" i="7"/>
  <c r="G323" i="7"/>
  <c r="E323" i="7"/>
  <c r="D323" i="7"/>
  <c r="C323" i="7"/>
  <c r="B323" i="7"/>
  <c r="A323" i="7"/>
  <c r="G322" i="7"/>
  <c r="E322" i="7"/>
  <c r="D322" i="7"/>
  <c r="C322" i="7"/>
  <c r="B322" i="7"/>
  <c r="A322" i="7"/>
  <c r="G321" i="7"/>
  <c r="E321" i="7"/>
  <c r="D321" i="7"/>
  <c r="C321" i="7"/>
  <c r="B321" i="7"/>
  <c r="A321" i="7"/>
  <c r="G320" i="7"/>
  <c r="E320" i="7"/>
  <c r="D320" i="7"/>
  <c r="C320" i="7"/>
  <c r="B320" i="7"/>
  <c r="A320" i="7"/>
  <c r="G319" i="7"/>
  <c r="E319" i="7"/>
  <c r="D319" i="7"/>
  <c r="C319" i="7"/>
  <c r="B319" i="7"/>
  <c r="A319" i="7"/>
  <c r="G318" i="7"/>
  <c r="E318" i="7"/>
  <c r="D318" i="7"/>
  <c r="C318" i="7"/>
  <c r="B318" i="7"/>
  <c r="A318" i="7"/>
  <c r="G317" i="7"/>
  <c r="E317" i="7"/>
  <c r="D317" i="7"/>
  <c r="C317" i="7"/>
  <c r="B317" i="7"/>
  <c r="A317" i="7"/>
  <c r="G316" i="7"/>
  <c r="E316" i="7"/>
  <c r="D316" i="7"/>
  <c r="C316" i="7"/>
  <c r="B316" i="7"/>
  <c r="A316" i="7"/>
  <c r="G315" i="7"/>
  <c r="E315" i="7"/>
  <c r="D315" i="7"/>
  <c r="C315" i="7"/>
  <c r="B315" i="7"/>
  <c r="A315" i="7"/>
  <c r="G314" i="7"/>
  <c r="E314" i="7"/>
  <c r="D314" i="7"/>
  <c r="C314" i="7"/>
  <c r="B314" i="7"/>
  <c r="A314" i="7"/>
  <c r="G313" i="7"/>
  <c r="E313" i="7"/>
  <c r="D313" i="7"/>
  <c r="C313" i="7"/>
  <c r="B313" i="7"/>
  <c r="A313" i="7"/>
  <c r="G312" i="7"/>
  <c r="E312" i="7"/>
  <c r="D312" i="7"/>
  <c r="C312" i="7"/>
  <c r="B312" i="7"/>
  <c r="A312" i="7"/>
  <c r="G311" i="7"/>
  <c r="E311" i="7"/>
  <c r="D311" i="7"/>
  <c r="C311" i="7"/>
  <c r="B311" i="7"/>
  <c r="A311" i="7"/>
  <c r="G310" i="7"/>
  <c r="E310" i="7"/>
  <c r="D310" i="7"/>
  <c r="C310" i="7"/>
  <c r="B310" i="7"/>
  <c r="A310" i="7"/>
  <c r="G309" i="7"/>
  <c r="E309" i="7"/>
  <c r="D309" i="7"/>
  <c r="C309" i="7"/>
  <c r="B309" i="7"/>
  <c r="A309" i="7"/>
  <c r="G308" i="7"/>
  <c r="E308" i="7"/>
  <c r="D308" i="7"/>
  <c r="C308" i="7"/>
  <c r="B308" i="7"/>
  <c r="A308" i="7"/>
  <c r="G307" i="7"/>
  <c r="E307" i="7"/>
  <c r="D307" i="7"/>
  <c r="C307" i="7"/>
  <c r="B307" i="7"/>
  <c r="A307" i="7"/>
  <c r="G306" i="7"/>
  <c r="E306" i="7"/>
  <c r="D306" i="7"/>
  <c r="C306" i="7"/>
  <c r="B306" i="7"/>
  <c r="A306" i="7"/>
  <c r="G305" i="7"/>
  <c r="E305" i="7"/>
  <c r="D305" i="7"/>
  <c r="C305" i="7"/>
  <c r="B305" i="7"/>
  <c r="A305" i="7"/>
  <c r="G304" i="7"/>
  <c r="E304" i="7"/>
  <c r="D304" i="7"/>
  <c r="C304" i="7"/>
  <c r="B304" i="7"/>
  <c r="A304" i="7"/>
  <c r="G303" i="7"/>
  <c r="E303" i="7"/>
  <c r="D303" i="7"/>
  <c r="C303" i="7"/>
  <c r="B303" i="7"/>
  <c r="A303" i="7"/>
  <c r="G302" i="7"/>
  <c r="E302" i="7"/>
  <c r="D302" i="7"/>
  <c r="C302" i="7"/>
  <c r="B302" i="7"/>
  <c r="A302" i="7"/>
  <c r="G301" i="7"/>
  <c r="E301" i="7"/>
  <c r="D301" i="7"/>
  <c r="C301" i="7"/>
  <c r="B301" i="7"/>
  <c r="A301" i="7"/>
  <c r="G300" i="7"/>
  <c r="E300" i="7"/>
  <c r="D300" i="7"/>
  <c r="C300" i="7"/>
  <c r="B300" i="7"/>
  <c r="A300" i="7"/>
  <c r="G299" i="7"/>
  <c r="E299" i="7"/>
  <c r="D299" i="7"/>
  <c r="C299" i="7"/>
  <c r="B299" i="7"/>
  <c r="A299" i="7"/>
  <c r="G298" i="7"/>
  <c r="E298" i="7"/>
  <c r="D298" i="7"/>
  <c r="C298" i="7"/>
  <c r="B298" i="7"/>
  <c r="A298" i="7"/>
  <c r="G297" i="7"/>
  <c r="E297" i="7"/>
  <c r="D297" i="7"/>
  <c r="C297" i="7"/>
  <c r="B297" i="7"/>
  <c r="A297" i="7"/>
  <c r="G296" i="7"/>
  <c r="E296" i="7"/>
  <c r="D296" i="7"/>
  <c r="C296" i="7"/>
  <c r="B296" i="7"/>
  <c r="A296" i="7"/>
  <c r="G295" i="7"/>
  <c r="E295" i="7"/>
  <c r="D295" i="7"/>
  <c r="C295" i="7"/>
  <c r="B295" i="7"/>
  <c r="A295" i="7"/>
  <c r="G294" i="7"/>
  <c r="E294" i="7"/>
  <c r="D294" i="7"/>
  <c r="C294" i="7"/>
  <c r="B294" i="7"/>
  <c r="A294" i="7"/>
  <c r="G293" i="7"/>
  <c r="E293" i="7"/>
  <c r="D293" i="7"/>
  <c r="C293" i="7"/>
  <c r="B293" i="7"/>
  <c r="A293" i="7"/>
  <c r="G292" i="7"/>
  <c r="E292" i="7"/>
  <c r="D292" i="7"/>
  <c r="C292" i="7"/>
  <c r="B292" i="7"/>
  <c r="A292" i="7"/>
  <c r="G291" i="7"/>
  <c r="E291" i="7"/>
  <c r="D291" i="7"/>
  <c r="C291" i="7"/>
  <c r="B291" i="7"/>
  <c r="A291" i="7"/>
  <c r="G290" i="7"/>
  <c r="E290" i="7"/>
  <c r="D290" i="7"/>
  <c r="C290" i="7"/>
  <c r="B290" i="7"/>
  <c r="A290" i="7"/>
  <c r="G289" i="7"/>
  <c r="E289" i="7"/>
  <c r="D289" i="7"/>
  <c r="C289" i="7"/>
  <c r="B289" i="7"/>
  <c r="A289" i="7"/>
  <c r="G288" i="7"/>
  <c r="E288" i="7"/>
  <c r="D288" i="7"/>
  <c r="C288" i="7"/>
  <c r="B288" i="7"/>
  <c r="A288" i="7"/>
  <c r="G287" i="7"/>
  <c r="E287" i="7"/>
  <c r="D287" i="7"/>
  <c r="C287" i="7"/>
  <c r="B287" i="7"/>
  <c r="A287" i="7"/>
  <c r="G286" i="7"/>
  <c r="E286" i="7"/>
  <c r="D286" i="7"/>
  <c r="C286" i="7"/>
  <c r="B286" i="7"/>
  <c r="A286" i="7"/>
  <c r="G285" i="7"/>
  <c r="E285" i="7"/>
  <c r="D285" i="7"/>
  <c r="C285" i="7"/>
  <c r="B285" i="7"/>
  <c r="A285" i="7"/>
  <c r="G284" i="7"/>
  <c r="E284" i="7"/>
  <c r="D284" i="7"/>
  <c r="C284" i="7"/>
  <c r="B284" i="7"/>
  <c r="A284" i="7"/>
  <c r="G283" i="7"/>
  <c r="E283" i="7"/>
  <c r="D283" i="7"/>
  <c r="C283" i="7"/>
  <c r="B283" i="7"/>
  <c r="A283" i="7"/>
  <c r="G282" i="7"/>
  <c r="E282" i="7"/>
  <c r="D282" i="7"/>
  <c r="C282" i="7"/>
  <c r="B282" i="7"/>
  <c r="A282" i="7"/>
  <c r="G281" i="7"/>
  <c r="E281" i="7"/>
  <c r="D281" i="7"/>
  <c r="C281" i="7"/>
  <c r="B281" i="7"/>
  <c r="A281" i="7"/>
  <c r="G280" i="7"/>
  <c r="E280" i="7"/>
  <c r="D280" i="7"/>
  <c r="C280" i="7"/>
  <c r="B280" i="7"/>
  <c r="A280" i="7"/>
  <c r="G279" i="7"/>
  <c r="E279" i="7"/>
  <c r="D279" i="7"/>
  <c r="C279" i="7"/>
  <c r="B279" i="7"/>
  <c r="A279" i="7"/>
  <c r="G278" i="7"/>
  <c r="E278" i="7"/>
  <c r="D278" i="7"/>
  <c r="C278" i="7"/>
  <c r="B278" i="7"/>
  <c r="A278" i="7"/>
  <c r="G277" i="7"/>
  <c r="E277" i="7"/>
  <c r="D277" i="7"/>
  <c r="C277" i="7"/>
  <c r="B277" i="7"/>
  <c r="A277" i="7"/>
  <c r="G276" i="7"/>
  <c r="E276" i="7"/>
  <c r="D276" i="7"/>
  <c r="C276" i="7"/>
  <c r="B276" i="7"/>
  <c r="A276" i="7"/>
  <c r="G275" i="7"/>
  <c r="E275" i="7"/>
  <c r="D275" i="7"/>
  <c r="C275" i="7"/>
  <c r="B275" i="7"/>
  <c r="A275" i="7"/>
  <c r="G274" i="7"/>
  <c r="E274" i="7"/>
  <c r="D274" i="7"/>
  <c r="C274" i="7"/>
  <c r="B274" i="7"/>
  <c r="A274" i="7"/>
  <c r="G273" i="7"/>
  <c r="E273" i="7"/>
  <c r="D273" i="7"/>
  <c r="C273" i="7"/>
  <c r="B273" i="7"/>
  <c r="A273" i="7"/>
  <c r="G272" i="7"/>
  <c r="E272" i="7"/>
  <c r="D272" i="7"/>
  <c r="C272" i="7"/>
  <c r="B272" i="7"/>
  <c r="A272" i="7"/>
  <c r="G271" i="7"/>
  <c r="E271" i="7"/>
  <c r="D271" i="7"/>
  <c r="C271" i="7"/>
  <c r="B271" i="7"/>
  <c r="A271" i="7"/>
  <c r="G270" i="7"/>
  <c r="E270" i="7"/>
  <c r="D270" i="7"/>
  <c r="C270" i="7"/>
  <c r="B270" i="7"/>
  <c r="A270" i="7"/>
  <c r="G269" i="7"/>
  <c r="E269" i="7"/>
  <c r="D269" i="7"/>
  <c r="C269" i="7"/>
  <c r="B269" i="7"/>
  <c r="A269" i="7"/>
  <c r="G268" i="7"/>
  <c r="E268" i="7"/>
  <c r="D268" i="7"/>
  <c r="C268" i="7"/>
  <c r="B268" i="7"/>
  <c r="A268" i="7"/>
  <c r="G267" i="7"/>
  <c r="E267" i="7"/>
  <c r="D267" i="7"/>
  <c r="C267" i="7"/>
  <c r="B267" i="7"/>
  <c r="A267" i="7"/>
  <c r="G266" i="7"/>
  <c r="E266" i="7"/>
  <c r="D266" i="7"/>
  <c r="C266" i="7"/>
  <c r="B266" i="7"/>
  <c r="A266" i="7"/>
  <c r="E265" i="7"/>
  <c r="D265" i="7"/>
  <c r="C265" i="7"/>
  <c r="B265" i="7"/>
  <c r="A265" i="7"/>
  <c r="G264" i="7"/>
  <c r="E264" i="7"/>
  <c r="D264" i="7"/>
  <c r="C264" i="7"/>
  <c r="B264" i="7"/>
  <c r="A264" i="7"/>
  <c r="G263" i="7"/>
  <c r="E263" i="7"/>
  <c r="D263" i="7"/>
  <c r="C263" i="7"/>
  <c r="B263" i="7"/>
  <c r="A263" i="7"/>
  <c r="G262" i="7"/>
  <c r="E262" i="7"/>
  <c r="D262" i="7"/>
  <c r="C262" i="7"/>
  <c r="B262" i="7"/>
  <c r="A262" i="7"/>
  <c r="G261" i="7"/>
  <c r="E261" i="7"/>
  <c r="D261" i="7"/>
  <c r="C261" i="7"/>
  <c r="B261" i="7"/>
  <c r="A261" i="7"/>
  <c r="G260" i="7"/>
  <c r="E260" i="7"/>
  <c r="D260" i="7"/>
  <c r="C260" i="7"/>
  <c r="B260" i="7"/>
  <c r="A260" i="7"/>
  <c r="G259" i="7"/>
  <c r="E259" i="7"/>
  <c r="D259" i="7"/>
  <c r="C259" i="7"/>
  <c r="B259" i="7"/>
  <c r="A259" i="7"/>
  <c r="G258" i="7"/>
  <c r="E258" i="7"/>
  <c r="D258" i="7"/>
  <c r="C258" i="7"/>
  <c r="B258" i="7"/>
  <c r="A258" i="7"/>
  <c r="G257" i="7"/>
  <c r="E257" i="7"/>
  <c r="D257" i="7"/>
  <c r="C257" i="7"/>
  <c r="B257" i="7"/>
  <c r="A257" i="7"/>
  <c r="G256" i="7"/>
  <c r="E256" i="7"/>
  <c r="D256" i="7"/>
  <c r="C256" i="7"/>
  <c r="B256" i="7"/>
  <c r="A256" i="7"/>
  <c r="G255" i="7"/>
  <c r="E255" i="7"/>
  <c r="D255" i="7"/>
  <c r="C255" i="7"/>
  <c r="B255" i="7"/>
  <c r="A255" i="7"/>
  <c r="G254" i="7"/>
  <c r="E254" i="7"/>
  <c r="D254" i="7"/>
  <c r="C254" i="7"/>
  <c r="B254" i="7"/>
  <c r="A254" i="7"/>
  <c r="G253" i="7"/>
  <c r="E253" i="7"/>
  <c r="D253" i="7"/>
  <c r="C253" i="7"/>
  <c r="B253" i="7"/>
  <c r="A253" i="7"/>
  <c r="G252" i="7"/>
  <c r="E252" i="7"/>
  <c r="D252" i="7"/>
  <c r="C252" i="7"/>
  <c r="B252" i="7"/>
  <c r="A252" i="7"/>
  <c r="G251" i="7"/>
  <c r="E251" i="7"/>
  <c r="D251" i="7"/>
  <c r="C251" i="7"/>
  <c r="B251" i="7"/>
  <c r="A251" i="7"/>
  <c r="G250" i="7"/>
  <c r="E250" i="7"/>
  <c r="D250" i="7"/>
  <c r="C250" i="7"/>
  <c r="B250" i="7"/>
  <c r="A250" i="7"/>
  <c r="G249" i="7"/>
  <c r="E249" i="7"/>
  <c r="D249" i="7"/>
  <c r="C249" i="7"/>
  <c r="B249" i="7"/>
  <c r="A249" i="7"/>
  <c r="G248" i="7"/>
  <c r="E248" i="7"/>
  <c r="D248" i="7"/>
  <c r="C248" i="7"/>
  <c r="B248" i="7"/>
  <c r="A248" i="7"/>
  <c r="G247" i="7"/>
  <c r="E247" i="7"/>
  <c r="D247" i="7"/>
  <c r="C247" i="7"/>
  <c r="B247" i="7"/>
  <c r="A247" i="7"/>
  <c r="G246" i="7"/>
  <c r="E246" i="7"/>
  <c r="D246" i="7"/>
  <c r="C246" i="7"/>
  <c r="B246" i="7"/>
  <c r="A246" i="7"/>
  <c r="G245" i="7"/>
  <c r="E245" i="7"/>
  <c r="D245" i="7"/>
  <c r="C245" i="7"/>
  <c r="B245" i="7"/>
  <c r="A245" i="7"/>
  <c r="G244" i="7"/>
  <c r="E244" i="7"/>
  <c r="D244" i="7"/>
  <c r="C244" i="7"/>
  <c r="B244" i="7"/>
  <c r="A244" i="7"/>
  <c r="G243" i="7"/>
  <c r="E243" i="7"/>
  <c r="D243" i="7"/>
  <c r="C243" i="7"/>
  <c r="B243" i="7"/>
  <c r="A243" i="7"/>
  <c r="G242" i="7"/>
  <c r="E242" i="7"/>
  <c r="D242" i="7"/>
  <c r="C242" i="7"/>
  <c r="B242" i="7"/>
  <c r="A242" i="7"/>
  <c r="G241" i="7"/>
  <c r="E241" i="7"/>
  <c r="D241" i="7"/>
  <c r="C241" i="7"/>
  <c r="B241" i="7"/>
  <c r="A241" i="7"/>
  <c r="G240" i="7"/>
  <c r="E240" i="7"/>
  <c r="D240" i="7"/>
  <c r="C240" i="7"/>
  <c r="B240" i="7"/>
  <c r="A240" i="7"/>
  <c r="G239" i="7"/>
  <c r="E239" i="7"/>
  <c r="D239" i="7"/>
  <c r="C239" i="7"/>
  <c r="B239" i="7"/>
  <c r="A239" i="7"/>
  <c r="G238" i="7"/>
  <c r="E238" i="7"/>
  <c r="D238" i="7"/>
  <c r="C238" i="7"/>
  <c r="B238" i="7"/>
  <c r="A238" i="7"/>
  <c r="G237" i="7"/>
  <c r="E237" i="7"/>
  <c r="D237" i="7"/>
  <c r="C237" i="7"/>
  <c r="B237" i="7"/>
  <c r="A237" i="7"/>
  <c r="G236" i="7"/>
  <c r="E236" i="7"/>
  <c r="D236" i="7"/>
  <c r="C236" i="7"/>
  <c r="B236" i="7"/>
  <c r="A236" i="7"/>
  <c r="G235" i="7"/>
  <c r="E235" i="7"/>
  <c r="D235" i="7"/>
  <c r="C235" i="7"/>
  <c r="B235" i="7"/>
  <c r="A235" i="7"/>
  <c r="G234" i="7"/>
  <c r="E234" i="7"/>
  <c r="D234" i="7"/>
  <c r="C234" i="7"/>
  <c r="B234" i="7"/>
  <c r="A234" i="7"/>
  <c r="G233" i="7"/>
  <c r="E233" i="7"/>
  <c r="D233" i="7"/>
  <c r="C233" i="7"/>
  <c r="B233" i="7"/>
  <c r="A233" i="7"/>
  <c r="G232" i="7"/>
  <c r="E232" i="7"/>
  <c r="D232" i="7"/>
  <c r="C232" i="7"/>
  <c r="B232" i="7"/>
  <c r="A232" i="7"/>
  <c r="G231" i="7"/>
  <c r="E231" i="7"/>
  <c r="D231" i="7"/>
  <c r="C231" i="7"/>
  <c r="B231" i="7"/>
  <c r="A231" i="7"/>
  <c r="G230" i="7"/>
  <c r="E230" i="7"/>
  <c r="D230" i="7"/>
  <c r="C230" i="7"/>
  <c r="B230" i="7"/>
  <c r="A230" i="7"/>
  <c r="G229" i="7"/>
  <c r="E229" i="7"/>
  <c r="D229" i="7"/>
  <c r="C229" i="7"/>
  <c r="B229" i="7"/>
  <c r="A229" i="7"/>
  <c r="G228" i="7"/>
  <c r="E228" i="7"/>
  <c r="D228" i="7"/>
  <c r="C228" i="7"/>
  <c r="B228" i="7"/>
  <c r="A228" i="7"/>
  <c r="G227" i="7"/>
  <c r="E227" i="7"/>
  <c r="D227" i="7"/>
  <c r="C227" i="7"/>
  <c r="B227" i="7"/>
  <c r="A227" i="7"/>
  <c r="G226" i="7"/>
  <c r="E226" i="7"/>
  <c r="D226" i="7"/>
  <c r="C226" i="7"/>
  <c r="B226" i="7"/>
  <c r="A226" i="7"/>
  <c r="G225" i="7"/>
  <c r="E225" i="7"/>
  <c r="D225" i="7"/>
  <c r="C225" i="7"/>
  <c r="B225" i="7"/>
  <c r="A225" i="7"/>
  <c r="G224" i="7"/>
  <c r="E224" i="7"/>
  <c r="D224" i="7"/>
  <c r="C224" i="7"/>
  <c r="B224" i="7"/>
  <c r="A224" i="7"/>
  <c r="G223" i="7"/>
  <c r="E223" i="7"/>
  <c r="D223" i="7"/>
  <c r="C223" i="7"/>
  <c r="B223" i="7"/>
  <c r="A223" i="7"/>
  <c r="G222" i="7"/>
  <c r="E222" i="7"/>
  <c r="D222" i="7"/>
  <c r="C222" i="7"/>
  <c r="B222" i="7"/>
  <c r="A222" i="7"/>
  <c r="G221" i="7"/>
  <c r="E221" i="7"/>
  <c r="D221" i="7"/>
  <c r="C221" i="7"/>
  <c r="B221" i="7"/>
  <c r="A221" i="7"/>
  <c r="G220" i="7"/>
  <c r="E220" i="7"/>
  <c r="D220" i="7"/>
  <c r="C220" i="7"/>
  <c r="B220" i="7"/>
  <c r="A220" i="7"/>
  <c r="G219" i="7"/>
  <c r="E219" i="7"/>
  <c r="D219" i="7"/>
  <c r="C219" i="7"/>
  <c r="B219" i="7"/>
  <c r="A219" i="7"/>
  <c r="G218" i="7"/>
  <c r="E218" i="7"/>
  <c r="D218" i="7"/>
  <c r="C218" i="7"/>
  <c r="B218" i="7"/>
  <c r="A218" i="7"/>
  <c r="G217" i="7"/>
  <c r="E217" i="7"/>
  <c r="D217" i="7"/>
  <c r="C217" i="7"/>
  <c r="B217" i="7"/>
  <c r="A217" i="7"/>
  <c r="G216" i="7"/>
  <c r="E216" i="7"/>
  <c r="D216" i="7"/>
  <c r="C216" i="7"/>
  <c r="B216" i="7"/>
  <c r="A216" i="7"/>
  <c r="G215" i="7"/>
  <c r="E215" i="7"/>
  <c r="D215" i="7"/>
  <c r="C215" i="7"/>
  <c r="B215" i="7"/>
  <c r="A215" i="7"/>
  <c r="G214" i="7"/>
  <c r="E214" i="7"/>
  <c r="D214" i="7"/>
  <c r="C214" i="7"/>
  <c r="B214" i="7"/>
  <c r="A214" i="7"/>
  <c r="G213" i="7"/>
  <c r="E213" i="7"/>
  <c r="D213" i="7"/>
  <c r="C213" i="7"/>
  <c r="B213" i="7"/>
  <c r="A213" i="7"/>
  <c r="G212" i="7"/>
  <c r="E212" i="7"/>
  <c r="D212" i="7"/>
  <c r="C212" i="7"/>
  <c r="B212" i="7"/>
  <c r="A212" i="7"/>
  <c r="G211" i="7"/>
  <c r="E211" i="7"/>
  <c r="D211" i="7"/>
  <c r="C211" i="7"/>
  <c r="B211" i="7"/>
  <c r="A211" i="7"/>
  <c r="G210" i="7"/>
  <c r="E210" i="7"/>
  <c r="D210" i="7"/>
  <c r="C210" i="7"/>
  <c r="B210" i="7"/>
  <c r="A210" i="7"/>
  <c r="G209" i="7"/>
  <c r="E209" i="7"/>
  <c r="D209" i="7"/>
  <c r="C209" i="7"/>
  <c r="B209" i="7"/>
  <c r="A209" i="7"/>
  <c r="G208" i="7"/>
  <c r="E208" i="7"/>
  <c r="D208" i="7"/>
  <c r="C208" i="7"/>
  <c r="B208" i="7"/>
  <c r="A208" i="7"/>
  <c r="G207" i="7"/>
  <c r="E207" i="7"/>
  <c r="D207" i="7"/>
  <c r="C207" i="7"/>
  <c r="B207" i="7"/>
  <c r="A207" i="7"/>
  <c r="G206" i="7"/>
  <c r="E206" i="7"/>
  <c r="D206" i="7"/>
  <c r="C206" i="7"/>
  <c r="B206" i="7"/>
  <c r="A206" i="7"/>
  <c r="G205" i="7"/>
  <c r="E205" i="7"/>
  <c r="D205" i="7"/>
  <c r="C205" i="7"/>
  <c r="B205" i="7"/>
  <c r="A205" i="7"/>
  <c r="G204" i="7"/>
  <c r="E204" i="7"/>
  <c r="D204" i="7"/>
  <c r="C204" i="7"/>
  <c r="B204" i="7"/>
  <c r="A204" i="7"/>
  <c r="G203" i="7"/>
  <c r="E203" i="7"/>
  <c r="D203" i="7"/>
  <c r="C203" i="7"/>
  <c r="B203" i="7"/>
  <c r="A203" i="7"/>
  <c r="G202" i="7"/>
  <c r="E202" i="7"/>
  <c r="D202" i="7"/>
  <c r="C202" i="7"/>
  <c r="B202" i="7"/>
  <c r="A202" i="7"/>
  <c r="G201" i="7"/>
  <c r="E201" i="7"/>
  <c r="D201" i="7"/>
  <c r="C201" i="7"/>
  <c r="B201" i="7"/>
  <c r="A201" i="7"/>
  <c r="G200" i="7"/>
  <c r="E200" i="7"/>
  <c r="D200" i="7"/>
  <c r="C200" i="7"/>
  <c r="B200" i="7"/>
  <c r="A200" i="7"/>
  <c r="G199" i="7"/>
  <c r="E199" i="7"/>
  <c r="D199" i="7"/>
  <c r="C199" i="7"/>
  <c r="B199" i="7"/>
  <c r="A199" i="7"/>
  <c r="G198" i="7"/>
  <c r="E198" i="7"/>
  <c r="D198" i="7"/>
  <c r="C198" i="7"/>
  <c r="B198" i="7"/>
  <c r="A198" i="7"/>
  <c r="G197" i="7"/>
  <c r="E197" i="7"/>
  <c r="D197" i="7"/>
  <c r="C197" i="7"/>
  <c r="B197" i="7"/>
  <c r="A197" i="7"/>
  <c r="G196" i="7"/>
  <c r="E196" i="7"/>
  <c r="D196" i="7"/>
  <c r="C196" i="7"/>
  <c r="B196" i="7"/>
  <c r="A196" i="7"/>
  <c r="G195" i="7"/>
  <c r="E195" i="7"/>
  <c r="D195" i="7"/>
  <c r="C195" i="7"/>
  <c r="B195" i="7"/>
  <c r="A195" i="7"/>
  <c r="G194" i="7"/>
  <c r="E194" i="7"/>
  <c r="D194" i="7"/>
  <c r="C194" i="7"/>
  <c r="B194" i="7"/>
  <c r="A194" i="7"/>
  <c r="G193" i="7"/>
  <c r="E193" i="7"/>
  <c r="D193" i="7"/>
  <c r="C193" i="7"/>
  <c r="B193" i="7"/>
  <c r="A193" i="7"/>
  <c r="G192" i="7"/>
  <c r="E192" i="7"/>
  <c r="D192" i="7"/>
  <c r="C192" i="7"/>
  <c r="B192" i="7"/>
  <c r="A192" i="7"/>
  <c r="G191" i="7"/>
  <c r="E191" i="7"/>
  <c r="D191" i="7"/>
  <c r="C191" i="7"/>
  <c r="B191" i="7"/>
  <c r="A191" i="7"/>
  <c r="G190" i="7"/>
  <c r="E190" i="7"/>
  <c r="D190" i="7"/>
  <c r="C190" i="7"/>
  <c r="B190" i="7"/>
  <c r="A190" i="7"/>
  <c r="G189" i="7"/>
  <c r="E189" i="7"/>
  <c r="D189" i="7"/>
  <c r="C189" i="7"/>
  <c r="B189" i="7"/>
  <c r="A189" i="7"/>
  <c r="G188" i="7"/>
  <c r="E188" i="7"/>
  <c r="D188" i="7"/>
  <c r="C188" i="7"/>
  <c r="B188" i="7"/>
  <c r="A188" i="7"/>
  <c r="G187" i="7"/>
  <c r="E187" i="7"/>
  <c r="D187" i="7"/>
  <c r="C187" i="7"/>
  <c r="B187" i="7"/>
  <c r="A187" i="7"/>
  <c r="G186" i="7"/>
  <c r="E186" i="7"/>
  <c r="D186" i="7"/>
  <c r="C186" i="7"/>
  <c r="B186" i="7"/>
  <c r="A186" i="7"/>
  <c r="O185" i="7"/>
  <c r="G185" i="7"/>
  <c r="E185" i="7"/>
  <c r="D185" i="7"/>
  <c r="C185" i="7"/>
  <c r="B185" i="7"/>
  <c r="A185" i="7"/>
  <c r="G184" i="7"/>
  <c r="E184" i="7"/>
  <c r="D184" i="7"/>
  <c r="C184" i="7"/>
  <c r="B184" i="7"/>
  <c r="A184" i="7"/>
  <c r="G183" i="7"/>
  <c r="E183" i="7"/>
  <c r="D183" i="7"/>
  <c r="C183" i="7"/>
  <c r="B183" i="7"/>
  <c r="A183" i="7"/>
  <c r="G182" i="7"/>
  <c r="E182" i="7"/>
  <c r="D182" i="7"/>
  <c r="C182" i="7"/>
  <c r="B182" i="7"/>
  <c r="A182" i="7"/>
  <c r="G181" i="7"/>
  <c r="E181" i="7"/>
  <c r="D181" i="7"/>
  <c r="C181" i="7"/>
  <c r="B181" i="7"/>
  <c r="A181" i="7"/>
  <c r="G180" i="7"/>
  <c r="E180" i="7"/>
  <c r="D180" i="7"/>
  <c r="C180" i="7"/>
  <c r="B180" i="7"/>
  <c r="A180" i="7"/>
  <c r="G179" i="7"/>
  <c r="E179" i="7"/>
  <c r="D179" i="7"/>
  <c r="C179" i="7"/>
  <c r="B179" i="7"/>
  <c r="A179" i="7"/>
  <c r="G178" i="7"/>
  <c r="E178" i="7"/>
  <c r="D178" i="7"/>
  <c r="C178" i="7"/>
  <c r="B178" i="7"/>
  <c r="A178" i="7"/>
  <c r="G177" i="7"/>
  <c r="E177" i="7"/>
  <c r="D177" i="7"/>
  <c r="C177" i="7"/>
  <c r="B177" i="7"/>
  <c r="A177" i="7"/>
  <c r="G176" i="7"/>
  <c r="E176" i="7"/>
  <c r="D176" i="7"/>
  <c r="C176" i="7"/>
  <c r="B176" i="7"/>
  <c r="A176" i="7"/>
  <c r="G175" i="7"/>
  <c r="E175" i="7"/>
  <c r="D175" i="7"/>
  <c r="C175" i="7"/>
  <c r="B175" i="7"/>
  <c r="A175" i="7"/>
  <c r="G174" i="7"/>
  <c r="E174" i="7"/>
  <c r="D174" i="7"/>
  <c r="C174" i="7"/>
  <c r="B174" i="7"/>
  <c r="A174" i="7"/>
  <c r="G173" i="7"/>
  <c r="E173" i="7"/>
  <c r="D173" i="7"/>
  <c r="C173" i="7"/>
  <c r="B173" i="7"/>
  <c r="A173" i="7"/>
  <c r="G172" i="7"/>
  <c r="E172" i="7"/>
  <c r="D172" i="7"/>
  <c r="C172" i="7"/>
  <c r="B172" i="7"/>
  <c r="A172" i="7"/>
  <c r="G171" i="7"/>
  <c r="E171" i="7"/>
  <c r="D171" i="7"/>
  <c r="C171" i="7"/>
  <c r="B171" i="7"/>
  <c r="A171" i="7"/>
  <c r="P170" i="7"/>
  <c r="G170" i="7"/>
  <c r="E170" i="7"/>
  <c r="D170" i="7"/>
  <c r="C170" i="7"/>
  <c r="B170" i="7"/>
  <c r="A170" i="7"/>
  <c r="G169" i="7"/>
  <c r="E169" i="7"/>
  <c r="D169" i="7"/>
  <c r="C169" i="7"/>
  <c r="B169" i="7"/>
  <c r="A169" i="7"/>
  <c r="L168" i="7"/>
  <c r="G168" i="7"/>
  <c r="E168" i="7"/>
  <c r="D168" i="7"/>
  <c r="C168" i="7"/>
  <c r="B168" i="7"/>
  <c r="A168" i="7"/>
  <c r="G167" i="7"/>
  <c r="E167" i="7"/>
  <c r="D167" i="7"/>
  <c r="C167" i="7"/>
  <c r="B167" i="7"/>
  <c r="A167" i="7"/>
  <c r="O166" i="7"/>
  <c r="G166" i="7"/>
  <c r="E166" i="7"/>
  <c r="D166" i="7"/>
  <c r="C166" i="7"/>
  <c r="B166" i="7"/>
  <c r="A166" i="7"/>
  <c r="G165" i="7"/>
  <c r="E165" i="7"/>
  <c r="D165" i="7"/>
  <c r="C165" i="7"/>
  <c r="B165" i="7"/>
  <c r="A165" i="7"/>
  <c r="G164" i="7"/>
  <c r="E164" i="7"/>
  <c r="D164" i="7"/>
  <c r="C164" i="7"/>
  <c r="B164" i="7"/>
  <c r="A164" i="7"/>
  <c r="G163" i="7"/>
  <c r="E163" i="7"/>
  <c r="D163" i="7"/>
  <c r="C163" i="7"/>
  <c r="B163" i="7"/>
  <c r="A163" i="7"/>
  <c r="G162" i="7"/>
  <c r="E162" i="7"/>
  <c r="D162" i="7"/>
  <c r="C162" i="7"/>
  <c r="B162" i="7"/>
  <c r="A162" i="7"/>
  <c r="G161" i="7"/>
  <c r="E161" i="7"/>
  <c r="D161" i="7"/>
  <c r="C161" i="7"/>
  <c r="B161" i="7"/>
  <c r="A161" i="7"/>
  <c r="G160" i="7"/>
  <c r="E160" i="7"/>
  <c r="D160" i="7"/>
  <c r="C160" i="7"/>
  <c r="B160" i="7"/>
  <c r="A160" i="7"/>
  <c r="G159" i="7"/>
  <c r="E159" i="7"/>
  <c r="D159" i="7"/>
  <c r="C159" i="7"/>
  <c r="B159" i="7"/>
  <c r="A159" i="7"/>
  <c r="G158" i="7"/>
  <c r="E158" i="7"/>
  <c r="D158" i="7"/>
  <c r="C158" i="7"/>
  <c r="B158" i="7"/>
  <c r="A158" i="7"/>
  <c r="G157" i="7"/>
  <c r="E157" i="7"/>
  <c r="D157" i="7"/>
  <c r="C157" i="7"/>
  <c r="B157" i="7"/>
  <c r="A157" i="7"/>
  <c r="G156" i="7"/>
  <c r="E156" i="7"/>
  <c r="D156" i="7"/>
  <c r="C156" i="7"/>
  <c r="B156" i="7"/>
  <c r="A156" i="7"/>
  <c r="G155" i="7"/>
  <c r="E155" i="7"/>
  <c r="D155" i="7"/>
  <c r="C155" i="7"/>
  <c r="B155" i="7"/>
  <c r="A155" i="7"/>
  <c r="G154" i="7"/>
  <c r="E154" i="7"/>
  <c r="D154" i="7"/>
  <c r="C154" i="7"/>
  <c r="B154" i="7"/>
  <c r="A154" i="7"/>
  <c r="O153" i="7"/>
  <c r="G153" i="7"/>
  <c r="E153" i="7"/>
  <c r="D153" i="7"/>
  <c r="C153" i="7"/>
  <c r="B153" i="7"/>
  <c r="A153" i="7"/>
  <c r="G152" i="7"/>
  <c r="E152" i="7"/>
  <c r="D152" i="7"/>
  <c r="C152" i="7"/>
  <c r="B152" i="7"/>
  <c r="A152" i="7"/>
  <c r="G151" i="7"/>
  <c r="E151" i="7"/>
  <c r="D151" i="7"/>
  <c r="C151" i="7"/>
  <c r="B151" i="7"/>
  <c r="A151" i="7"/>
  <c r="G150" i="7"/>
  <c r="E150" i="7"/>
  <c r="D150" i="7"/>
  <c r="C150" i="7"/>
  <c r="B150" i="7"/>
  <c r="A150" i="7"/>
  <c r="G149" i="7"/>
  <c r="E149" i="7"/>
  <c r="D149" i="7"/>
  <c r="C149" i="7"/>
  <c r="B149" i="7"/>
  <c r="A149" i="7"/>
  <c r="G148" i="7"/>
  <c r="E148" i="7"/>
  <c r="D148" i="7"/>
  <c r="C148" i="7"/>
  <c r="B148" i="7"/>
  <c r="A148" i="7"/>
  <c r="G147" i="7"/>
  <c r="E147" i="7"/>
  <c r="D147" i="7"/>
  <c r="C147" i="7"/>
  <c r="B147" i="7"/>
  <c r="A147" i="7"/>
  <c r="G146" i="7"/>
  <c r="E146" i="7"/>
  <c r="D146" i="7"/>
  <c r="C146" i="7"/>
  <c r="B146" i="7"/>
  <c r="A146" i="7"/>
  <c r="G145" i="7"/>
  <c r="E145" i="7"/>
  <c r="D145" i="7"/>
  <c r="C145" i="7"/>
  <c r="B145" i="7"/>
  <c r="A145" i="7"/>
  <c r="G144" i="7"/>
  <c r="E144" i="7"/>
  <c r="D144" i="7"/>
  <c r="C144" i="7"/>
  <c r="B144" i="7"/>
  <c r="A144" i="7"/>
  <c r="G143" i="7"/>
  <c r="E143" i="7"/>
  <c r="D143" i="7"/>
  <c r="C143" i="7"/>
  <c r="B143" i="7"/>
  <c r="A143" i="7"/>
  <c r="G142" i="7"/>
  <c r="E142" i="7"/>
  <c r="D142" i="7"/>
  <c r="C142" i="7"/>
  <c r="B142" i="7"/>
  <c r="A142" i="7"/>
  <c r="G141" i="7"/>
  <c r="E141" i="7"/>
  <c r="D141" i="7"/>
  <c r="C141" i="7"/>
  <c r="B141" i="7"/>
  <c r="A141" i="7"/>
  <c r="G140" i="7"/>
  <c r="E140" i="7"/>
  <c r="D140" i="7"/>
  <c r="C140" i="7"/>
  <c r="B140" i="7"/>
  <c r="A140" i="7"/>
  <c r="G139" i="7"/>
  <c r="E139" i="7"/>
  <c r="D139" i="7"/>
  <c r="C139" i="7"/>
  <c r="B139" i="7"/>
  <c r="A139" i="7"/>
  <c r="P138" i="7"/>
  <c r="G138" i="7"/>
  <c r="E138" i="7"/>
  <c r="D138" i="7"/>
  <c r="C138" i="7"/>
  <c r="B138" i="7"/>
  <c r="A138" i="7"/>
  <c r="G137" i="7"/>
  <c r="E137" i="7"/>
  <c r="D137" i="7"/>
  <c r="C137" i="7"/>
  <c r="B137" i="7"/>
  <c r="A137" i="7"/>
  <c r="G136" i="7"/>
  <c r="E136" i="7"/>
  <c r="D136" i="7"/>
  <c r="C136" i="7"/>
  <c r="B136" i="7"/>
  <c r="A136" i="7"/>
  <c r="G135" i="7"/>
  <c r="E135" i="7"/>
  <c r="D135" i="7"/>
  <c r="C135" i="7"/>
  <c r="B135" i="7"/>
  <c r="A135" i="7"/>
  <c r="G134" i="7"/>
  <c r="E134" i="7"/>
  <c r="D134" i="7"/>
  <c r="C134" i="7"/>
  <c r="B134" i="7"/>
  <c r="A134" i="7"/>
  <c r="G133" i="7"/>
  <c r="E133" i="7"/>
  <c r="D133" i="7"/>
  <c r="C133" i="7"/>
  <c r="B133" i="7"/>
  <c r="A133" i="7"/>
  <c r="G132" i="7"/>
  <c r="E132" i="7"/>
  <c r="D132" i="7"/>
  <c r="C132" i="7"/>
  <c r="B132" i="7"/>
  <c r="A132" i="7"/>
  <c r="G131" i="7"/>
  <c r="E131" i="7"/>
  <c r="D131" i="7"/>
  <c r="C131" i="7"/>
  <c r="B131" i="7"/>
  <c r="A131" i="7"/>
  <c r="G130" i="7"/>
  <c r="E130" i="7"/>
  <c r="D130" i="7"/>
  <c r="C130" i="7"/>
  <c r="B130" i="7"/>
  <c r="A130" i="7"/>
  <c r="G129" i="7"/>
  <c r="E129" i="7"/>
  <c r="D129" i="7"/>
  <c r="C129" i="7"/>
  <c r="B129" i="7"/>
  <c r="A129" i="7"/>
  <c r="G128" i="7"/>
  <c r="E128" i="7"/>
  <c r="D128" i="7"/>
  <c r="C128" i="7"/>
  <c r="B128" i="7"/>
  <c r="A128" i="7"/>
  <c r="G127" i="7"/>
  <c r="E127" i="7"/>
  <c r="D127" i="7"/>
  <c r="C127" i="7"/>
  <c r="B127" i="7"/>
  <c r="A127" i="7"/>
  <c r="G126" i="7"/>
  <c r="E126" i="7"/>
  <c r="D126" i="7"/>
  <c r="C126" i="7"/>
  <c r="B126" i="7"/>
  <c r="A126" i="7"/>
  <c r="G125" i="7"/>
  <c r="E125" i="7"/>
  <c r="D125" i="7"/>
  <c r="C125" i="7"/>
  <c r="B125" i="7"/>
  <c r="A125" i="7"/>
  <c r="G124" i="7"/>
  <c r="E124" i="7"/>
  <c r="D124" i="7"/>
  <c r="C124" i="7"/>
  <c r="B124" i="7"/>
  <c r="A124" i="7"/>
  <c r="G123" i="7"/>
  <c r="E123" i="7"/>
  <c r="D123" i="7"/>
  <c r="C123" i="7"/>
  <c r="B123" i="7"/>
  <c r="A123" i="7"/>
  <c r="P122" i="7"/>
  <c r="G122" i="7"/>
  <c r="E122" i="7"/>
  <c r="D122" i="7"/>
  <c r="C122" i="7"/>
  <c r="B122" i="7"/>
  <c r="A122" i="7"/>
  <c r="G121" i="7"/>
  <c r="E121" i="7"/>
  <c r="D121" i="7"/>
  <c r="C121" i="7"/>
  <c r="B121" i="7"/>
  <c r="A121" i="7"/>
  <c r="G120" i="7"/>
  <c r="E120" i="7"/>
  <c r="D120" i="7"/>
  <c r="C120" i="7"/>
  <c r="B120" i="7"/>
  <c r="A120" i="7"/>
  <c r="G119" i="7"/>
  <c r="E119" i="7"/>
  <c r="D119" i="7"/>
  <c r="C119" i="7"/>
  <c r="B119" i="7"/>
  <c r="A119" i="7"/>
  <c r="G118" i="7"/>
  <c r="E118" i="7"/>
  <c r="D118" i="7"/>
  <c r="C118" i="7"/>
  <c r="B118" i="7"/>
  <c r="A118" i="7"/>
  <c r="G117" i="7"/>
  <c r="E117" i="7"/>
  <c r="D117" i="7"/>
  <c r="C117" i="7"/>
  <c r="B117" i="7"/>
  <c r="A117" i="7"/>
  <c r="G116" i="7"/>
  <c r="E116" i="7"/>
  <c r="D116" i="7"/>
  <c r="C116" i="7"/>
  <c r="B116" i="7"/>
  <c r="A116" i="7"/>
  <c r="G115" i="7"/>
  <c r="E115" i="7"/>
  <c r="D115" i="7"/>
  <c r="C115" i="7"/>
  <c r="B115" i="7"/>
  <c r="A115" i="7"/>
  <c r="G114" i="7"/>
  <c r="E114" i="7"/>
  <c r="D114" i="7"/>
  <c r="C114" i="7"/>
  <c r="B114" i="7"/>
  <c r="A114" i="7"/>
  <c r="M113" i="7"/>
  <c r="G113" i="7"/>
  <c r="E113" i="7"/>
  <c r="D113" i="7"/>
  <c r="C113" i="7"/>
  <c r="B113" i="7"/>
  <c r="A113" i="7"/>
  <c r="G112" i="7"/>
  <c r="E112" i="7"/>
  <c r="D112" i="7"/>
  <c r="C112" i="7"/>
  <c r="B112" i="7"/>
  <c r="A112" i="7"/>
  <c r="G111" i="7"/>
  <c r="E111" i="7"/>
  <c r="D111" i="7"/>
  <c r="C111" i="7"/>
  <c r="B111" i="7"/>
  <c r="A111" i="7"/>
  <c r="G110" i="7"/>
  <c r="E110" i="7"/>
  <c r="D110" i="7"/>
  <c r="C110" i="7"/>
  <c r="B110" i="7"/>
  <c r="A110" i="7"/>
  <c r="G109" i="7"/>
  <c r="E109" i="7"/>
  <c r="D109" i="7"/>
  <c r="C109" i="7"/>
  <c r="B109" i="7"/>
  <c r="A109" i="7"/>
  <c r="G108" i="7"/>
  <c r="E108" i="7"/>
  <c r="D108" i="7"/>
  <c r="C108" i="7"/>
  <c r="B108" i="7"/>
  <c r="A108" i="7"/>
  <c r="G107" i="7"/>
  <c r="E107" i="7"/>
  <c r="D107" i="7"/>
  <c r="C107" i="7"/>
  <c r="B107" i="7"/>
  <c r="A107" i="7"/>
  <c r="P106" i="7"/>
  <c r="G106" i="7"/>
  <c r="E106" i="7"/>
  <c r="D106" i="7"/>
  <c r="C106" i="7"/>
  <c r="B106" i="7"/>
  <c r="A106" i="7"/>
  <c r="G105" i="7"/>
  <c r="E105" i="7"/>
  <c r="D105" i="7"/>
  <c r="C105" i="7"/>
  <c r="B105" i="7"/>
  <c r="A105" i="7"/>
  <c r="G104" i="7"/>
  <c r="E104" i="7"/>
  <c r="D104" i="7"/>
  <c r="C104" i="7"/>
  <c r="B104" i="7"/>
  <c r="A104" i="7"/>
  <c r="G103" i="7"/>
  <c r="E103" i="7"/>
  <c r="D103" i="7"/>
  <c r="C103" i="7"/>
  <c r="B103" i="7"/>
  <c r="A103" i="7"/>
  <c r="G102" i="7"/>
  <c r="E102" i="7"/>
  <c r="D102" i="7"/>
  <c r="C102" i="7"/>
  <c r="B102" i="7"/>
  <c r="A102" i="7"/>
  <c r="G101" i="7"/>
  <c r="E101" i="7"/>
  <c r="D101" i="7"/>
  <c r="C101" i="7"/>
  <c r="B101" i="7"/>
  <c r="A101" i="7"/>
  <c r="G100" i="7"/>
  <c r="E100" i="7"/>
  <c r="D100" i="7"/>
  <c r="C100" i="7"/>
  <c r="B100" i="7"/>
  <c r="A100" i="7"/>
  <c r="G99" i="7"/>
  <c r="E99" i="7"/>
  <c r="D99" i="7"/>
  <c r="C99" i="7"/>
  <c r="B99" i="7"/>
  <c r="A99" i="7"/>
  <c r="G98" i="7"/>
  <c r="E98" i="7"/>
  <c r="D98" i="7"/>
  <c r="C98" i="7"/>
  <c r="B98" i="7"/>
  <c r="A98" i="7"/>
  <c r="G97" i="7"/>
  <c r="E97" i="7"/>
  <c r="D97" i="7"/>
  <c r="C97" i="7"/>
  <c r="B97" i="7"/>
  <c r="A97" i="7"/>
  <c r="G96" i="7"/>
  <c r="E96" i="7"/>
  <c r="D96" i="7"/>
  <c r="C96" i="7"/>
  <c r="B96" i="7"/>
  <c r="A96" i="7"/>
  <c r="G95" i="7"/>
  <c r="E95" i="7"/>
  <c r="D95" i="7"/>
  <c r="C95" i="7"/>
  <c r="B95" i="7"/>
  <c r="A95" i="7"/>
  <c r="L94" i="7"/>
  <c r="G94" i="7"/>
  <c r="E94" i="7"/>
  <c r="D94" i="7"/>
  <c r="C94" i="7"/>
  <c r="B94" i="7"/>
  <c r="A94" i="7"/>
  <c r="G93" i="7"/>
  <c r="E93" i="7"/>
  <c r="D93" i="7"/>
  <c r="C93" i="7"/>
  <c r="B93" i="7"/>
  <c r="A93" i="7"/>
  <c r="G92" i="7"/>
  <c r="E92" i="7"/>
  <c r="D92" i="7"/>
  <c r="C92" i="7"/>
  <c r="B92" i="7"/>
  <c r="A92" i="7"/>
  <c r="G91" i="7"/>
  <c r="E91" i="7"/>
  <c r="D91" i="7"/>
  <c r="C91" i="7"/>
  <c r="B91" i="7"/>
  <c r="A91" i="7"/>
  <c r="G90" i="7"/>
  <c r="E90" i="7"/>
  <c r="D90" i="7"/>
  <c r="C90" i="7"/>
  <c r="B90" i="7"/>
  <c r="A90" i="7"/>
  <c r="P89" i="7"/>
  <c r="G89" i="7"/>
  <c r="E89" i="7"/>
  <c r="D89" i="7"/>
  <c r="C89" i="7"/>
  <c r="B89" i="7"/>
  <c r="A89" i="7"/>
  <c r="G88" i="7"/>
  <c r="E88" i="7"/>
  <c r="D88" i="7"/>
  <c r="C88" i="7"/>
  <c r="B88" i="7"/>
  <c r="A88" i="7"/>
  <c r="G87" i="7"/>
  <c r="E87" i="7"/>
  <c r="D87" i="7"/>
  <c r="C87" i="7"/>
  <c r="B87" i="7"/>
  <c r="A87" i="7"/>
  <c r="G86" i="7"/>
  <c r="E86" i="7"/>
  <c r="D86" i="7"/>
  <c r="C86" i="7"/>
  <c r="B86" i="7"/>
  <c r="A86" i="7"/>
  <c r="G85" i="7"/>
  <c r="E85" i="7"/>
  <c r="D85" i="7"/>
  <c r="C85" i="7"/>
  <c r="B85" i="7"/>
  <c r="A85" i="7"/>
  <c r="G84" i="7"/>
  <c r="E84" i="7"/>
  <c r="D84" i="7"/>
  <c r="C84" i="7"/>
  <c r="B84" i="7"/>
  <c r="A84" i="7"/>
  <c r="G83" i="7"/>
  <c r="E83" i="7"/>
  <c r="D83" i="7"/>
  <c r="C83" i="7"/>
  <c r="B83" i="7"/>
  <c r="A83" i="7"/>
  <c r="O82" i="7"/>
  <c r="G82" i="7"/>
  <c r="E82" i="7"/>
  <c r="D82" i="7"/>
  <c r="C82" i="7"/>
  <c r="B82" i="7"/>
  <c r="A82" i="7"/>
  <c r="G81" i="7"/>
  <c r="E81" i="7"/>
  <c r="D81" i="7"/>
  <c r="C81" i="7"/>
  <c r="B81" i="7"/>
  <c r="A81" i="7"/>
  <c r="G80" i="7"/>
  <c r="E80" i="7"/>
  <c r="D80" i="7"/>
  <c r="C80" i="7"/>
  <c r="B80" i="7"/>
  <c r="A80" i="7"/>
  <c r="G79" i="7"/>
  <c r="E79" i="7"/>
  <c r="D79" i="7"/>
  <c r="C79" i="7"/>
  <c r="B79" i="7"/>
  <c r="A79" i="7"/>
  <c r="G78" i="7"/>
  <c r="E78" i="7"/>
  <c r="D78" i="7"/>
  <c r="C78" i="7"/>
  <c r="B78" i="7"/>
  <c r="A78" i="7"/>
  <c r="G77" i="7"/>
  <c r="E77" i="7"/>
  <c r="D77" i="7"/>
  <c r="C77" i="7"/>
  <c r="B77" i="7"/>
  <c r="A77" i="7"/>
  <c r="G76" i="7"/>
  <c r="E76" i="7"/>
  <c r="D76" i="7"/>
  <c r="C76" i="7"/>
  <c r="B76" i="7"/>
  <c r="A76" i="7"/>
  <c r="G75" i="7"/>
  <c r="E75" i="7"/>
  <c r="D75" i="7"/>
  <c r="C75" i="7"/>
  <c r="B75" i="7"/>
  <c r="A75" i="7"/>
  <c r="G74" i="7"/>
  <c r="E74" i="7"/>
  <c r="D74" i="7"/>
  <c r="C74" i="7"/>
  <c r="B74" i="7"/>
  <c r="A74" i="7"/>
  <c r="G73" i="7"/>
  <c r="E73" i="7"/>
  <c r="D73" i="7"/>
  <c r="C73" i="7"/>
  <c r="B73" i="7"/>
  <c r="A73" i="7"/>
  <c r="G72" i="7"/>
  <c r="E72" i="7"/>
  <c r="D72" i="7"/>
  <c r="C72" i="7"/>
  <c r="B72" i="7"/>
  <c r="A72" i="7"/>
  <c r="G71" i="7"/>
  <c r="E71" i="7"/>
  <c r="D71" i="7"/>
  <c r="C71" i="7"/>
  <c r="B71" i="7"/>
  <c r="A71" i="7"/>
  <c r="O70" i="7"/>
  <c r="G70" i="7"/>
  <c r="E70" i="7"/>
  <c r="D70" i="7"/>
  <c r="C70" i="7"/>
  <c r="B70" i="7"/>
  <c r="A70" i="7"/>
  <c r="G69" i="7"/>
  <c r="E69" i="7"/>
  <c r="D69" i="7"/>
  <c r="C69" i="7"/>
  <c r="B69" i="7"/>
  <c r="A69" i="7"/>
  <c r="G68" i="7"/>
  <c r="E68" i="7"/>
  <c r="D68" i="7"/>
  <c r="C68" i="7"/>
  <c r="B68" i="7"/>
  <c r="A68" i="7"/>
  <c r="G67" i="7"/>
  <c r="E67" i="7"/>
  <c r="D67" i="7"/>
  <c r="C67" i="7"/>
  <c r="B67" i="7"/>
  <c r="A67" i="7"/>
  <c r="G66" i="7"/>
  <c r="E66" i="7"/>
  <c r="D66" i="7"/>
  <c r="C66" i="7"/>
  <c r="B66" i="7"/>
  <c r="A66" i="7"/>
  <c r="G65" i="7"/>
  <c r="E65" i="7"/>
  <c r="D65" i="7"/>
  <c r="C65" i="7"/>
  <c r="B65" i="7"/>
  <c r="A65" i="7"/>
  <c r="G64" i="7"/>
  <c r="E64" i="7"/>
  <c r="D64" i="7"/>
  <c r="C64" i="7"/>
  <c r="B64" i="7"/>
  <c r="A64" i="7"/>
  <c r="G63" i="7"/>
  <c r="E63" i="7"/>
  <c r="D63" i="7"/>
  <c r="C63" i="7"/>
  <c r="B63" i="7"/>
  <c r="A63" i="7"/>
  <c r="G62" i="7"/>
  <c r="E62" i="7"/>
  <c r="D62" i="7"/>
  <c r="C62" i="7"/>
  <c r="B62" i="7"/>
  <c r="A62" i="7"/>
  <c r="G61" i="7"/>
  <c r="E61" i="7"/>
  <c r="D61" i="7"/>
  <c r="C61" i="7"/>
  <c r="B61" i="7"/>
  <c r="A61" i="7"/>
  <c r="G60" i="7"/>
  <c r="E60" i="7"/>
  <c r="D60" i="7"/>
  <c r="C60" i="7"/>
  <c r="B60" i="7"/>
  <c r="A60" i="7"/>
  <c r="G59" i="7"/>
  <c r="E59" i="7"/>
  <c r="D59" i="7"/>
  <c r="C59" i="7"/>
  <c r="B59" i="7"/>
  <c r="A59" i="7"/>
  <c r="O58" i="7"/>
  <c r="G58" i="7"/>
  <c r="E58" i="7"/>
  <c r="D58" i="7"/>
  <c r="C58" i="7"/>
  <c r="B58" i="7"/>
  <c r="A58" i="7"/>
  <c r="G57" i="7"/>
  <c r="E57" i="7"/>
  <c r="D57" i="7"/>
  <c r="C57" i="7"/>
  <c r="B57" i="7"/>
  <c r="A57" i="7"/>
  <c r="P56" i="7"/>
  <c r="G56" i="7"/>
  <c r="E56" i="7"/>
  <c r="D56" i="7"/>
  <c r="C56" i="7"/>
  <c r="B56" i="7"/>
  <c r="A56" i="7"/>
  <c r="G55" i="7"/>
  <c r="E55" i="7"/>
  <c r="D55" i="7"/>
  <c r="C55" i="7"/>
  <c r="B55" i="7"/>
  <c r="A55" i="7"/>
  <c r="G54" i="7"/>
  <c r="E54" i="7"/>
  <c r="D54" i="7"/>
  <c r="C54" i="7"/>
  <c r="B54" i="7"/>
  <c r="A54" i="7"/>
  <c r="G53" i="7"/>
  <c r="E53" i="7"/>
  <c r="D53" i="7"/>
  <c r="C53" i="7"/>
  <c r="B53" i="7"/>
  <c r="A53" i="7"/>
  <c r="G52" i="7"/>
  <c r="E52" i="7"/>
  <c r="D52" i="7"/>
  <c r="C52" i="7"/>
  <c r="B52" i="7"/>
  <c r="A52" i="7"/>
  <c r="G51" i="7"/>
  <c r="E51" i="7"/>
  <c r="D51" i="7"/>
  <c r="C51" i="7"/>
  <c r="B51" i="7"/>
  <c r="A51" i="7"/>
  <c r="G50" i="7"/>
  <c r="E50" i="7"/>
  <c r="D50" i="7"/>
  <c r="C50" i="7"/>
  <c r="B50" i="7"/>
  <c r="A50" i="7"/>
  <c r="G49" i="7"/>
  <c r="E49" i="7"/>
  <c r="D49" i="7"/>
  <c r="C49" i="7"/>
  <c r="B49" i="7"/>
  <c r="A49" i="7"/>
  <c r="P48" i="7"/>
  <c r="G48" i="7"/>
  <c r="E48" i="7"/>
  <c r="D48" i="7"/>
  <c r="C48" i="7"/>
  <c r="B48" i="7"/>
  <c r="A48" i="7"/>
  <c r="G47" i="7"/>
  <c r="E47" i="7"/>
  <c r="D47" i="7"/>
  <c r="C47" i="7"/>
  <c r="B47" i="7"/>
  <c r="A47" i="7"/>
  <c r="G46" i="7"/>
  <c r="E46" i="7"/>
  <c r="D46" i="7"/>
  <c r="C46" i="7"/>
  <c r="B46" i="7"/>
  <c r="A46" i="7"/>
  <c r="G45" i="7"/>
  <c r="E45" i="7"/>
  <c r="D45" i="7"/>
  <c r="C45" i="7"/>
  <c r="B45" i="7"/>
  <c r="A45" i="7"/>
  <c r="N44" i="7"/>
  <c r="G44" i="7"/>
  <c r="E44" i="7"/>
  <c r="D44" i="7"/>
  <c r="C44" i="7"/>
  <c r="B44" i="7"/>
  <c r="A44" i="7"/>
  <c r="G43" i="7"/>
  <c r="E43" i="7"/>
  <c r="D43" i="7"/>
  <c r="C43" i="7"/>
  <c r="B43" i="7"/>
  <c r="A43" i="7"/>
  <c r="G42" i="7"/>
  <c r="E42" i="7"/>
  <c r="D42" i="7"/>
  <c r="C42" i="7"/>
  <c r="B42" i="7"/>
  <c r="A42" i="7"/>
  <c r="G41" i="7"/>
  <c r="E41" i="7"/>
  <c r="D41" i="7"/>
  <c r="C41" i="7"/>
  <c r="B41" i="7"/>
  <c r="A41" i="7"/>
  <c r="G40" i="7"/>
  <c r="E40" i="7"/>
  <c r="D40" i="7"/>
  <c r="C40" i="7"/>
  <c r="B40" i="7"/>
  <c r="A40" i="7"/>
  <c r="O39" i="7"/>
  <c r="G39" i="7"/>
  <c r="E39" i="7"/>
  <c r="D39" i="7"/>
  <c r="C39" i="7"/>
  <c r="B39" i="7"/>
  <c r="A39" i="7"/>
  <c r="G38" i="7"/>
  <c r="E38" i="7"/>
  <c r="D38" i="7"/>
  <c r="C38" i="7"/>
  <c r="B38" i="7"/>
  <c r="A38" i="7"/>
  <c r="G37" i="7"/>
  <c r="E37" i="7"/>
  <c r="D37" i="7"/>
  <c r="C37" i="7"/>
  <c r="B37" i="7"/>
  <c r="A37" i="7"/>
  <c r="N36" i="7"/>
  <c r="G36" i="7"/>
  <c r="E36" i="7"/>
  <c r="D36" i="7"/>
  <c r="C36" i="7"/>
  <c r="B36" i="7"/>
  <c r="A36" i="7"/>
  <c r="G35" i="7"/>
  <c r="E35" i="7"/>
  <c r="D35" i="7"/>
  <c r="C35" i="7"/>
  <c r="B35" i="7"/>
  <c r="A35" i="7"/>
  <c r="G34" i="7"/>
  <c r="E34" i="7"/>
  <c r="D34" i="7"/>
  <c r="C34" i="7"/>
  <c r="B34" i="7"/>
  <c r="A34" i="7"/>
  <c r="G33" i="7"/>
  <c r="E33" i="7"/>
  <c r="D33" i="7"/>
  <c r="C33" i="7"/>
  <c r="B33" i="7"/>
  <c r="A33" i="7"/>
  <c r="G32" i="7"/>
  <c r="E32" i="7"/>
  <c r="D32" i="7"/>
  <c r="C32" i="7"/>
  <c r="B32" i="7"/>
  <c r="A32" i="7"/>
  <c r="O31" i="7"/>
  <c r="G31" i="7"/>
  <c r="E31" i="7"/>
  <c r="D31" i="7"/>
  <c r="C31" i="7"/>
  <c r="B31" i="7"/>
  <c r="A31" i="7"/>
  <c r="G30" i="7"/>
  <c r="E30" i="7"/>
  <c r="D30" i="7"/>
  <c r="C30" i="7"/>
  <c r="B30" i="7"/>
  <c r="A30" i="7"/>
  <c r="G29" i="7"/>
  <c r="E29" i="7"/>
  <c r="D29" i="7"/>
  <c r="C29" i="7"/>
  <c r="B29" i="7"/>
  <c r="A29" i="7"/>
  <c r="N28" i="7"/>
  <c r="G28" i="7"/>
  <c r="E28" i="7"/>
  <c r="D28" i="7"/>
  <c r="C28" i="7"/>
  <c r="B28" i="7"/>
  <c r="A28" i="7"/>
  <c r="G27" i="7"/>
  <c r="E27" i="7"/>
  <c r="D27" i="7"/>
  <c r="C27" i="7"/>
  <c r="B27" i="7"/>
  <c r="A27" i="7"/>
  <c r="G26" i="7"/>
  <c r="E26" i="7"/>
  <c r="D26" i="7"/>
  <c r="C26" i="7"/>
  <c r="B26" i="7"/>
  <c r="A26" i="7"/>
  <c r="G25" i="7"/>
  <c r="E25" i="7"/>
  <c r="D25" i="7"/>
  <c r="C25" i="7"/>
  <c r="B25" i="7"/>
  <c r="A25" i="7"/>
  <c r="G24" i="7"/>
  <c r="E24" i="7"/>
  <c r="D24" i="7"/>
  <c r="C24" i="7"/>
  <c r="B24" i="7"/>
  <c r="A24" i="7"/>
  <c r="O23" i="7"/>
  <c r="G23" i="7"/>
  <c r="E23" i="7"/>
  <c r="D23" i="7"/>
  <c r="C23" i="7"/>
  <c r="B23" i="7"/>
  <c r="A23" i="7"/>
  <c r="G22" i="7"/>
  <c r="E22" i="7"/>
  <c r="D22" i="7"/>
  <c r="C22" i="7"/>
  <c r="B22" i="7"/>
  <c r="A22" i="7"/>
  <c r="G21" i="7"/>
  <c r="E21" i="7"/>
  <c r="D21" i="7"/>
  <c r="C21" i="7"/>
  <c r="B21" i="7"/>
  <c r="A21" i="7"/>
  <c r="N20" i="7"/>
  <c r="G20" i="7"/>
  <c r="E20" i="7"/>
  <c r="D20" i="7"/>
  <c r="C20" i="7"/>
  <c r="B20" i="7"/>
  <c r="A20" i="7"/>
  <c r="G19" i="7"/>
  <c r="E19" i="7"/>
  <c r="D19" i="7"/>
  <c r="C19" i="7"/>
  <c r="B19" i="7"/>
  <c r="A19" i="7"/>
  <c r="G18" i="7"/>
  <c r="E18" i="7"/>
  <c r="D18" i="7"/>
  <c r="C18" i="7"/>
  <c r="B18" i="7"/>
  <c r="A18" i="7"/>
  <c r="G17" i="7"/>
  <c r="E17" i="7"/>
  <c r="D17" i="7"/>
  <c r="C17" i="7"/>
  <c r="B17" i="7"/>
  <c r="A17" i="7"/>
  <c r="G16" i="7"/>
  <c r="E16" i="7"/>
  <c r="D16" i="7"/>
  <c r="C16" i="7"/>
  <c r="B16" i="7"/>
  <c r="A16" i="7"/>
  <c r="O15" i="7"/>
  <c r="G15" i="7"/>
  <c r="E15" i="7"/>
  <c r="D15" i="7"/>
  <c r="C15" i="7"/>
  <c r="B15" i="7"/>
  <c r="A15" i="7"/>
  <c r="G14" i="7"/>
  <c r="E14" i="7"/>
  <c r="D14" i="7"/>
  <c r="C14" i="7"/>
  <c r="B14" i="7"/>
  <c r="A14" i="7"/>
  <c r="G13" i="7"/>
  <c r="E13" i="7"/>
  <c r="D13" i="7"/>
  <c r="C13" i="7"/>
  <c r="B13" i="7"/>
  <c r="A13" i="7"/>
  <c r="N12" i="7"/>
  <c r="G12" i="7"/>
  <c r="E12" i="7"/>
  <c r="D12" i="7"/>
  <c r="C12" i="7"/>
  <c r="B12" i="7"/>
  <c r="A12" i="7"/>
  <c r="G11" i="7"/>
  <c r="E11" i="7"/>
  <c r="D11" i="7"/>
  <c r="C11" i="7"/>
  <c r="B11" i="7"/>
  <c r="A11" i="7"/>
  <c r="G10" i="7"/>
  <c r="E10" i="7"/>
  <c r="D10" i="7"/>
  <c r="C10" i="7"/>
  <c r="B10" i="7"/>
  <c r="A10" i="7"/>
  <c r="G9" i="7"/>
  <c r="E9" i="7"/>
  <c r="D9" i="7"/>
  <c r="C9" i="7"/>
  <c r="B9" i="7"/>
  <c r="A9" i="7"/>
  <c r="G8" i="7"/>
  <c r="E8" i="7"/>
  <c r="D8" i="7"/>
  <c r="C8" i="7"/>
  <c r="B8" i="7"/>
  <c r="A8" i="7"/>
  <c r="M7" i="7"/>
  <c r="G7" i="7"/>
  <c r="E7" i="7"/>
  <c r="D7" i="7"/>
  <c r="C7" i="7"/>
  <c r="B7" i="7"/>
  <c r="A7" i="7"/>
  <c r="M6" i="7"/>
  <c r="G6" i="7"/>
  <c r="E6" i="7"/>
  <c r="D6" i="7"/>
  <c r="C6" i="7"/>
  <c r="B6" i="7"/>
  <c r="A6" i="7"/>
  <c r="P5" i="7"/>
  <c r="G5" i="7"/>
  <c r="E5" i="7"/>
  <c r="D5" i="7"/>
  <c r="C5" i="7"/>
  <c r="B5" i="7"/>
  <c r="A5" i="7"/>
  <c r="P4" i="7"/>
  <c r="M4" i="7"/>
  <c r="G4" i="7"/>
  <c r="E4" i="7"/>
  <c r="D4" i="7"/>
  <c r="C4" i="7"/>
  <c r="B4" i="7"/>
  <c r="A4" i="7"/>
  <c r="M3" i="7"/>
  <c r="G3" i="7"/>
  <c r="E3" i="7"/>
  <c r="D3" i="7"/>
  <c r="C3" i="7"/>
  <c r="B3" i="7"/>
  <c r="A3" i="7"/>
  <c r="C2" i="7"/>
  <c r="D2" i="7"/>
  <c r="E2" i="7"/>
  <c r="G2" i="7"/>
  <c r="B2" i="7"/>
  <c r="A2" i="7"/>
  <c r="L3" i="6"/>
  <c r="L3" i="7" s="1"/>
  <c r="M3" i="6"/>
  <c r="N3" i="6"/>
  <c r="N3" i="7" s="1"/>
  <c r="O3" i="6"/>
  <c r="O3" i="7" s="1"/>
  <c r="P3" i="6"/>
  <c r="P3" i="7" s="1"/>
  <c r="L4" i="6"/>
  <c r="L4" i="7" s="1"/>
  <c r="M4" i="6"/>
  <c r="N4" i="6"/>
  <c r="N4" i="7" s="1"/>
  <c r="O4" i="6"/>
  <c r="O4" i="7" s="1"/>
  <c r="P4" i="6"/>
  <c r="L5" i="6"/>
  <c r="L5" i="7" s="1"/>
  <c r="M5" i="6"/>
  <c r="M5" i="7" s="1"/>
  <c r="N5" i="6"/>
  <c r="N5" i="7" s="1"/>
  <c r="O5" i="6"/>
  <c r="O5" i="7" s="1"/>
  <c r="P5" i="6"/>
  <c r="L6" i="6"/>
  <c r="L6" i="7" s="1"/>
  <c r="M6" i="6"/>
  <c r="N6" i="6"/>
  <c r="N6" i="7" s="1"/>
  <c r="O6" i="6"/>
  <c r="O6" i="7" s="1"/>
  <c r="P6" i="6"/>
  <c r="P6" i="7" s="1"/>
  <c r="L7" i="6"/>
  <c r="L7" i="7" s="1"/>
  <c r="M7" i="6"/>
  <c r="N7" i="6"/>
  <c r="N7" i="7" s="1"/>
  <c r="O7" i="6"/>
  <c r="O7" i="7" s="1"/>
  <c r="P7" i="6"/>
  <c r="P7" i="7" s="1"/>
  <c r="L8" i="6"/>
  <c r="L8" i="7" s="1"/>
  <c r="M8" i="6"/>
  <c r="M8" i="7" s="1"/>
  <c r="N8" i="6"/>
  <c r="N8" i="7" s="1"/>
  <c r="O8" i="6"/>
  <c r="O8" i="7" s="1"/>
  <c r="P8" i="6"/>
  <c r="P8" i="7" s="1"/>
  <c r="L9" i="6"/>
  <c r="L9" i="7" s="1"/>
  <c r="M9" i="6"/>
  <c r="M9" i="7" s="1"/>
  <c r="N9" i="6"/>
  <c r="N9" i="7" s="1"/>
  <c r="O9" i="6"/>
  <c r="O9" i="7" s="1"/>
  <c r="P9" i="6"/>
  <c r="P9" i="7" s="1"/>
  <c r="L10" i="6"/>
  <c r="L10" i="7" s="1"/>
  <c r="M10" i="6"/>
  <c r="M10" i="7" s="1"/>
  <c r="N10" i="6"/>
  <c r="N10" i="7" s="1"/>
  <c r="O10" i="6"/>
  <c r="O10" i="7" s="1"/>
  <c r="P10" i="6"/>
  <c r="P10" i="7" s="1"/>
  <c r="L11" i="6"/>
  <c r="L11" i="7" s="1"/>
  <c r="M11" i="6"/>
  <c r="M11" i="7" s="1"/>
  <c r="N11" i="6"/>
  <c r="N11" i="7" s="1"/>
  <c r="O11" i="6"/>
  <c r="O11" i="7" s="1"/>
  <c r="P11" i="6"/>
  <c r="P11" i="7" s="1"/>
  <c r="L12" i="6"/>
  <c r="L12" i="7" s="1"/>
  <c r="M12" i="6"/>
  <c r="M12" i="7" s="1"/>
  <c r="N12" i="6"/>
  <c r="O12" i="6"/>
  <c r="O12" i="7" s="1"/>
  <c r="P12" i="6"/>
  <c r="P12" i="7" s="1"/>
  <c r="L13" i="6"/>
  <c r="L13" i="7" s="1"/>
  <c r="M13" i="6"/>
  <c r="M13" i="7" s="1"/>
  <c r="N13" i="6"/>
  <c r="N13" i="7" s="1"/>
  <c r="O13" i="6"/>
  <c r="O13" i="7" s="1"/>
  <c r="P13" i="6"/>
  <c r="P13" i="7" s="1"/>
  <c r="L14" i="6"/>
  <c r="L14" i="7" s="1"/>
  <c r="M14" i="6"/>
  <c r="M14" i="7" s="1"/>
  <c r="N14" i="6"/>
  <c r="N14" i="7" s="1"/>
  <c r="O14" i="6"/>
  <c r="O14" i="7" s="1"/>
  <c r="P14" i="6"/>
  <c r="P14" i="7" s="1"/>
  <c r="L15" i="6"/>
  <c r="L15" i="7" s="1"/>
  <c r="M15" i="6"/>
  <c r="M15" i="7" s="1"/>
  <c r="N15" i="6"/>
  <c r="N15" i="7" s="1"/>
  <c r="O15" i="6"/>
  <c r="P15" i="6"/>
  <c r="P15" i="7" s="1"/>
  <c r="L16" i="6"/>
  <c r="L16" i="7" s="1"/>
  <c r="M16" i="6"/>
  <c r="M16" i="7" s="1"/>
  <c r="N16" i="6"/>
  <c r="N16" i="7" s="1"/>
  <c r="O16" i="6"/>
  <c r="O16" i="7" s="1"/>
  <c r="P16" i="6"/>
  <c r="P16" i="7" s="1"/>
  <c r="L17" i="6"/>
  <c r="L17" i="7" s="1"/>
  <c r="M17" i="6"/>
  <c r="M17" i="7" s="1"/>
  <c r="N17" i="6"/>
  <c r="N17" i="7" s="1"/>
  <c r="O17" i="6"/>
  <c r="O17" i="7" s="1"/>
  <c r="P17" i="6"/>
  <c r="P17" i="7" s="1"/>
  <c r="L18" i="6"/>
  <c r="L18" i="7" s="1"/>
  <c r="M18" i="6"/>
  <c r="M18" i="7" s="1"/>
  <c r="N18" i="6"/>
  <c r="N18" i="7" s="1"/>
  <c r="O18" i="6"/>
  <c r="O18" i="7" s="1"/>
  <c r="P18" i="6"/>
  <c r="P18" i="7" s="1"/>
  <c r="L19" i="6"/>
  <c r="L19" i="7" s="1"/>
  <c r="M19" i="6"/>
  <c r="M19" i="7" s="1"/>
  <c r="N19" i="6"/>
  <c r="N19" i="7" s="1"/>
  <c r="O19" i="6"/>
  <c r="O19" i="7" s="1"/>
  <c r="P19" i="6"/>
  <c r="P19" i="7" s="1"/>
  <c r="L20" i="6"/>
  <c r="L20" i="7" s="1"/>
  <c r="M20" i="6"/>
  <c r="M20" i="7" s="1"/>
  <c r="N20" i="6"/>
  <c r="O20" i="6"/>
  <c r="O20" i="7" s="1"/>
  <c r="P20" i="6"/>
  <c r="P20" i="7" s="1"/>
  <c r="L21" i="6"/>
  <c r="L21" i="7" s="1"/>
  <c r="M21" i="6"/>
  <c r="M21" i="7" s="1"/>
  <c r="N21" i="6"/>
  <c r="N21" i="7" s="1"/>
  <c r="O21" i="6"/>
  <c r="O21" i="7" s="1"/>
  <c r="P21" i="6"/>
  <c r="P21" i="7" s="1"/>
  <c r="L22" i="6"/>
  <c r="L22" i="7" s="1"/>
  <c r="M22" i="6"/>
  <c r="M22" i="7" s="1"/>
  <c r="N22" i="6"/>
  <c r="N22" i="7" s="1"/>
  <c r="O22" i="6"/>
  <c r="O22" i="7" s="1"/>
  <c r="P22" i="6"/>
  <c r="P22" i="7" s="1"/>
  <c r="L23" i="6"/>
  <c r="L23" i="7" s="1"/>
  <c r="M23" i="6"/>
  <c r="M23" i="7" s="1"/>
  <c r="N23" i="6"/>
  <c r="N23" i="7" s="1"/>
  <c r="O23" i="6"/>
  <c r="P23" i="6"/>
  <c r="P23" i="7" s="1"/>
  <c r="L24" i="6"/>
  <c r="L24" i="7" s="1"/>
  <c r="M24" i="6"/>
  <c r="M24" i="7" s="1"/>
  <c r="N24" i="6"/>
  <c r="N24" i="7" s="1"/>
  <c r="O24" i="6"/>
  <c r="O24" i="7" s="1"/>
  <c r="P24" i="6"/>
  <c r="P24" i="7" s="1"/>
  <c r="L25" i="6"/>
  <c r="L25" i="7" s="1"/>
  <c r="M25" i="6"/>
  <c r="M25" i="7" s="1"/>
  <c r="N25" i="6"/>
  <c r="N25" i="7" s="1"/>
  <c r="O25" i="6"/>
  <c r="O25" i="7" s="1"/>
  <c r="P25" i="6"/>
  <c r="P25" i="7" s="1"/>
  <c r="L26" i="6"/>
  <c r="L26" i="7" s="1"/>
  <c r="M26" i="6"/>
  <c r="M26" i="7" s="1"/>
  <c r="N26" i="6"/>
  <c r="N26" i="7" s="1"/>
  <c r="O26" i="6"/>
  <c r="O26" i="7" s="1"/>
  <c r="P26" i="6"/>
  <c r="P26" i="7" s="1"/>
  <c r="L27" i="6"/>
  <c r="L27" i="7" s="1"/>
  <c r="M27" i="6"/>
  <c r="M27" i="7" s="1"/>
  <c r="N27" i="6"/>
  <c r="N27" i="7" s="1"/>
  <c r="O27" i="6"/>
  <c r="O27" i="7" s="1"/>
  <c r="P27" i="6"/>
  <c r="P27" i="7" s="1"/>
  <c r="L28" i="6"/>
  <c r="L28" i="7" s="1"/>
  <c r="M28" i="6"/>
  <c r="M28" i="7" s="1"/>
  <c r="N28" i="6"/>
  <c r="O28" i="6"/>
  <c r="O28" i="7" s="1"/>
  <c r="P28" i="6"/>
  <c r="P28" i="7" s="1"/>
  <c r="L29" i="6"/>
  <c r="L29" i="7" s="1"/>
  <c r="M29" i="6"/>
  <c r="M29" i="7" s="1"/>
  <c r="N29" i="6"/>
  <c r="N29" i="7" s="1"/>
  <c r="O29" i="6"/>
  <c r="O29" i="7" s="1"/>
  <c r="P29" i="6"/>
  <c r="P29" i="7" s="1"/>
  <c r="L30" i="6"/>
  <c r="L30" i="7" s="1"/>
  <c r="M30" i="6"/>
  <c r="M30" i="7" s="1"/>
  <c r="N30" i="6"/>
  <c r="N30" i="7" s="1"/>
  <c r="O30" i="6"/>
  <c r="O30" i="7" s="1"/>
  <c r="P30" i="6"/>
  <c r="P30" i="7" s="1"/>
  <c r="L31" i="6"/>
  <c r="L31" i="7" s="1"/>
  <c r="M31" i="6"/>
  <c r="M31" i="7" s="1"/>
  <c r="N31" i="6"/>
  <c r="N31" i="7" s="1"/>
  <c r="O31" i="6"/>
  <c r="P31" i="6"/>
  <c r="P31" i="7" s="1"/>
  <c r="L32" i="6"/>
  <c r="L32" i="7" s="1"/>
  <c r="M32" i="6"/>
  <c r="M32" i="7" s="1"/>
  <c r="N32" i="6"/>
  <c r="N32" i="7" s="1"/>
  <c r="O32" i="6"/>
  <c r="O32" i="7" s="1"/>
  <c r="P32" i="6"/>
  <c r="P32" i="7" s="1"/>
  <c r="L33" i="6"/>
  <c r="L33" i="7" s="1"/>
  <c r="M33" i="6"/>
  <c r="M33" i="7" s="1"/>
  <c r="N33" i="6"/>
  <c r="N33" i="7" s="1"/>
  <c r="O33" i="6"/>
  <c r="O33" i="7" s="1"/>
  <c r="P33" i="6"/>
  <c r="P33" i="7" s="1"/>
  <c r="L34" i="6"/>
  <c r="L34" i="7" s="1"/>
  <c r="M34" i="6"/>
  <c r="M34" i="7" s="1"/>
  <c r="N34" i="6"/>
  <c r="N34" i="7" s="1"/>
  <c r="O34" i="6"/>
  <c r="O34" i="7" s="1"/>
  <c r="P34" i="6"/>
  <c r="P34" i="7" s="1"/>
  <c r="L35" i="6"/>
  <c r="L35" i="7" s="1"/>
  <c r="M35" i="6"/>
  <c r="M35" i="7" s="1"/>
  <c r="N35" i="6"/>
  <c r="N35" i="7" s="1"/>
  <c r="O35" i="6"/>
  <c r="O35" i="7" s="1"/>
  <c r="P35" i="6"/>
  <c r="P35" i="7" s="1"/>
  <c r="L36" i="6"/>
  <c r="L36" i="7" s="1"/>
  <c r="M36" i="6"/>
  <c r="M36" i="7" s="1"/>
  <c r="N36" i="6"/>
  <c r="O36" i="6"/>
  <c r="O36" i="7" s="1"/>
  <c r="P36" i="6"/>
  <c r="P36" i="7" s="1"/>
  <c r="L37" i="6"/>
  <c r="L37" i="7" s="1"/>
  <c r="M37" i="6"/>
  <c r="M37" i="7" s="1"/>
  <c r="N37" i="6"/>
  <c r="N37" i="7" s="1"/>
  <c r="O37" i="6"/>
  <c r="O37" i="7" s="1"/>
  <c r="P37" i="6"/>
  <c r="P37" i="7" s="1"/>
  <c r="L38" i="6"/>
  <c r="L38" i="7" s="1"/>
  <c r="M38" i="6"/>
  <c r="M38" i="7" s="1"/>
  <c r="N38" i="6"/>
  <c r="N38" i="7" s="1"/>
  <c r="O38" i="6"/>
  <c r="O38" i="7" s="1"/>
  <c r="P38" i="6"/>
  <c r="P38" i="7" s="1"/>
  <c r="L39" i="6"/>
  <c r="L39" i="7" s="1"/>
  <c r="M39" i="6"/>
  <c r="M39" i="7" s="1"/>
  <c r="N39" i="6"/>
  <c r="N39" i="7" s="1"/>
  <c r="O39" i="6"/>
  <c r="P39" i="6"/>
  <c r="P39" i="7" s="1"/>
  <c r="L40" i="6"/>
  <c r="L40" i="7" s="1"/>
  <c r="M40" i="6"/>
  <c r="M40" i="7" s="1"/>
  <c r="N40" i="6"/>
  <c r="N40" i="7" s="1"/>
  <c r="O40" i="6"/>
  <c r="O40" i="7" s="1"/>
  <c r="P40" i="6"/>
  <c r="P40" i="7" s="1"/>
  <c r="L41" i="6"/>
  <c r="L41" i="7" s="1"/>
  <c r="M41" i="6"/>
  <c r="M41" i="7" s="1"/>
  <c r="N41" i="6"/>
  <c r="N41" i="7" s="1"/>
  <c r="O41" i="6"/>
  <c r="O41" i="7" s="1"/>
  <c r="P41" i="6"/>
  <c r="P41" i="7" s="1"/>
  <c r="L42" i="6"/>
  <c r="L42" i="7" s="1"/>
  <c r="M42" i="6"/>
  <c r="M42" i="7" s="1"/>
  <c r="N42" i="6"/>
  <c r="N42" i="7" s="1"/>
  <c r="O42" i="6"/>
  <c r="O42" i="7" s="1"/>
  <c r="P42" i="6"/>
  <c r="P42" i="7" s="1"/>
  <c r="L43" i="6"/>
  <c r="L43" i="7" s="1"/>
  <c r="M43" i="6"/>
  <c r="M43" i="7" s="1"/>
  <c r="N43" i="6"/>
  <c r="N43" i="7" s="1"/>
  <c r="O43" i="6"/>
  <c r="O43" i="7" s="1"/>
  <c r="P43" i="6"/>
  <c r="P43" i="7" s="1"/>
  <c r="L44" i="6"/>
  <c r="L44" i="7" s="1"/>
  <c r="M44" i="6"/>
  <c r="M44" i="7" s="1"/>
  <c r="N44" i="6"/>
  <c r="O44" i="6"/>
  <c r="O44" i="7" s="1"/>
  <c r="P44" i="6"/>
  <c r="P44" i="7" s="1"/>
  <c r="L45" i="6"/>
  <c r="L45" i="7" s="1"/>
  <c r="M45" i="6"/>
  <c r="M45" i="7" s="1"/>
  <c r="N45" i="6"/>
  <c r="N45" i="7" s="1"/>
  <c r="O45" i="6"/>
  <c r="O45" i="7" s="1"/>
  <c r="P45" i="6"/>
  <c r="P45" i="7" s="1"/>
  <c r="L46" i="6"/>
  <c r="L46" i="7" s="1"/>
  <c r="M46" i="6"/>
  <c r="M46" i="7" s="1"/>
  <c r="N46" i="6"/>
  <c r="N46" i="7" s="1"/>
  <c r="O46" i="6"/>
  <c r="O46" i="7" s="1"/>
  <c r="P46" i="6"/>
  <c r="P46" i="7" s="1"/>
  <c r="L47" i="6"/>
  <c r="L47" i="7" s="1"/>
  <c r="M47" i="6"/>
  <c r="M47" i="7" s="1"/>
  <c r="N47" i="6"/>
  <c r="N47" i="7" s="1"/>
  <c r="O47" i="6"/>
  <c r="O47" i="7" s="1"/>
  <c r="P47" i="6"/>
  <c r="P47" i="7" s="1"/>
  <c r="L48" i="6"/>
  <c r="L48" i="7" s="1"/>
  <c r="M48" i="6"/>
  <c r="M48" i="7" s="1"/>
  <c r="N48" i="6"/>
  <c r="N48" i="7" s="1"/>
  <c r="O48" i="6"/>
  <c r="O48" i="7" s="1"/>
  <c r="P48" i="6"/>
  <c r="L49" i="6"/>
  <c r="L49" i="7" s="1"/>
  <c r="M49" i="6"/>
  <c r="M49" i="7" s="1"/>
  <c r="N49" i="6"/>
  <c r="N49" i="7" s="1"/>
  <c r="O49" i="6"/>
  <c r="O49" i="7" s="1"/>
  <c r="P49" i="6"/>
  <c r="P49" i="7" s="1"/>
  <c r="L50" i="6"/>
  <c r="L50" i="7" s="1"/>
  <c r="M50" i="6"/>
  <c r="M50" i="7" s="1"/>
  <c r="N50" i="6"/>
  <c r="N50" i="7" s="1"/>
  <c r="O50" i="6"/>
  <c r="O50" i="7" s="1"/>
  <c r="P50" i="6"/>
  <c r="P50" i="7" s="1"/>
  <c r="L51" i="6"/>
  <c r="L51" i="7" s="1"/>
  <c r="M51" i="6"/>
  <c r="M51" i="7" s="1"/>
  <c r="N51" i="6"/>
  <c r="N51" i="7" s="1"/>
  <c r="O51" i="6"/>
  <c r="O51" i="7" s="1"/>
  <c r="P51" i="6"/>
  <c r="P51" i="7" s="1"/>
  <c r="L52" i="6"/>
  <c r="L52" i="7" s="1"/>
  <c r="M52" i="6"/>
  <c r="M52" i="7" s="1"/>
  <c r="N52" i="6"/>
  <c r="N52" i="7" s="1"/>
  <c r="O52" i="6"/>
  <c r="O52" i="7" s="1"/>
  <c r="P52" i="6"/>
  <c r="P52" i="7" s="1"/>
  <c r="L53" i="6"/>
  <c r="L53" i="7" s="1"/>
  <c r="M53" i="6"/>
  <c r="M53" i="7" s="1"/>
  <c r="N53" i="6"/>
  <c r="N53" i="7" s="1"/>
  <c r="O53" i="6"/>
  <c r="O53" i="7" s="1"/>
  <c r="P53" i="6"/>
  <c r="P53" i="7" s="1"/>
  <c r="L54" i="6"/>
  <c r="L54" i="7" s="1"/>
  <c r="M54" i="6"/>
  <c r="M54" i="7" s="1"/>
  <c r="N54" i="6"/>
  <c r="N54" i="7" s="1"/>
  <c r="O54" i="6"/>
  <c r="O54" i="7" s="1"/>
  <c r="P54" i="6"/>
  <c r="P54" i="7" s="1"/>
  <c r="L55" i="6"/>
  <c r="L55" i="7" s="1"/>
  <c r="M55" i="6"/>
  <c r="M55" i="7" s="1"/>
  <c r="N55" i="6"/>
  <c r="N55" i="7" s="1"/>
  <c r="O55" i="6"/>
  <c r="O55" i="7" s="1"/>
  <c r="P55" i="6"/>
  <c r="P55" i="7" s="1"/>
  <c r="L56" i="6"/>
  <c r="L56" i="7" s="1"/>
  <c r="M56" i="6"/>
  <c r="M56" i="7" s="1"/>
  <c r="N56" i="6"/>
  <c r="N56" i="7" s="1"/>
  <c r="O56" i="6"/>
  <c r="O56" i="7" s="1"/>
  <c r="P56" i="6"/>
  <c r="L57" i="6"/>
  <c r="L57" i="7" s="1"/>
  <c r="M57" i="6"/>
  <c r="M57" i="7" s="1"/>
  <c r="N57" i="6"/>
  <c r="N57" i="7" s="1"/>
  <c r="O57" i="6"/>
  <c r="O57" i="7" s="1"/>
  <c r="P57" i="6"/>
  <c r="P57" i="7" s="1"/>
  <c r="L58" i="6"/>
  <c r="L58" i="7" s="1"/>
  <c r="M58" i="6"/>
  <c r="M58" i="7" s="1"/>
  <c r="N58" i="6"/>
  <c r="N58" i="7" s="1"/>
  <c r="O58" i="6"/>
  <c r="P58" i="6"/>
  <c r="P58" i="7" s="1"/>
  <c r="L59" i="6"/>
  <c r="L59" i="7" s="1"/>
  <c r="M59" i="6"/>
  <c r="M59" i="7" s="1"/>
  <c r="N59" i="6"/>
  <c r="N59" i="7" s="1"/>
  <c r="O59" i="6"/>
  <c r="O59" i="7" s="1"/>
  <c r="P59" i="6"/>
  <c r="P59" i="7" s="1"/>
  <c r="L60" i="6"/>
  <c r="L60" i="7" s="1"/>
  <c r="M60" i="6"/>
  <c r="M60" i="7" s="1"/>
  <c r="N60" i="6"/>
  <c r="N60" i="7" s="1"/>
  <c r="O60" i="6"/>
  <c r="O60" i="7" s="1"/>
  <c r="P60" i="6"/>
  <c r="P60" i="7" s="1"/>
  <c r="L61" i="6"/>
  <c r="L61" i="7" s="1"/>
  <c r="M61" i="6"/>
  <c r="M61" i="7" s="1"/>
  <c r="N61" i="6"/>
  <c r="N61" i="7" s="1"/>
  <c r="O61" i="6"/>
  <c r="O61" i="7" s="1"/>
  <c r="P61" i="6"/>
  <c r="P61" i="7" s="1"/>
  <c r="L62" i="6"/>
  <c r="L62" i="7" s="1"/>
  <c r="M62" i="6"/>
  <c r="M62" i="7" s="1"/>
  <c r="N62" i="6"/>
  <c r="N62" i="7" s="1"/>
  <c r="O62" i="6"/>
  <c r="O62" i="7" s="1"/>
  <c r="P62" i="6"/>
  <c r="P62" i="7" s="1"/>
  <c r="L63" i="6"/>
  <c r="L63" i="7" s="1"/>
  <c r="M63" i="6"/>
  <c r="M63" i="7" s="1"/>
  <c r="N63" i="6"/>
  <c r="N63" i="7" s="1"/>
  <c r="O63" i="6"/>
  <c r="O63" i="7" s="1"/>
  <c r="P63" i="6"/>
  <c r="P63" i="7" s="1"/>
  <c r="L64" i="6"/>
  <c r="L64" i="7" s="1"/>
  <c r="M64" i="6"/>
  <c r="M64" i="7" s="1"/>
  <c r="N64" i="6"/>
  <c r="N64" i="7" s="1"/>
  <c r="O64" i="6"/>
  <c r="O64" i="7" s="1"/>
  <c r="P64" i="6"/>
  <c r="P64" i="7" s="1"/>
  <c r="L65" i="6"/>
  <c r="L65" i="7" s="1"/>
  <c r="M65" i="6"/>
  <c r="M65" i="7" s="1"/>
  <c r="N65" i="6"/>
  <c r="N65" i="7" s="1"/>
  <c r="O65" i="6"/>
  <c r="O65" i="7" s="1"/>
  <c r="P65" i="6"/>
  <c r="P65" i="7" s="1"/>
  <c r="L66" i="6"/>
  <c r="L66" i="7" s="1"/>
  <c r="M66" i="6"/>
  <c r="M66" i="7" s="1"/>
  <c r="N66" i="6"/>
  <c r="N66" i="7" s="1"/>
  <c r="O66" i="6"/>
  <c r="O66" i="7" s="1"/>
  <c r="P66" i="6"/>
  <c r="P66" i="7" s="1"/>
  <c r="L67" i="6"/>
  <c r="L67" i="7" s="1"/>
  <c r="M67" i="6"/>
  <c r="M67" i="7" s="1"/>
  <c r="N67" i="6"/>
  <c r="N67" i="7" s="1"/>
  <c r="O67" i="6"/>
  <c r="O67" i="7" s="1"/>
  <c r="P67" i="6"/>
  <c r="P67" i="7" s="1"/>
  <c r="L68" i="6"/>
  <c r="L68" i="7" s="1"/>
  <c r="M68" i="6"/>
  <c r="M68" i="7" s="1"/>
  <c r="N68" i="6"/>
  <c r="N68" i="7" s="1"/>
  <c r="O68" i="6"/>
  <c r="O68" i="7" s="1"/>
  <c r="P68" i="6"/>
  <c r="P68" i="7" s="1"/>
  <c r="L69" i="6"/>
  <c r="L69" i="7" s="1"/>
  <c r="M69" i="6"/>
  <c r="M69" i="7" s="1"/>
  <c r="N69" i="6"/>
  <c r="N69" i="7" s="1"/>
  <c r="O69" i="6"/>
  <c r="O69" i="7" s="1"/>
  <c r="P69" i="6"/>
  <c r="P69" i="7" s="1"/>
  <c r="L70" i="6"/>
  <c r="L70" i="7" s="1"/>
  <c r="M70" i="6"/>
  <c r="M70" i="7" s="1"/>
  <c r="N70" i="6"/>
  <c r="N70" i="7" s="1"/>
  <c r="O70" i="6"/>
  <c r="P70" i="6"/>
  <c r="P70" i="7" s="1"/>
  <c r="L71" i="6"/>
  <c r="L71" i="7" s="1"/>
  <c r="M71" i="6"/>
  <c r="M71" i="7" s="1"/>
  <c r="N71" i="6"/>
  <c r="N71" i="7" s="1"/>
  <c r="O71" i="6"/>
  <c r="O71" i="7" s="1"/>
  <c r="P71" i="6"/>
  <c r="P71" i="7" s="1"/>
  <c r="L72" i="6"/>
  <c r="L72" i="7" s="1"/>
  <c r="M72" i="6"/>
  <c r="M72" i="7" s="1"/>
  <c r="N72" i="6"/>
  <c r="N72" i="7" s="1"/>
  <c r="O72" i="6"/>
  <c r="O72" i="7" s="1"/>
  <c r="P72" i="6"/>
  <c r="P72" i="7" s="1"/>
  <c r="L73" i="6"/>
  <c r="L73" i="7" s="1"/>
  <c r="M73" i="6"/>
  <c r="M73" i="7" s="1"/>
  <c r="N73" i="6"/>
  <c r="N73" i="7" s="1"/>
  <c r="O73" i="6"/>
  <c r="O73" i="7" s="1"/>
  <c r="P73" i="6"/>
  <c r="P73" i="7" s="1"/>
  <c r="L74" i="6"/>
  <c r="L74" i="7" s="1"/>
  <c r="M74" i="6"/>
  <c r="M74" i="7" s="1"/>
  <c r="N74" i="6"/>
  <c r="N74" i="7" s="1"/>
  <c r="O74" i="6"/>
  <c r="O74" i="7" s="1"/>
  <c r="P74" i="6"/>
  <c r="P74" i="7" s="1"/>
  <c r="L75" i="6"/>
  <c r="L75" i="7" s="1"/>
  <c r="M75" i="6"/>
  <c r="M75" i="7" s="1"/>
  <c r="N75" i="6"/>
  <c r="N75" i="7" s="1"/>
  <c r="O75" i="6"/>
  <c r="O75" i="7" s="1"/>
  <c r="P75" i="6"/>
  <c r="P75" i="7" s="1"/>
  <c r="L76" i="6"/>
  <c r="L76" i="7" s="1"/>
  <c r="M76" i="6"/>
  <c r="M76" i="7" s="1"/>
  <c r="N76" i="6"/>
  <c r="N76" i="7" s="1"/>
  <c r="O76" i="6"/>
  <c r="O76" i="7" s="1"/>
  <c r="P76" i="6"/>
  <c r="P76" i="7" s="1"/>
  <c r="L77" i="6"/>
  <c r="L77" i="7" s="1"/>
  <c r="M77" i="6"/>
  <c r="M77" i="7" s="1"/>
  <c r="N77" i="6"/>
  <c r="N77" i="7" s="1"/>
  <c r="O77" i="6"/>
  <c r="O77" i="7" s="1"/>
  <c r="P77" i="6"/>
  <c r="P77" i="7" s="1"/>
  <c r="L78" i="6"/>
  <c r="L78" i="7" s="1"/>
  <c r="M78" i="6"/>
  <c r="M78" i="7" s="1"/>
  <c r="N78" i="6"/>
  <c r="N78" i="7" s="1"/>
  <c r="O78" i="6"/>
  <c r="O78" i="7" s="1"/>
  <c r="P78" i="6"/>
  <c r="P78" i="7" s="1"/>
  <c r="L79" i="6"/>
  <c r="L79" i="7" s="1"/>
  <c r="M79" i="6"/>
  <c r="M79" i="7" s="1"/>
  <c r="N79" i="6"/>
  <c r="N79" i="7" s="1"/>
  <c r="O79" i="6"/>
  <c r="O79" i="7" s="1"/>
  <c r="P79" i="6"/>
  <c r="P79" i="7" s="1"/>
  <c r="L80" i="6"/>
  <c r="L80" i="7" s="1"/>
  <c r="M80" i="6"/>
  <c r="M80" i="7" s="1"/>
  <c r="N80" i="6"/>
  <c r="N80" i="7" s="1"/>
  <c r="O80" i="6"/>
  <c r="O80" i="7" s="1"/>
  <c r="P80" i="6"/>
  <c r="P80" i="7" s="1"/>
  <c r="L81" i="6"/>
  <c r="L81" i="7" s="1"/>
  <c r="M81" i="6"/>
  <c r="M81" i="7" s="1"/>
  <c r="N81" i="6"/>
  <c r="N81" i="7" s="1"/>
  <c r="O81" i="6"/>
  <c r="O81" i="7" s="1"/>
  <c r="P81" i="6"/>
  <c r="P81" i="7" s="1"/>
  <c r="L82" i="6"/>
  <c r="L82" i="7" s="1"/>
  <c r="M82" i="6"/>
  <c r="M82" i="7" s="1"/>
  <c r="N82" i="6"/>
  <c r="N82" i="7" s="1"/>
  <c r="O82" i="6"/>
  <c r="P82" i="6"/>
  <c r="P82" i="7" s="1"/>
  <c r="L83" i="6"/>
  <c r="L83" i="7" s="1"/>
  <c r="M83" i="6"/>
  <c r="M83" i="7" s="1"/>
  <c r="N83" i="6"/>
  <c r="N83" i="7" s="1"/>
  <c r="O83" i="6"/>
  <c r="O83" i="7" s="1"/>
  <c r="P83" i="6"/>
  <c r="P83" i="7" s="1"/>
  <c r="L84" i="6"/>
  <c r="L84" i="7" s="1"/>
  <c r="M84" i="6"/>
  <c r="M84" i="7" s="1"/>
  <c r="N84" i="6"/>
  <c r="N84" i="7" s="1"/>
  <c r="O84" i="6"/>
  <c r="O84" i="7" s="1"/>
  <c r="P84" i="6"/>
  <c r="P84" i="7" s="1"/>
  <c r="L85" i="6"/>
  <c r="L85" i="7" s="1"/>
  <c r="M85" i="6"/>
  <c r="M85" i="7" s="1"/>
  <c r="N85" i="6"/>
  <c r="N85" i="7" s="1"/>
  <c r="O85" i="6"/>
  <c r="O85" i="7" s="1"/>
  <c r="P85" i="6"/>
  <c r="P85" i="7" s="1"/>
  <c r="L86" i="6"/>
  <c r="L86" i="7" s="1"/>
  <c r="M86" i="6"/>
  <c r="M86" i="7" s="1"/>
  <c r="N86" i="6"/>
  <c r="N86" i="7" s="1"/>
  <c r="O86" i="6"/>
  <c r="O86" i="7" s="1"/>
  <c r="P86" i="6"/>
  <c r="P86" i="7" s="1"/>
  <c r="L87" i="6"/>
  <c r="L87" i="7" s="1"/>
  <c r="M87" i="6"/>
  <c r="M87" i="7" s="1"/>
  <c r="N87" i="6"/>
  <c r="N87" i="7" s="1"/>
  <c r="O87" i="6"/>
  <c r="O87" i="7" s="1"/>
  <c r="P87" i="6"/>
  <c r="P87" i="7" s="1"/>
  <c r="L88" i="6"/>
  <c r="L88" i="7" s="1"/>
  <c r="M88" i="6"/>
  <c r="M88" i="7" s="1"/>
  <c r="N88" i="6"/>
  <c r="N88" i="7" s="1"/>
  <c r="O88" i="6"/>
  <c r="O88" i="7" s="1"/>
  <c r="P88" i="6"/>
  <c r="P88" i="7" s="1"/>
  <c r="L89" i="6"/>
  <c r="L89" i="7" s="1"/>
  <c r="M89" i="6"/>
  <c r="M89" i="7" s="1"/>
  <c r="N89" i="6"/>
  <c r="N89" i="7" s="1"/>
  <c r="O89" i="6"/>
  <c r="O89" i="7" s="1"/>
  <c r="P89" i="6"/>
  <c r="L90" i="6"/>
  <c r="L90" i="7" s="1"/>
  <c r="M90" i="6"/>
  <c r="M90" i="7" s="1"/>
  <c r="N90" i="6"/>
  <c r="N90" i="7" s="1"/>
  <c r="O90" i="6"/>
  <c r="O90" i="7" s="1"/>
  <c r="P90" i="6"/>
  <c r="P90" i="7" s="1"/>
  <c r="L91" i="6"/>
  <c r="L91" i="7" s="1"/>
  <c r="M91" i="6"/>
  <c r="M91" i="7" s="1"/>
  <c r="N91" i="6"/>
  <c r="N91" i="7" s="1"/>
  <c r="O91" i="6"/>
  <c r="O91" i="7" s="1"/>
  <c r="P91" i="6"/>
  <c r="P91" i="7" s="1"/>
  <c r="L92" i="6"/>
  <c r="L92" i="7" s="1"/>
  <c r="M92" i="6"/>
  <c r="M92" i="7" s="1"/>
  <c r="N92" i="6"/>
  <c r="N92" i="7" s="1"/>
  <c r="O92" i="6"/>
  <c r="O92" i="7" s="1"/>
  <c r="P92" i="6"/>
  <c r="P92" i="7" s="1"/>
  <c r="L93" i="6"/>
  <c r="L93" i="7" s="1"/>
  <c r="M93" i="6"/>
  <c r="M93" i="7" s="1"/>
  <c r="N93" i="6"/>
  <c r="N93" i="7" s="1"/>
  <c r="O93" i="6"/>
  <c r="O93" i="7" s="1"/>
  <c r="P93" i="6"/>
  <c r="P93" i="7" s="1"/>
  <c r="L94" i="6"/>
  <c r="M94" i="6"/>
  <c r="M94" i="7" s="1"/>
  <c r="N94" i="6"/>
  <c r="N94" i="7" s="1"/>
  <c r="O94" i="6"/>
  <c r="O94" i="7" s="1"/>
  <c r="P94" i="6"/>
  <c r="P94" i="7" s="1"/>
  <c r="L95" i="6"/>
  <c r="L95" i="7" s="1"/>
  <c r="M95" i="6"/>
  <c r="M95" i="7" s="1"/>
  <c r="N95" i="6"/>
  <c r="N95" i="7" s="1"/>
  <c r="O95" i="6"/>
  <c r="O95" i="7" s="1"/>
  <c r="P95" i="6"/>
  <c r="P95" i="7" s="1"/>
  <c r="L96" i="6"/>
  <c r="L96" i="7" s="1"/>
  <c r="M96" i="6"/>
  <c r="M96" i="7" s="1"/>
  <c r="N96" i="6"/>
  <c r="N96" i="7" s="1"/>
  <c r="O96" i="6"/>
  <c r="O96" i="7" s="1"/>
  <c r="P96" i="6"/>
  <c r="P96" i="7" s="1"/>
  <c r="L97" i="6"/>
  <c r="L97" i="7" s="1"/>
  <c r="M97" i="6"/>
  <c r="M97" i="7" s="1"/>
  <c r="N97" i="6"/>
  <c r="N97" i="7" s="1"/>
  <c r="O97" i="6"/>
  <c r="O97" i="7" s="1"/>
  <c r="P97" i="6"/>
  <c r="P97" i="7" s="1"/>
  <c r="L98" i="6"/>
  <c r="L98" i="7" s="1"/>
  <c r="M98" i="6"/>
  <c r="M98" i="7" s="1"/>
  <c r="N98" i="6"/>
  <c r="N98" i="7" s="1"/>
  <c r="O98" i="6"/>
  <c r="O98" i="7" s="1"/>
  <c r="P98" i="6"/>
  <c r="P98" i="7" s="1"/>
  <c r="L99" i="6"/>
  <c r="L99" i="7" s="1"/>
  <c r="M99" i="6"/>
  <c r="M99" i="7" s="1"/>
  <c r="N99" i="6"/>
  <c r="N99" i="7" s="1"/>
  <c r="O99" i="6"/>
  <c r="O99" i="7" s="1"/>
  <c r="P99" i="6"/>
  <c r="P99" i="7" s="1"/>
  <c r="L100" i="6"/>
  <c r="L100" i="7" s="1"/>
  <c r="M100" i="6"/>
  <c r="M100" i="7" s="1"/>
  <c r="N100" i="6"/>
  <c r="N100" i="7" s="1"/>
  <c r="O100" i="6"/>
  <c r="O100" i="7" s="1"/>
  <c r="P100" i="6"/>
  <c r="P100" i="7" s="1"/>
  <c r="L101" i="6"/>
  <c r="L101" i="7" s="1"/>
  <c r="M101" i="6"/>
  <c r="M101" i="7" s="1"/>
  <c r="N101" i="6"/>
  <c r="N101" i="7" s="1"/>
  <c r="O101" i="6"/>
  <c r="O101" i="7" s="1"/>
  <c r="P101" i="6"/>
  <c r="P101" i="7" s="1"/>
  <c r="L102" i="6"/>
  <c r="L102" i="7" s="1"/>
  <c r="M102" i="6"/>
  <c r="M102" i="7" s="1"/>
  <c r="N102" i="6"/>
  <c r="N102" i="7" s="1"/>
  <c r="O102" i="6"/>
  <c r="O102" i="7" s="1"/>
  <c r="P102" i="6"/>
  <c r="P102" i="7" s="1"/>
  <c r="L103" i="6"/>
  <c r="L103" i="7" s="1"/>
  <c r="M103" i="6"/>
  <c r="M103" i="7" s="1"/>
  <c r="N103" i="6"/>
  <c r="N103" i="7" s="1"/>
  <c r="O103" i="6"/>
  <c r="O103" i="7" s="1"/>
  <c r="P103" i="6"/>
  <c r="P103" i="7" s="1"/>
  <c r="L104" i="6"/>
  <c r="L104" i="7" s="1"/>
  <c r="M104" i="6"/>
  <c r="M104" i="7" s="1"/>
  <c r="N104" i="6"/>
  <c r="N104" i="7" s="1"/>
  <c r="O104" i="6"/>
  <c r="O104" i="7" s="1"/>
  <c r="P104" i="6"/>
  <c r="P104" i="7" s="1"/>
  <c r="L105" i="6"/>
  <c r="L105" i="7" s="1"/>
  <c r="M105" i="6"/>
  <c r="M105" i="7" s="1"/>
  <c r="N105" i="6"/>
  <c r="N105" i="7" s="1"/>
  <c r="O105" i="6"/>
  <c r="O105" i="7" s="1"/>
  <c r="P105" i="6"/>
  <c r="P105" i="7" s="1"/>
  <c r="L106" i="6"/>
  <c r="L106" i="7" s="1"/>
  <c r="M106" i="6"/>
  <c r="M106" i="7" s="1"/>
  <c r="N106" i="6"/>
  <c r="N106" i="7" s="1"/>
  <c r="O106" i="6"/>
  <c r="O106" i="7" s="1"/>
  <c r="P106" i="6"/>
  <c r="L107" i="6"/>
  <c r="L107" i="7" s="1"/>
  <c r="M107" i="6"/>
  <c r="M107" i="7" s="1"/>
  <c r="N107" i="6"/>
  <c r="N107" i="7" s="1"/>
  <c r="O107" i="6"/>
  <c r="O107" i="7" s="1"/>
  <c r="P107" i="6"/>
  <c r="P107" i="7" s="1"/>
  <c r="L108" i="6"/>
  <c r="L108" i="7" s="1"/>
  <c r="M108" i="6"/>
  <c r="M108" i="7" s="1"/>
  <c r="N108" i="6"/>
  <c r="N108" i="7" s="1"/>
  <c r="O108" i="6"/>
  <c r="O108" i="7" s="1"/>
  <c r="P108" i="6"/>
  <c r="P108" i="7" s="1"/>
  <c r="L109" i="6"/>
  <c r="L109" i="7" s="1"/>
  <c r="M109" i="6"/>
  <c r="M109" i="7" s="1"/>
  <c r="N109" i="6"/>
  <c r="N109" i="7" s="1"/>
  <c r="O109" i="6"/>
  <c r="O109" i="7" s="1"/>
  <c r="P109" i="6"/>
  <c r="P109" i="7" s="1"/>
  <c r="L110" i="6"/>
  <c r="L110" i="7" s="1"/>
  <c r="M110" i="6"/>
  <c r="M110" i="7" s="1"/>
  <c r="N110" i="6"/>
  <c r="N110" i="7" s="1"/>
  <c r="O110" i="6"/>
  <c r="O110" i="7" s="1"/>
  <c r="P110" i="6"/>
  <c r="P110" i="7" s="1"/>
  <c r="L111" i="6"/>
  <c r="L111" i="7" s="1"/>
  <c r="M111" i="6"/>
  <c r="M111" i="7" s="1"/>
  <c r="N111" i="6"/>
  <c r="N111" i="7" s="1"/>
  <c r="O111" i="6"/>
  <c r="O111" i="7" s="1"/>
  <c r="P111" i="6"/>
  <c r="P111" i="7" s="1"/>
  <c r="L112" i="6"/>
  <c r="L112" i="7" s="1"/>
  <c r="M112" i="6"/>
  <c r="M112" i="7" s="1"/>
  <c r="N112" i="6"/>
  <c r="N112" i="7" s="1"/>
  <c r="O112" i="6"/>
  <c r="O112" i="7" s="1"/>
  <c r="P112" i="6"/>
  <c r="P112" i="7" s="1"/>
  <c r="L113" i="6"/>
  <c r="L113" i="7" s="1"/>
  <c r="M113" i="6"/>
  <c r="N113" i="6"/>
  <c r="N113" i="7" s="1"/>
  <c r="O113" i="6"/>
  <c r="O113" i="7" s="1"/>
  <c r="P113" i="6"/>
  <c r="P113" i="7" s="1"/>
  <c r="L114" i="6"/>
  <c r="L114" i="7" s="1"/>
  <c r="M114" i="6"/>
  <c r="M114" i="7" s="1"/>
  <c r="N114" i="6"/>
  <c r="N114" i="7" s="1"/>
  <c r="O114" i="6"/>
  <c r="O114" i="7" s="1"/>
  <c r="P114" i="6"/>
  <c r="P114" i="7" s="1"/>
  <c r="L115" i="6"/>
  <c r="L115" i="7" s="1"/>
  <c r="M115" i="6"/>
  <c r="M115" i="7" s="1"/>
  <c r="N115" i="6"/>
  <c r="N115" i="7" s="1"/>
  <c r="O115" i="6"/>
  <c r="O115" i="7" s="1"/>
  <c r="P115" i="6"/>
  <c r="P115" i="7" s="1"/>
  <c r="L116" i="6"/>
  <c r="L116" i="7" s="1"/>
  <c r="M116" i="6"/>
  <c r="M116" i="7" s="1"/>
  <c r="N116" i="6"/>
  <c r="N116" i="7" s="1"/>
  <c r="O116" i="6"/>
  <c r="O116" i="7" s="1"/>
  <c r="P116" i="6"/>
  <c r="P116" i="7" s="1"/>
  <c r="L117" i="6"/>
  <c r="L117" i="7" s="1"/>
  <c r="M117" i="6"/>
  <c r="M117" i="7" s="1"/>
  <c r="N117" i="6"/>
  <c r="N117" i="7" s="1"/>
  <c r="O117" i="6"/>
  <c r="O117" i="7" s="1"/>
  <c r="P117" i="6"/>
  <c r="P117" i="7" s="1"/>
  <c r="L118" i="6"/>
  <c r="L118" i="7" s="1"/>
  <c r="M118" i="6"/>
  <c r="M118" i="7" s="1"/>
  <c r="N118" i="6"/>
  <c r="N118" i="7" s="1"/>
  <c r="O118" i="6"/>
  <c r="O118" i="7" s="1"/>
  <c r="P118" i="6"/>
  <c r="P118" i="7" s="1"/>
  <c r="L119" i="6"/>
  <c r="L119" i="7" s="1"/>
  <c r="M119" i="6"/>
  <c r="M119" i="7" s="1"/>
  <c r="N119" i="6"/>
  <c r="N119" i="7" s="1"/>
  <c r="O119" i="6"/>
  <c r="O119" i="7" s="1"/>
  <c r="P119" i="6"/>
  <c r="P119" i="7" s="1"/>
  <c r="L120" i="6"/>
  <c r="L120" i="7" s="1"/>
  <c r="M120" i="6"/>
  <c r="M120" i="7" s="1"/>
  <c r="N120" i="6"/>
  <c r="N120" i="7" s="1"/>
  <c r="O120" i="6"/>
  <c r="O120" i="7" s="1"/>
  <c r="P120" i="6"/>
  <c r="P120" i="7" s="1"/>
  <c r="L121" i="6"/>
  <c r="L121" i="7" s="1"/>
  <c r="M121" i="6"/>
  <c r="M121" i="7" s="1"/>
  <c r="N121" i="6"/>
  <c r="N121" i="7" s="1"/>
  <c r="O121" i="6"/>
  <c r="O121" i="7" s="1"/>
  <c r="P121" i="6"/>
  <c r="P121" i="7" s="1"/>
  <c r="L122" i="6"/>
  <c r="L122" i="7" s="1"/>
  <c r="M122" i="6"/>
  <c r="M122" i="7" s="1"/>
  <c r="N122" i="6"/>
  <c r="N122" i="7" s="1"/>
  <c r="O122" i="6"/>
  <c r="O122" i="7" s="1"/>
  <c r="P122" i="6"/>
  <c r="L123" i="6"/>
  <c r="L123" i="7" s="1"/>
  <c r="M123" i="6"/>
  <c r="M123" i="7" s="1"/>
  <c r="N123" i="6"/>
  <c r="N123" i="7" s="1"/>
  <c r="O123" i="6"/>
  <c r="O123" i="7" s="1"/>
  <c r="P123" i="6"/>
  <c r="P123" i="7" s="1"/>
  <c r="L124" i="6"/>
  <c r="L124" i="7" s="1"/>
  <c r="M124" i="6"/>
  <c r="M124" i="7" s="1"/>
  <c r="N124" i="6"/>
  <c r="N124" i="7" s="1"/>
  <c r="O124" i="6"/>
  <c r="O124" i="7" s="1"/>
  <c r="P124" i="6"/>
  <c r="P124" i="7" s="1"/>
  <c r="L125" i="6"/>
  <c r="L125" i="7" s="1"/>
  <c r="M125" i="6"/>
  <c r="M125" i="7" s="1"/>
  <c r="N125" i="6"/>
  <c r="N125" i="7" s="1"/>
  <c r="O125" i="6"/>
  <c r="O125" i="7" s="1"/>
  <c r="P125" i="6"/>
  <c r="P125" i="7" s="1"/>
  <c r="L126" i="6"/>
  <c r="L126" i="7" s="1"/>
  <c r="M126" i="6"/>
  <c r="M126" i="7" s="1"/>
  <c r="N126" i="6"/>
  <c r="N126" i="7" s="1"/>
  <c r="O126" i="6"/>
  <c r="O126" i="7" s="1"/>
  <c r="P126" i="6"/>
  <c r="P126" i="7" s="1"/>
  <c r="L127" i="6"/>
  <c r="L127" i="7" s="1"/>
  <c r="M127" i="6"/>
  <c r="M127" i="7" s="1"/>
  <c r="N127" i="6"/>
  <c r="N127" i="7" s="1"/>
  <c r="O127" i="6"/>
  <c r="O127" i="7" s="1"/>
  <c r="P127" i="6"/>
  <c r="P127" i="7" s="1"/>
  <c r="L128" i="6"/>
  <c r="L128" i="7" s="1"/>
  <c r="M128" i="6"/>
  <c r="M128" i="7" s="1"/>
  <c r="N128" i="6"/>
  <c r="N128" i="7" s="1"/>
  <c r="O128" i="6"/>
  <c r="O128" i="7" s="1"/>
  <c r="P128" i="6"/>
  <c r="P128" i="7" s="1"/>
  <c r="L129" i="6"/>
  <c r="L129" i="7" s="1"/>
  <c r="M129" i="6"/>
  <c r="M129" i="7" s="1"/>
  <c r="N129" i="6"/>
  <c r="N129" i="7" s="1"/>
  <c r="O129" i="6"/>
  <c r="O129" i="7" s="1"/>
  <c r="P129" i="6"/>
  <c r="P129" i="7" s="1"/>
  <c r="L130" i="6"/>
  <c r="L130" i="7" s="1"/>
  <c r="M130" i="6"/>
  <c r="M130" i="7" s="1"/>
  <c r="N130" i="6"/>
  <c r="N130" i="7" s="1"/>
  <c r="O130" i="6"/>
  <c r="O130" i="7" s="1"/>
  <c r="P130" i="6"/>
  <c r="P130" i="7" s="1"/>
  <c r="L131" i="6"/>
  <c r="L131" i="7" s="1"/>
  <c r="M131" i="6"/>
  <c r="M131" i="7" s="1"/>
  <c r="N131" i="6"/>
  <c r="N131" i="7" s="1"/>
  <c r="O131" i="6"/>
  <c r="O131" i="7" s="1"/>
  <c r="P131" i="6"/>
  <c r="P131" i="7" s="1"/>
  <c r="L132" i="6"/>
  <c r="L132" i="7" s="1"/>
  <c r="M132" i="6"/>
  <c r="M132" i="7" s="1"/>
  <c r="N132" i="6"/>
  <c r="N132" i="7" s="1"/>
  <c r="O132" i="6"/>
  <c r="O132" i="7" s="1"/>
  <c r="P132" i="6"/>
  <c r="P132" i="7" s="1"/>
  <c r="L133" i="6"/>
  <c r="L133" i="7" s="1"/>
  <c r="M133" i="6"/>
  <c r="M133" i="7" s="1"/>
  <c r="N133" i="6"/>
  <c r="N133" i="7" s="1"/>
  <c r="O133" i="6"/>
  <c r="O133" i="7" s="1"/>
  <c r="P133" i="6"/>
  <c r="P133" i="7" s="1"/>
  <c r="L134" i="6"/>
  <c r="L134" i="7" s="1"/>
  <c r="M134" i="6"/>
  <c r="M134" i="7" s="1"/>
  <c r="N134" i="6"/>
  <c r="N134" i="7" s="1"/>
  <c r="O134" i="6"/>
  <c r="O134" i="7" s="1"/>
  <c r="P134" i="6"/>
  <c r="P134" i="7" s="1"/>
  <c r="L135" i="6"/>
  <c r="L135" i="7" s="1"/>
  <c r="M135" i="6"/>
  <c r="M135" i="7" s="1"/>
  <c r="N135" i="6"/>
  <c r="N135" i="7" s="1"/>
  <c r="O135" i="6"/>
  <c r="O135" i="7" s="1"/>
  <c r="P135" i="6"/>
  <c r="P135" i="7" s="1"/>
  <c r="L136" i="6"/>
  <c r="L136" i="7" s="1"/>
  <c r="M136" i="6"/>
  <c r="M136" i="7" s="1"/>
  <c r="N136" i="6"/>
  <c r="N136" i="7" s="1"/>
  <c r="O136" i="6"/>
  <c r="O136" i="7" s="1"/>
  <c r="P136" i="6"/>
  <c r="P136" i="7" s="1"/>
  <c r="L137" i="6"/>
  <c r="L137" i="7" s="1"/>
  <c r="M137" i="6"/>
  <c r="M137" i="7" s="1"/>
  <c r="N137" i="6"/>
  <c r="N137" i="7" s="1"/>
  <c r="O137" i="6"/>
  <c r="O137" i="7" s="1"/>
  <c r="P137" i="6"/>
  <c r="P137" i="7" s="1"/>
  <c r="L138" i="6"/>
  <c r="L138" i="7" s="1"/>
  <c r="M138" i="6"/>
  <c r="M138" i="7" s="1"/>
  <c r="N138" i="6"/>
  <c r="N138" i="7" s="1"/>
  <c r="O138" i="6"/>
  <c r="O138" i="7" s="1"/>
  <c r="P138" i="6"/>
  <c r="L139" i="6"/>
  <c r="L139" i="7" s="1"/>
  <c r="M139" i="6"/>
  <c r="M139" i="7" s="1"/>
  <c r="N139" i="6"/>
  <c r="N139" i="7" s="1"/>
  <c r="O139" i="6"/>
  <c r="O139" i="7" s="1"/>
  <c r="P139" i="6"/>
  <c r="P139" i="7" s="1"/>
  <c r="L140" i="6"/>
  <c r="L140" i="7" s="1"/>
  <c r="M140" i="6"/>
  <c r="M140" i="7" s="1"/>
  <c r="N140" i="6"/>
  <c r="N140" i="7" s="1"/>
  <c r="O140" i="6"/>
  <c r="O140" i="7" s="1"/>
  <c r="P140" i="6"/>
  <c r="P140" i="7" s="1"/>
  <c r="L141" i="6"/>
  <c r="L141" i="7" s="1"/>
  <c r="M141" i="6"/>
  <c r="M141" i="7" s="1"/>
  <c r="N141" i="6"/>
  <c r="N141" i="7" s="1"/>
  <c r="O141" i="6"/>
  <c r="O141" i="7" s="1"/>
  <c r="P141" i="6"/>
  <c r="P141" i="7" s="1"/>
  <c r="L142" i="6"/>
  <c r="L142" i="7" s="1"/>
  <c r="M142" i="6"/>
  <c r="M142" i="7" s="1"/>
  <c r="N142" i="6"/>
  <c r="N142" i="7" s="1"/>
  <c r="O142" i="6"/>
  <c r="O142" i="7" s="1"/>
  <c r="P142" i="6"/>
  <c r="P142" i="7" s="1"/>
  <c r="L143" i="6"/>
  <c r="L143" i="7" s="1"/>
  <c r="M143" i="6"/>
  <c r="M143" i="7" s="1"/>
  <c r="N143" i="6"/>
  <c r="N143" i="7" s="1"/>
  <c r="O143" i="6"/>
  <c r="O143" i="7" s="1"/>
  <c r="P143" i="6"/>
  <c r="P143" i="7" s="1"/>
  <c r="L144" i="6"/>
  <c r="L144" i="7" s="1"/>
  <c r="M144" i="6"/>
  <c r="M144" i="7" s="1"/>
  <c r="N144" i="6"/>
  <c r="N144" i="7" s="1"/>
  <c r="O144" i="6"/>
  <c r="O144" i="7" s="1"/>
  <c r="P144" i="6"/>
  <c r="P144" i="7" s="1"/>
  <c r="L145" i="6"/>
  <c r="L145" i="7" s="1"/>
  <c r="M145" i="6"/>
  <c r="M145" i="7" s="1"/>
  <c r="N145" i="6"/>
  <c r="N145" i="7" s="1"/>
  <c r="O145" i="6"/>
  <c r="O145" i="7" s="1"/>
  <c r="P145" i="6"/>
  <c r="P145" i="7" s="1"/>
  <c r="L146" i="6"/>
  <c r="L146" i="7" s="1"/>
  <c r="M146" i="6"/>
  <c r="M146" i="7" s="1"/>
  <c r="N146" i="6"/>
  <c r="N146" i="7" s="1"/>
  <c r="O146" i="6"/>
  <c r="O146" i="7" s="1"/>
  <c r="P146" i="6"/>
  <c r="P146" i="7" s="1"/>
  <c r="L147" i="6"/>
  <c r="L147" i="7" s="1"/>
  <c r="M147" i="6"/>
  <c r="M147" i="7" s="1"/>
  <c r="N147" i="6"/>
  <c r="N147" i="7" s="1"/>
  <c r="O147" i="6"/>
  <c r="O147" i="7" s="1"/>
  <c r="P147" i="6"/>
  <c r="P147" i="7" s="1"/>
  <c r="L148" i="6"/>
  <c r="L148" i="7" s="1"/>
  <c r="M148" i="6"/>
  <c r="M148" i="7" s="1"/>
  <c r="N148" i="6"/>
  <c r="N148" i="7" s="1"/>
  <c r="O148" i="6"/>
  <c r="O148" i="7" s="1"/>
  <c r="P148" i="6"/>
  <c r="P148" i="7" s="1"/>
  <c r="L149" i="6"/>
  <c r="L149" i="7" s="1"/>
  <c r="M149" i="6"/>
  <c r="M149" i="7" s="1"/>
  <c r="N149" i="6"/>
  <c r="N149" i="7" s="1"/>
  <c r="O149" i="6"/>
  <c r="O149" i="7" s="1"/>
  <c r="P149" i="6"/>
  <c r="P149" i="7" s="1"/>
  <c r="L150" i="6"/>
  <c r="L150" i="7" s="1"/>
  <c r="M150" i="6"/>
  <c r="M150" i="7" s="1"/>
  <c r="N150" i="6"/>
  <c r="N150" i="7" s="1"/>
  <c r="O150" i="6"/>
  <c r="O150" i="7" s="1"/>
  <c r="P150" i="6"/>
  <c r="P150" i="7" s="1"/>
  <c r="L151" i="6"/>
  <c r="L151" i="7" s="1"/>
  <c r="M151" i="6"/>
  <c r="M151" i="7" s="1"/>
  <c r="N151" i="6"/>
  <c r="N151" i="7" s="1"/>
  <c r="O151" i="6"/>
  <c r="O151" i="7" s="1"/>
  <c r="P151" i="6"/>
  <c r="P151" i="7" s="1"/>
  <c r="L152" i="6"/>
  <c r="L152" i="7" s="1"/>
  <c r="M152" i="6"/>
  <c r="M152" i="7" s="1"/>
  <c r="N152" i="6"/>
  <c r="N152" i="7" s="1"/>
  <c r="O152" i="6"/>
  <c r="O152" i="7" s="1"/>
  <c r="P152" i="6"/>
  <c r="P152" i="7" s="1"/>
  <c r="L153" i="6"/>
  <c r="L153" i="7" s="1"/>
  <c r="M153" i="6"/>
  <c r="M153" i="7" s="1"/>
  <c r="N153" i="6"/>
  <c r="N153" i="7" s="1"/>
  <c r="O153" i="6"/>
  <c r="P153" i="6"/>
  <c r="P153" i="7" s="1"/>
  <c r="L154" i="6"/>
  <c r="L154" i="7" s="1"/>
  <c r="M154" i="6"/>
  <c r="M154" i="7" s="1"/>
  <c r="N154" i="6"/>
  <c r="N154" i="7" s="1"/>
  <c r="O154" i="6"/>
  <c r="O154" i="7" s="1"/>
  <c r="P154" i="6"/>
  <c r="P154" i="7" s="1"/>
  <c r="L155" i="6"/>
  <c r="L155" i="7" s="1"/>
  <c r="M155" i="6"/>
  <c r="M155" i="7" s="1"/>
  <c r="N155" i="6"/>
  <c r="N155" i="7" s="1"/>
  <c r="O155" i="6"/>
  <c r="O155" i="7" s="1"/>
  <c r="P155" i="6"/>
  <c r="P155" i="7" s="1"/>
  <c r="L156" i="6"/>
  <c r="L156" i="7" s="1"/>
  <c r="M156" i="6"/>
  <c r="M156" i="7" s="1"/>
  <c r="N156" i="6"/>
  <c r="N156" i="7" s="1"/>
  <c r="O156" i="6"/>
  <c r="O156" i="7" s="1"/>
  <c r="P156" i="6"/>
  <c r="P156" i="7" s="1"/>
  <c r="L157" i="6"/>
  <c r="L157" i="7" s="1"/>
  <c r="M157" i="6"/>
  <c r="M157" i="7" s="1"/>
  <c r="N157" i="6"/>
  <c r="N157" i="7" s="1"/>
  <c r="O157" i="6"/>
  <c r="O157" i="7" s="1"/>
  <c r="P157" i="6"/>
  <c r="P157" i="7" s="1"/>
  <c r="L158" i="6"/>
  <c r="L158" i="7" s="1"/>
  <c r="M158" i="6"/>
  <c r="M158" i="7" s="1"/>
  <c r="N158" i="6"/>
  <c r="N158" i="7" s="1"/>
  <c r="O158" i="6"/>
  <c r="O158" i="7" s="1"/>
  <c r="P158" i="6"/>
  <c r="P158" i="7" s="1"/>
  <c r="L159" i="6"/>
  <c r="L159" i="7" s="1"/>
  <c r="M159" i="6"/>
  <c r="M159" i="7" s="1"/>
  <c r="N159" i="6"/>
  <c r="N159" i="7" s="1"/>
  <c r="O159" i="6"/>
  <c r="O159" i="7" s="1"/>
  <c r="P159" i="6"/>
  <c r="P159" i="7" s="1"/>
  <c r="L160" i="6"/>
  <c r="L160" i="7" s="1"/>
  <c r="M160" i="6"/>
  <c r="M160" i="7" s="1"/>
  <c r="N160" i="6"/>
  <c r="N160" i="7" s="1"/>
  <c r="O160" i="6"/>
  <c r="O160" i="7" s="1"/>
  <c r="P160" i="6"/>
  <c r="P160" i="7" s="1"/>
  <c r="L161" i="6"/>
  <c r="L161" i="7" s="1"/>
  <c r="M161" i="6"/>
  <c r="M161" i="7" s="1"/>
  <c r="N161" i="6"/>
  <c r="N161" i="7" s="1"/>
  <c r="O161" i="6"/>
  <c r="O161" i="7" s="1"/>
  <c r="P161" i="6"/>
  <c r="P161" i="7" s="1"/>
  <c r="L162" i="6"/>
  <c r="L162" i="7" s="1"/>
  <c r="M162" i="6"/>
  <c r="M162" i="7" s="1"/>
  <c r="N162" i="6"/>
  <c r="N162" i="7" s="1"/>
  <c r="O162" i="6"/>
  <c r="O162" i="7" s="1"/>
  <c r="P162" i="6"/>
  <c r="P162" i="7" s="1"/>
  <c r="L163" i="6"/>
  <c r="L163" i="7" s="1"/>
  <c r="M163" i="6"/>
  <c r="M163" i="7" s="1"/>
  <c r="N163" i="6"/>
  <c r="N163" i="7" s="1"/>
  <c r="O163" i="6"/>
  <c r="O163" i="7" s="1"/>
  <c r="P163" i="6"/>
  <c r="P163" i="7" s="1"/>
  <c r="L164" i="6"/>
  <c r="L164" i="7" s="1"/>
  <c r="M164" i="6"/>
  <c r="M164" i="7" s="1"/>
  <c r="N164" i="6"/>
  <c r="N164" i="7" s="1"/>
  <c r="O164" i="6"/>
  <c r="O164" i="7" s="1"/>
  <c r="P164" i="6"/>
  <c r="P164" i="7" s="1"/>
  <c r="L165" i="6"/>
  <c r="L165" i="7" s="1"/>
  <c r="M165" i="6"/>
  <c r="M165" i="7" s="1"/>
  <c r="N165" i="6"/>
  <c r="N165" i="7" s="1"/>
  <c r="O165" i="6"/>
  <c r="O165" i="7" s="1"/>
  <c r="P165" i="6"/>
  <c r="P165" i="7" s="1"/>
  <c r="L166" i="6"/>
  <c r="L166" i="7" s="1"/>
  <c r="M166" i="6"/>
  <c r="M166" i="7" s="1"/>
  <c r="N166" i="6"/>
  <c r="N166" i="7" s="1"/>
  <c r="O166" i="6"/>
  <c r="P166" i="6"/>
  <c r="P166" i="7" s="1"/>
  <c r="L167" i="6"/>
  <c r="L167" i="7" s="1"/>
  <c r="M167" i="6"/>
  <c r="M167" i="7" s="1"/>
  <c r="N167" i="6"/>
  <c r="N167" i="7" s="1"/>
  <c r="O167" i="6"/>
  <c r="O167" i="7" s="1"/>
  <c r="P167" i="6"/>
  <c r="P167" i="7" s="1"/>
  <c r="L168" i="6"/>
  <c r="M168" i="6"/>
  <c r="M168" i="7" s="1"/>
  <c r="N168" i="6"/>
  <c r="N168" i="7" s="1"/>
  <c r="O168" i="6"/>
  <c r="O168" i="7" s="1"/>
  <c r="P168" i="6"/>
  <c r="P168" i="7" s="1"/>
  <c r="L169" i="6"/>
  <c r="L169" i="7" s="1"/>
  <c r="M169" i="6"/>
  <c r="M169" i="7" s="1"/>
  <c r="N169" i="6"/>
  <c r="N169" i="7" s="1"/>
  <c r="O169" i="6"/>
  <c r="O169" i="7" s="1"/>
  <c r="P169" i="6"/>
  <c r="P169" i="7" s="1"/>
  <c r="L170" i="6"/>
  <c r="L170" i="7" s="1"/>
  <c r="M170" i="6"/>
  <c r="M170" i="7" s="1"/>
  <c r="N170" i="6"/>
  <c r="N170" i="7" s="1"/>
  <c r="O170" i="6"/>
  <c r="O170" i="7" s="1"/>
  <c r="P170" i="6"/>
  <c r="L171" i="6"/>
  <c r="L171" i="7" s="1"/>
  <c r="M171" i="6"/>
  <c r="M171" i="7" s="1"/>
  <c r="N171" i="6"/>
  <c r="N171" i="7" s="1"/>
  <c r="O171" i="6"/>
  <c r="O171" i="7" s="1"/>
  <c r="P171" i="6"/>
  <c r="P171" i="7" s="1"/>
  <c r="L172" i="6"/>
  <c r="L172" i="7" s="1"/>
  <c r="M172" i="6"/>
  <c r="M172" i="7" s="1"/>
  <c r="N172" i="6"/>
  <c r="N172" i="7" s="1"/>
  <c r="O172" i="6"/>
  <c r="O172" i="7" s="1"/>
  <c r="P172" i="6"/>
  <c r="P172" i="7" s="1"/>
  <c r="L173" i="6"/>
  <c r="L173" i="7" s="1"/>
  <c r="M173" i="6"/>
  <c r="M173" i="7" s="1"/>
  <c r="N173" i="6"/>
  <c r="N173" i="7" s="1"/>
  <c r="O173" i="6"/>
  <c r="O173" i="7" s="1"/>
  <c r="P173" i="6"/>
  <c r="P173" i="7" s="1"/>
  <c r="L174" i="6"/>
  <c r="L174" i="7" s="1"/>
  <c r="M174" i="6"/>
  <c r="M174" i="7" s="1"/>
  <c r="N174" i="6"/>
  <c r="N174" i="7" s="1"/>
  <c r="O174" i="6"/>
  <c r="O174" i="7" s="1"/>
  <c r="P174" i="6"/>
  <c r="P174" i="7" s="1"/>
  <c r="L175" i="6"/>
  <c r="L175" i="7" s="1"/>
  <c r="M175" i="6"/>
  <c r="M175" i="7" s="1"/>
  <c r="N175" i="6"/>
  <c r="N175" i="7" s="1"/>
  <c r="O175" i="6"/>
  <c r="O175" i="7" s="1"/>
  <c r="P175" i="6"/>
  <c r="P175" i="7" s="1"/>
  <c r="L176" i="6"/>
  <c r="L176" i="7" s="1"/>
  <c r="M176" i="6"/>
  <c r="M176" i="7" s="1"/>
  <c r="N176" i="6"/>
  <c r="N176" i="7" s="1"/>
  <c r="O176" i="6"/>
  <c r="O176" i="7" s="1"/>
  <c r="P176" i="6"/>
  <c r="P176" i="7" s="1"/>
  <c r="L177" i="6"/>
  <c r="L177" i="7" s="1"/>
  <c r="M177" i="6"/>
  <c r="M177" i="7" s="1"/>
  <c r="N177" i="6"/>
  <c r="N177" i="7" s="1"/>
  <c r="O177" i="6"/>
  <c r="O177" i="7" s="1"/>
  <c r="P177" i="6"/>
  <c r="P177" i="7" s="1"/>
  <c r="L178" i="6"/>
  <c r="L178" i="7" s="1"/>
  <c r="M178" i="6"/>
  <c r="M178" i="7" s="1"/>
  <c r="N178" i="6"/>
  <c r="N178" i="7" s="1"/>
  <c r="O178" i="6"/>
  <c r="O178" i="7" s="1"/>
  <c r="P178" i="6"/>
  <c r="P178" i="7" s="1"/>
  <c r="L179" i="6"/>
  <c r="L179" i="7" s="1"/>
  <c r="M179" i="6"/>
  <c r="M179" i="7" s="1"/>
  <c r="N179" i="6"/>
  <c r="N179" i="7" s="1"/>
  <c r="O179" i="6"/>
  <c r="O179" i="7" s="1"/>
  <c r="P179" i="6"/>
  <c r="P179" i="7" s="1"/>
  <c r="L180" i="6"/>
  <c r="L180" i="7" s="1"/>
  <c r="M180" i="6"/>
  <c r="M180" i="7" s="1"/>
  <c r="N180" i="6"/>
  <c r="N180" i="7" s="1"/>
  <c r="O180" i="6"/>
  <c r="O180" i="7" s="1"/>
  <c r="P180" i="6"/>
  <c r="P180" i="7" s="1"/>
  <c r="L181" i="6"/>
  <c r="L181" i="7" s="1"/>
  <c r="M181" i="6"/>
  <c r="M181" i="7" s="1"/>
  <c r="N181" i="6"/>
  <c r="N181" i="7" s="1"/>
  <c r="O181" i="6"/>
  <c r="O181" i="7" s="1"/>
  <c r="P181" i="6"/>
  <c r="P181" i="7" s="1"/>
  <c r="L182" i="6"/>
  <c r="L182" i="7" s="1"/>
  <c r="M182" i="6"/>
  <c r="M182" i="7" s="1"/>
  <c r="N182" i="6"/>
  <c r="N182" i="7" s="1"/>
  <c r="O182" i="6"/>
  <c r="O182" i="7" s="1"/>
  <c r="P182" i="6"/>
  <c r="P182" i="7" s="1"/>
  <c r="L183" i="6"/>
  <c r="L183" i="7" s="1"/>
  <c r="M183" i="6"/>
  <c r="M183" i="7" s="1"/>
  <c r="N183" i="6"/>
  <c r="N183" i="7" s="1"/>
  <c r="O183" i="6"/>
  <c r="O183" i="7" s="1"/>
  <c r="P183" i="6"/>
  <c r="P183" i="7" s="1"/>
  <c r="L184" i="6"/>
  <c r="L184" i="7" s="1"/>
  <c r="M184" i="6"/>
  <c r="M184" i="7" s="1"/>
  <c r="N184" i="6"/>
  <c r="N184" i="7" s="1"/>
  <c r="O184" i="6"/>
  <c r="O184" i="7" s="1"/>
  <c r="P184" i="6"/>
  <c r="P184" i="7" s="1"/>
  <c r="L185" i="6"/>
  <c r="L185" i="7" s="1"/>
  <c r="M185" i="6"/>
  <c r="M185" i="7" s="1"/>
  <c r="N185" i="6"/>
  <c r="N185" i="7" s="1"/>
  <c r="O185" i="6"/>
  <c r="P185" i="6"/>
  <c r="P185" i="7" s="1"/>
  <c r="L186" i="6"/>
  <c r="L186" i="7" s="1"/>
  <c r="M186" i="6"/>
  <c r="M186" i="7" s="1"/>
  <c r="N186" i="6"/>
  <c r="N186" i="7" s="1"/>
  <c r="O186" i="6"/>
  <c r="O186" i="7" s="1"/>
  <c r="P186" i="6"/>
  <c r="P186" i="7" s="1"/>
  <c r="L187" i="6"/>
  <c r="L187" i="7" s="1"/>
  <c r="M187" i="6"/>
  <c r="M187" i="7" s="1"/>
  <c r="N187" i="6"/>
  <c r="N187" i="7" s="1"/>
  <c r="O187" i="6"/>
  <c r="O187" i="7" s="1"/>
  <c r="P187" i="6"/>
  <c r="P187" i="7" s="1"/>
  <c r="L188" i="6"/>
  <c r="L188" i="7" s="1"/>
  <c r="M188" i="6"/>
  <c r="M188" i="7" s="1"/>
  <c r="N188" i="6"/>
  <c r="N188" i="7" s="1"/>
  <c r="O188" i="6"/>
  <c r="O188" i="7" s="1"/>
  <c r="P188" i="6"/>
  <c r="P188" i="7" s="1"/>
  <c r="L189" i="6"/>
  <c r="L189" i="7" s="1"/>
  <c r="M189" i="6"/>
  <c r="M189" i="7" s="1"/>
  <c r="N189" i="6"/>
  <c r="N189" i="7" s="1"/>
  <c r="O189" i="6"/>
  <c r="O189" i="7" s="1"/>
  <c r="P189" i="6"/>
  <c r="P189" i="7" s="1"/>
  <c r="L190" i="6"/>
  <c r="L190" i="7" s="1"/>
  <c r="M190" i="6"/>
  <c r="M190" i="7" s="1"/>
  <c r="N190" i="6"/>
  <c r="N190" i="7" s="1"/>
  <c r="O190" i="6"/>
  <c r="O190" i="7" s="1"/>
  <c r="P190" i="6"/>
  <c r="P190" i="7" s="1"/>
  <c r="L191" i="6"/>
  <c r="L191" i="7" s="1"/>
  <c r="M191" i="6"/>
  <c r="M191" i="7" s="1"/>
  <c r="N191" i="6"/>
  <c r="N191" i="7" s="1"/>
  <c r="O191" i="6"/>
  <c r="O191" i="7" s="1"/>
  <c r="P191" i="6"/>
  <c r="P191" i="7" s="1"/>
  <c r="L192" i="6"/>
  <c r="L192" i="7" s="1"/>
  <c r="M192" i="6"/>
  <c r="M192" i="7" s="1"/>
  <c r="N192" i="6"/>
  <c r="N192" i="7" s="1"/>
  <c r="O192" i="6"/>
  <c r="O192" i="7" s="1"/>
  <c r="P192" i="6"/>
  <c r="P192" i="7" s="1"/>
  <c r="L193" i="6"/>
  <c r="L193" i="7" s="1"/>
  <c r="M193" i="6"/>
  <c r="M193" i="7" s="1"/>
  <c r="N193" i="6"/>
  <c r="N193" i="7" s="1"/>
  <c r="O193" i="6"/>
  <c r="O193" i="7" s="1"/>
  <c r="P193" i="6"/>
  <c r="P193" i="7" s="1"/>
  <c r="L194" i="6"/>
  <c r="L194" i="7" s="1"/>
  <c r="M194" i="6"/>
  <c r="M194" i="7" s="1"/>
  <c r="N194" i="6"/>
  <c r="N194" i="7" s="1"/>
  <c r="O194" i="6"/>
  <c r="O194" i="7" s="1"/>
  <c r="P194" i="6"/>
  <c r="P194" i="7" s="1"/>
  <c r="L195" i="6"/>
  <c r="L195" i="7" s="1"/>
  <c r="M195" i="6"/>
  <c r="M195" i="7" s="1"/>
  <c r="N195" i="6"/>
  <c r="N195" i="7" s="1"/>
  <c r="O195" i="6"/>
  <c r="O195" i="7" s="1"/>
  <c r="P195" i="6"/>
  <c r="P195" i="7" s="1"/>
  <c r="L196" i="6"/>
  <c r="L196" i="7" s="1"/>
  <c r="M196" i="6"/>
  <c r="M196" i="7" s="1"/>
  <c r="N196" i="6"/>
  <c r="N196" i="7" s="1"/>
  <c r="O196" i="6"/>
  <c r="O196" i="7" s="1"/>
  <c r="P196" i="6"/>
  <c r="P196" i="7" s="1"/>
  <c r="L197" i="6"/>
  <c r="L197" i="7" s="1"/>
  <c r="M197" i="6"/>
  <c r="M197" i="7" s="1"/>
  <c r="N197" i="6"/>
  <c r="N197" i="7" s="1"/>
  <c r="O197" i="6"/>
  <c r="O197" i="7" s="1"/>
  <c r="P197" i="6"/>
  <c r="P197" i="7" s="1"/>
  <c r="L198" i="6"/>
  <c r="L198" i="7" s="1"/>
  <c r="M198" i="6"/>
  <c r="M198" i="7" s="1"/>
  <c r="N198" i="6"/>
  <c r="N198" i="7" s="1"/>
  <c r="O198" i="6"/>
  <c r="O198" i="7" s="1"/>
  <c r="P198" i="6"/>
  <c r="P198" i="7" s="1"/>
  <c r="L199" i="6"/>
  <c r="L199" i="7" s="1"/>
  <c r="M199" i="6"/>
  <c r="M199" i="7" s="1"/>
  <c r="N199" i="6"/>
  <c r="N199" i="7" s="1"/>
  <c r="O199" i="6"/>
  <c r="O199" i="7" s="1"/>
  <c r="P199" i="6"/>
  <c r="P199" i="7" s="1"/>
  <c r="L200" i="6"/>
  <c r="L200" i="7" s="1"/>
  <c r="M200" i="6"/>
  <c r="M200" i="7" s="1"/>
  <c r="N200" i="6"/>
  <c r="N200" i="7" s="1"/>
  <c r="O200" i="6"/>
  <c r="O200" i="7" s="1"/>
  <c r="P200" i="6"/>
  <c r="P200" i="7" s="1"/>
  <c r="L201" i="6"/>
  <c r="L201" i="7" s="1"/>
  <c r="M201" i="6"/>
  <c r="M201" i="7" s="1"/>
  <c r="N201" i="6"/>
  <c r="N201" i="7" s="1"/>
  <c r="O201" i="6"/>
  <c r="O201" i="7" s="1"/>
  <c r="P201" i="6"/>
  <c r="P201" i="7" s="1"/>
  <c r="L202" i="6"/>
  <c r="L202" i="7" s="1"/>
  <c r="M202" i="6"/>
  <c r="M202" i="7" s="1"/>
  <c r="N202" i="6"/>
  <c r="N202" i="7" s="1"/>
  <c r="O202" i="6"/>
  <c r="O202" i="7" s="1"/>
  <c r="P202" i="6"/>
  <c r="P202" i="7" s="1"/>
  <c r="L203" i="6"/>
  <c r="L203" i="7" s="1"/>
  <c r="M203" i="6"/>
  <c r="M203" i="7" s="1"/>
  <c r="N203" i="6"/>
  <c r="N203" i="7" s="1"/>
  <c r="O203" i="6"/>
  <c r="O203" i="7" s="1"/>
  <c r="P203" i="6"/>
  <c r="P203" i="7" s="1"/>
  <c r="L204" i="6"/>
  <c r="L204" i="7" s="1"/>
  <c r="M204" i="6"/>
  <c r="M204" i="7" s="1"/>
  <c r="N204" i="6"/>
  <c r="N204" i="7" s="1"/>
  <c r="O204" i="6"/>
  <c r="O204" i="7" s="1"/>
  <c r="P204" i="6"/>
  <c r="P204" i="7" s="1"/>
  <c r="L205" i="6"/>
  <c r="L205" i="7" s="1"/>
  <c r="M205" i="6"/>
  <c r="M205" i="7" s="1"/>
  <c r="N205" i="6"/>
  <c r="N205" i="7" s="1"/>
  <c r="O205" i="6"/>
  <c r="O205" i="7" s="1"/>
  <c r="P205" i="6"/>
  <c r="P205" i="7" s="1"/>
  <c r="L206" i="6"/>
  <c r="L206" i="7" s="1"/>
  <c r="M206" i="6"/>
  <c r="M206" i="7" s="1"/>
  <c r="N206" i="6"/>
  <c r="N206" i="7" s="1"/>
  <c r="O206" i="6"/>
  <c r="O206" i="7" s="1"/>
  <c r="P206" i="6"/>
  <c r="P206" i="7" s="1"/>
  <c r="L207" i="6"/>
  <c r="L207" i="7" s="1"/>
  <c r="M207" i="6"/>
  <c r="M207" i="7" s="1"/>
  <c r="N207" i="6"/>
  <c r="N207" i="7" s="1"/>
  <c r="O207" i="6"/>
  <c r="O207" i="7" s="1"/>
  <c r="P207" i="6"/>
  <c r="P207" i="7" s="1"/>
  <c r="L208" i="6"/>
  <c r="L208" i="7" s="1"/>
  <c r="M208" i="6"/>
  <c r="M208" i="7" s="1"/>
  <c r="N208" i="6"/>
  <c r="N208" i="7" s="1"/>
  <c r="O208" i="6"/>
  <c r="O208" i="7" s="1"/>
  <c r="P208" i="6"/>
  <c r="P208" i="7" s="1"/>
  <c r="L209" i="6"/>
  <c r="L209" i="7" s="1"/>
  <c r="M209" i="6"/>
  <c r="M209" i="7" s="1"/>
  <c r="N209" i="6"/>
  <c r="N209" i="7" s="1"/>
  <c r="O209" i="6"/>
  <c r="O209" i="7" s="1"/>
  <c r="P209" i="6"/>
  <c r="P209" i="7" s="1"/>
  <c r="L210" i="6"/>
  <c r="L210" i="7" s="1"/>
  <c r="M210" i="6"/>
  <c r="M210" i="7" s="1"/>
  <c r="N210" i="6"/>
  <c r="N210" i="7" s="1"/>
  <c r="O210" i="6"/>
  <c r="O210" i="7" s="1"/>
  <c r="P210" i="6"/>
  <c r="P210" i="7" s="1"/>
  <c r="L211" i="6"/>
  <c r="L211" i="7" s="1"/>
  <c r="M211" i="6"/>
  <c r="M211" i="7" s="1"/>
  <c r="N211" i="6"/>
  <c r="N211" i="7" s="1"/>
  <c r="O211" i="6"/>
  <c r="O211" i="7" s="1"/>
  <c r="P211" i="6"/>
  <c r="P211" i="7" s="1"/>
  <c r="L212" i="6"/>
  <c r="L212" i="7" s="1"/>
  <c r="M212" i="6"/>
  <c r="M212" i="7" s="1"/>
  <c r="N212" i="6"/>
  <c r="N212" i="7" s="1"/>
  <c r="O212" i="6"/>
  <c r="O212" i="7" s="1"/>
  <c r="P212" i="6"/>
  <c r="P212" i="7" s="1"/>
  <c r="L213" i="6"/>
  <c r="L213" i="7" s="1"/>
  <c r="M213" i="6"/>
  <c r="M213" i="7" s="1"/>
  <c r="N213" i="6"/>
  <c r="N213" i="7" s="1"/>
  <c r="O213" i="6"/>
  <c r="O213" i="7" s="1"/>
  <c r="P213" i="6"/>
  <c r="P213" i="7" s="1"/>
  <c r="L214" i="6"/>
  <c r="L214" i="7" s="1"/>
  <c r="M214" i="6"/>
  <c r="M214" i="7" s="1"/>
  <c r="N214" i="6"/>
  <c r="N214" i="7" s="1"/>
  <c r="O214" i="6"/>
  <c r="O214" i="7" s="1"/>
  <c r="P214" i="6"/>
  <c r="P214" i="7" s="1"/>
  <c r="L215" i="6"/>
  <c r="L215" i="7" s="1"/>
  <c r="M215" i="6"/>
  <c r="M215" i="7" s="1"/>
  <c r="N215" i="6"/>
  <c r="N215" i="7" s="1"/>
  <c r="O215" i="6"/>
  <c r="O215" i="7" s="1"/>
  <c r="P215" i="6"/>
  <c r="P215" i="7" s="1"/>
  <c r="L216" i="6"/>
  <c r="L216" i="7" s="1"/>
  <c r="M216" i="6"/>
  <c r="M216" i="7" s="1"/>
  <c r="N216" i="6"/>
  <c r="N216" i="7" s="1"/>
  <c r="O216" i="6"/>
  <c r="O216" i="7" s="1"/>
  <c r="P216" i="6"/>
  <c r="P216" i="7" s="1"/>
  <c r="L217" i="6"/>
  <c r="L217" i="7" s="1"/>
  <c r="M217" i="6"/>
  <c r="M217" i="7" s="1"/>
  <c r="N217" i="6"/>
  <c r="N217" i="7" s="1"/>
  <c r="O217" i="6"/>
  <c r="O217" i="7" s="1"/>
  <c r="P217" i="6"/>
  <c r="P217" i="7" s="1"/>
  <c r="L218" i="6"/>
  <c r="L218" i="7" s="1"/>
  <c r="M218" i="6"/>
  <c r="M218" i="7" s="1"/>
  <c r="N218" i="6"/>
  <c r="N218" i="7" s="1"/>
  <c r="O218" i="6"/>
  <c r="O218" i="7" s="1"/>
  <c r="P218" i="6"/>
  <c r="P218" i="7" s="1"/>
  <c r="L219" i="6"/>
  <c r="L219" i="7" s="1"/>
  <c r="M219" i="6"/>
  <c r="M219" i="7" s="1"/>
  <c r="N219" i="6"/>
  <c r="N219" i="7" s="1"/>
  <c r="O219" i="6"/>
  <c r="O219" i="7" s="1"/>
  <c r="P219" i="6"/>
  <c r="P219" i="7" s="1"/>
  <c r="L220" i="6"/>
  <c r="L220" i="7" s="1"/>
  <c r="M220" i="6"/>
  <c r="M220" i="7" s="1"/>
  <c r="N220" i="6"/>
  <c r="N220" i="7" s="1"/>
  <c r="O220" i="6"/>
  <c r="O220" i="7" s="1"/>
  <c r="P220" i="6"/>
  <c r="P220" i="7" s="1"/>
  <c r="L221" i="6"/>
  <c r="L221" i="7" s="1"/>
  <c r="M221" i="6"/>
  <c r="M221" i="7" s="1"/>
  <c r="N221" i="6"/>
  <c r="N221" i="7" s="1"/>
  <c r="O221" i="6"/>
  <c r="O221" i="7" s="1"/>
  <c r="P221" i="6"/>
  <c r="P221" i="7" s="1"/>
  <c r="L222" i="6"/>
  <c r="L222" i="7" s="1"/>
  <c r="M222" i="6"/>
  <c r="M222" i="7" s="1"/>
  <c r="N222" i="6"/>
  <c r="N222" i="7" s="1"/>
  <c r="O222" i="6"/>
  <c r="O222" i="7" s="1"/>
  <c r="P222" i="6"/>
  <c r="P222" i="7" s="1"/>
  <c r="L223" i="6"/>
  <c r="L223" i="7" s="1"/>
  <c r="M223" i="6"/>
  <c r="M223" i="7" s="1"/>
  <c r="N223" i="6"/>
  <c r="N223" i="7" s="1"/>
  <c r="O223" i="6"/>
  <c r="O223" i="7" s="1"/>
  <c r="P223" i="6"/>
  <c r="P223" i="7" s="1"/>
  <c r="L224" i="6"/>
  <c r="L224" i="7" s="1"/>
  <c r="M224" i="6"/>
  <c r="M224" i="7" s="1"/>
  <c r="N224" i="6"/>
  <c r="N224" i="7" s="1"/>
  <c r="O224" i="6"/>
  <c r="O224" i="7" s="1"/>
  <c r="P224" i="6"/>
  <c r="P224" i="7" s="1"/>
  <c r="L225" i="6"/>
  <c r="L225" i="7" s="1"/>
  <c r="M225" i="6"/>
  <c r="M225" i="7" s="1"/>
  <c r="N225" i="6"/>
  <c r="N225" i="7" s="1"/>
  <c r="O225" i="6"/>
  <c r="O225" i="7" s="1"/>
  <c r="P225" i="6"/>
  <c r="P225" i="7" s="1"/>
  <c r="L226" i="6"/>
  <c r="L226" i="7" s="1"/>
  <c r="M226" i="6"/>
  <c r="M226" i="7" s="1"/>
  <c r="N226" i="6"/>
  <c r="N226" i="7" s="1"/>
  <c r="O226" i="6"/>
  <c r="O226" i="7" s="1"/>
  <c r="P226" i="6"/>
  <c r="P226" i="7" s="1"/>
  <c r="L227" i="6"/>
  <c r="L227" i="7" s="1"/>
  <c r="M227" i="6"/>
  <c r="M227" i="7" s="1"/>
  <c r="N227" i="6"/>
  <c r="N227" i="7" s="1"/>
  <c r="O227" i="6"/>
  <c r="O227" i="7" s="1"/>
  <c r="P227" i="6"/>
  <c r="P227" i="7" s="1"/>
  <c r="L228" i="6"/>
  <c r="L228" i="7" s="1"/>
  <c r="M228" i="6"/>
  <c r="M228" i="7" s="1"/>
  <c r="N228" i="6"/>
  <c r="N228" i="7" s="1"/>
  <c r="O228" i="6"/>
  <c r="O228" i="7" s="1"/>
  <c r="P228" i="6"/>
  <c r="P228" i="7" s="1"/>
  <c r="L229" i="6"/>
  <c r="L229" i="7" s="1"/>
  <c r="M229" i="6"/>
  <c r="M229" i="7" s="1"/>
  <c r="N229" i="6"/>
  <c r="N229" i="7" s="1"/>
  <c r="O229" i="6"/>
  <c r="O229" i="7" s="1"/>
  <c r="P229" i="6"/>
  <c r="P229" i="7" s="1"/>
  <c r="L230" i="6"/>
  <c r="L230" i="7" s="1"/>
  <c r="M230" i="6"/>
  <c r="M230" i="7" s="1"/>
  <c r="N230" i="6"/>
  <c r="N230" i="7" s="1"/>
  <c r="O230" i="6"/>
  <c r="O230" i="7" s="1"/>
  <c r="P230" i="6"/>
  <c r="P230" i="7" s="1"/>
  <c r="L231" i="6"/>
  <c r="L231" i="7" s="1"/>
  <c r="M231" i="6"/>
  <c r="M231" i="7" s="1"/>
  <c r="N231" i="6"/>
  <c r="N231" i="7" s="1"/>
  <c r="O231" i="6"/>
  <c r="O231" i="7" s="1"/>
  <c r="P231" i="6"/>
  <c r="P231" i="7" s="1"/>
  <c r="L232" i="6"/>
  <c r="L232" i="7" s="1"/>
  <c r="M232" i="6"/>
  <c r="M232" i="7" s="1"/>
  <c r="N232" i="6"/>
  <c r="N232" i="7" s="1"/>
  <c r="O232" i="6"/>
  <c r="O232" i="7" s="1"/>
  <c r="P232" i="6"/>
  <c r="P232" i="7" s="1"/>
  <c r="L233" i="6"/>
  <c r="L233" i="7" s="1"/>
  <c r="M233" i="6"/>
  <c r="M233" i="7" s="1"/>
  <c r="N233" i="6"/>
  <c r="N233" i="7" s="1"/>
  <c r="O233" i="6"/>
  <c r="O233" i="7" s="1"/>
  <c r="P233" i="6"/>
  <c r="P233" i="7" s="1"/>
  <c r="L234" i="6"/>
  <c r="L234" i="7" s="1"/>
  <c r="M234" i="6"/>
  <c r="M234" i="7" s="1"/>
  <c r="N234" i="6"/>
  <c r="N234" i="7" s="1"/>
  <c r="O234" i="6"/>
  <c r="O234" i="7" s="1"/>
  <c r="P234" i="6"/>
  <c r="P234" i="7" s="1"/>
  <c r="L235" i="6"/>
  <c r="L235" i="7" s="1"/>
  <c r="M235" i="6"/>
  <c r="M235" i="7" s="1"/>
  <c r="N235" i="6"/>
  <c r="N235" i="7" s="1"/>
  <c r="O235" i="6"/>
  <c r="O235" i="7" s="1"/>
  <c r="P235" i="6"/>
  <c r="P235" i="7" s="1"/>
  <c r="L236" i="6"/>
  <c r="L236" i="7" s="1"/>
  <c r="M236" i="6"/>
  <c r="M236" i="7" s="1"/>
  <c r="N236" i="6"/>
  <c r="N236" i="7" s="1"/>
  <c r="O236" i="6"/>
  <c r="O236" i="7" s="1"/>
  <c r="P236" i="6"/>
  <c r="P236" i="7" s="1"/>
  <c r="L237" i="6"/>
  <c r="L237" i="7" s="1"/>
  <c r="M237" i="6"/>
  <c r="M237" i="7" s="1"/>
  <c r="N237" i="6"/>
  <c r="N237" i="7" s="1"/>
  <c r="O237" i="6"/>
  <c r="O237" i="7" s="1"/>
  <c r="P237" i="6"/>
  <c r="P237" i="7" s="1"/>
  <c r="L238" i="6"/>
  <c r="L238" i="7" s="1"/>
  <c r="M238" i="6"/>
  <c r="M238" i="7" s="1"/>
  <c r="N238" i="6"/>
  <c r="N238" i="7" s="1"/>
  <c r="O238" i="6"/>
  <c r="O238" i="7" s="1"/>
  <c r="P238" i="6"/>
  <c r="P238" i="7" s="1"/>
  <c r="L239" i="6"/>
  <c r="L239" i="7" s="1"/>
  <c r="M239" i="6"/>
  <c r="M239" i="7" s="1"/>
  <c r="N239" i="6"/>
  <c r="N239" i="7" s="1"/>
  <c r="O239" i="6"/>
  <c r="O239" i="7" s="1"/>
  <c r="P239" i="6"/>
  <c r="P239" i="7" s="1"/>
  <c r="L240" i="6"/>
  <c r="L240" i="7" s="1"/>
  <c r="M240" i="6"/>
  <c r="M240" i="7" s="1"/>
  <c r="N240" i="6"/>
  <c r="N240" i="7" s="1"/>
  <c r="O240" i="6"/>
  <c r="O240" i="7" s="1"/>
  <c r="P240" i="6"/>
  <c r="P240" i="7" s="1"/>
  <c r="L241" i="6"/>
  <c r="L241" i="7" s="1"/>
  <c r="M241" i="6"/>
  <c r="M241" i="7" s="1"/>
  <c r="N241" i="6"/>
  <c r="N241" i="7" s="1"/>
  <c r="O241" i="6"/>
  <c r="O241" i="7" s="1"/>
  <c r="P241" i="6"/>
  <c r="P241" i="7" s="1"/>
  <c r="L242" i="6"/>
  <c r="L242" i="7" s="1"/>
  <c r="M242" i="6"/>
  <c r="M242" i="7" s="1"/>
  <c r="N242" i="6"/>
  <c r="N242" i="7" s="1"/>
  <c r="O242" i="6"/>
  <c r="O242" i="7" s="1"/>
  <c r="P242" i="6"/>
  <c r="P242" i="7" s="1"/>
  <c r="L243" i="6"/>
  <c r="L243" i="7" s="1"/>
  <c r="M243" i="6"/>
  <c r="M243" i="7" s="1"/>
  <c r="N243" i="6"/>
  <c r="N243" i="7" s="1"/>
  <c r="O243" i="6"/>
  <c r="O243" i="7" s="1"/>
  <c r="P243" i="6"/>
  <c r="P243" i="7" s="1"/>
  <c r="L244" i="6"/>
  <c r="L244" i="7" s="1"/>
  <c r="M244" i="6"/>
  <c r="M244" i="7" s="1"/>
  <c r="N244" i="6"/>
  <c r="N244" i="7" s="1"/>
  <c r="O244" i="6"/>
  <c r="O244" i="7" s="1"/>
  <c r="P244" i="6"/>
  <c r="P244" i="7" s="1"/>
  <c r="L245" i="6"/>
  <c r="L245" i="7" s="1"/>
  <c r="M245" i="6"/>
  <c r="M245" i="7" s="1"/>
  <c r="N245" i="6"/>
  <c r="N245" i="7" s="1"/>
  <c r="O245" i="6"/>
  <c r="O245" i="7" s="1"/>
  <c r="P245" i="6"/>
  <c r="P245" i="7" s="1"/>
  <c r="L246" i="6"/>
  <c r="L246" i="7" s="1"/>
  <c r="M246" i="6"/>
  <c r="M246" i="7" s="1"/>
  <c r="N246" i="6"/>
  <c r="N246" i="7" s="1"/>
  <c r="O246" i="6"/>
  <c r="O246" i="7" s="1"/>
  <c r="P246" i="6"/>
  <c r="P246" i="7" s="1"/>
  <c r="L247" i="6"/>
  <c r="L247" i="7" s="1"/>
  <c r="M247" i="6"/>
  <c r="M247" i="7" s="1"/>
  <c r="N247" i="6"/>
  <c r="N247" i="7" s="1"/>
  <c r="O247" i="6"/>
  <c r="O247" i="7" s="1"/>
  <c r="P247" i="6"/>
  <c r="P247" i="7" s="1"/>
  <c r="L248" i="6"/>
  <c r="L248" i="7" s="1"/>
  <c r="M248" i="6"/>
  <c r="M248" i="7" s="1"/>
  <c r="N248" i="6"/>
  <c r="N248" i="7" s="1"/>
  <c r="O248" i="6"/>
  <c r="O248" i="7" s="1"/>
  <c r="P248" i="6"/>
  <c r="P248" i="7" s="1"/>
  <c r="L249" i="6"/>
  <c r="L249" i="7" s="1"/>
  <c r="M249" i="6"/>
  <c r="M249" i="7" s="1"/>
  <c r="N249" i="6"/>
  <c r="N249" i="7" s="1"/>
  <c r="O249" i="6"/>
  <c r="O249" i="7" s="1"/>
  <c r="P249" i="6"/>
  <c r="P249" i="7" s="1"/>
  <c r="L250" i="6"/>
  <c r="L250" i="7" s="1"/>
  <c r="M250" i="6"/>
  <c r="M250" i="7" s="1"/>
  <c r="N250" i="6"/>
  <c r="N250" i="7" s="1"/>
  <c r="O250" i="6"/>
  <c r="O250" i="7" s="1"/>
  <c r="P250" i="6"/>
  <c r="P250" i="7" s="1"/>
  <c r="L251" i="6"/>
  <c r="L251" i="7" s="1"/>
  <c r="M251" i="6"/>
  <c r="M251" i="7" s="1"/>
  <c r="N251" i="6"/>
  <c r="N251" i="7" s="1"/>
  <c r="O251" i="6"/>
  <c r="O251" i="7" s="1"/>
  <c r="P251" i="6"/>
  <c r="P251" i="7" s="1"/>
  <c r="L252" i="6"/>
  <c r="L252" i="7" s="1"/>
  <c r="M252" i="6"/>
  <c r="M252" i="7" s="1"/>
  <c r="N252" i="6"/>
  <c r="N252" i="7" s="1"/>
  <c r="O252" i="6"/>
  <c r="O252" i="7" s="1"/>
  <c r="P252" i="6"/>
  <c r="P252" i="7" s="1"/>
  <c r="L253" i="6"/>
  <c r="L253" i="7" s="1"/>
  <c r="M253" i="6"/>
  <c r="M253" i="7" s="1"/>
  <c r="N253" i="6"/>
  <c r="N253" i="7" s="1"/>
  <c r="O253" i="6"/>
  <c r="O253" i="7" s="1"/>
  <c r="P253" i="6"/>
  <c r="P253" i="7" s="1"/>
  <c r="L254" i="6"/>
  <c r="L254" i="7" s="1"/>
  <c r="M254" i="6"/>
  <c r="M254" i="7" s="1"/>
  <c r="N254" i="6"/>
  <c r="N254" i="7" s="1"/>
  <c r="O254" i="6"/>
  <c r="O254" i="7" s="1"/>
  <c r="P254" i="6"/>
  <c r="P254" i="7" s="1"/>
  <c r="L255" i="6"/>
  <c r="L255" i="7" s="1"/>
  <c r="M255" i="6"/>
  <c r="M255" i="7" s="1"/>
  <c r="N255" i="6"/>
  <c r="N255" i="7" s="1"/>
  <c r="O255" i="6"/>
  <c r="O255" i="7" s="1"/>
  <c r="P255" i="6"/>
  <c r="P255" i="7" s="1"/>
  <c r="L256" i="6"/>
  <c r="L256" i="7" s="1"/>
  <c r="M256" i="6"/>
  <c r="M256" i="7" s="1"/>
  <c r="N256" i="6"/>
  <c r="N256" i="7" s="1"/>
  <c r="O256" i="6"/>
  <c r="O256" i="7" s="1"/>
  <c r="P256" i="6"/>
  <c r="P256" i="7" s="1"/>
  <c r="L257" i="6"/>
  <c r="L257" i="7" s="1"/>
  <c r="M257" i="6"/>
  <c r="M257" i="7" s="1"/>
  <c r="N257" i="6"/>
  <c r="N257" i="7" s="1"/>
  <c r="O257" i="6"/>
  <c r="O257" i="7" s="1"/>
  <c r="P257" i="6"/>
  <c r="P257" i="7" s="1"/>
  <c r="L258" i="6"/>
  <c r="L258" i="7" s="1"/>
  <c r="M258" i="6"/>
  <c r="M258" i="7" s="1"/>
  <c r="N258" i="6"/>
  <c r="N258" i="7" s="1"/>
  <c r="O258" i="6"/>
  <c r="O258" i="7" s="1"/>
  <c r="P258" i="6"/>
  <c r="P258" i="7" s="1"/>
  <c r="L259" i="6"/>
  <c r="L259" i="7" s="1"/>
  <c r="M259" i="6"/>
  <c r="M259" i="7" s="1"/>
  <c r="N259" i="6"/>
  <c r="N259" i="7" s="1"/>
  <c r="O259" i="6"/>
  <c r="O259" i="7" s="1"/>
  <c r="P259" i="6"/>
  <c r="P259" i="7" s="1"/>
  <c r="L260" i="6"/>
  <c r="L260" i="7" s="1"/>
  <c r="M260" i="6"/>
  <c r="M260" i="7" s="1"/>
  <c r="N260" i="6"/>
  <c r="N260" i="7" s="1"/>
  <c r="O260" i="6"/>
  <c r="O260" i="7" s="1"/>
  <c r="P260" i="6"/>
  <c r="P260" i="7" s="1"/>
  <c r="L261" i="6"/>
  <c r="L261" i="7" s="1"/>
  <c r="M261" i="6"/>
  <c r="M261" i="7" s="1"/>
  <c r="N261" i="6"/>
  <c r="N261" i="7" s="1"/>
  <c r="O261" i="6"/>
  <c r="O261" i="7" s="1"/>
  <c r="P261" i="6"/>
  <c r="P261" i="7" s="1"/>
  <c r="L262" i="6"/>
  <c r="L262" i="7" s="1"/>
  <c r="M262" i="6"/>
  <c r="M262" i="7" s="1"/>
  <c r="N262" i="6"/>
  <c r="N262" i="7" s="1"/>
  <c r="O262" i="6"/>
  <c r="O262" i="7" s="1"/>
  <c r="P262" i="6"/>
  <c r="P262" i="7" s="1"/>
  <c r="L263" i="6"/>
  <c r="L263" i="7" s="1"/>
  <c r="M263" i="6"/>
  <c r="M263" i="7" s="1"/>
  <c r="N263" i="6"/>
  <c r="N263" i="7" s="1"/>
  <c r="O263" i="6"/>
  <c r="O263" i="7" s="1"/>
  <c r="P263" i="6"/>
  <c r="P263" i="7" s="1"/>
  <c r="L264" i="6"/>
  <c r="L264" i="7" s="1"/>
  <c r="M264" i="6"/>
  <c r="M264" i="7" s="1"/>
  <c r="N264" i="6"/>
  <c r="N264" i="7" s="1"/>
  <c r="O264" i="6"/>
  <c r="O264" i="7" s="1"/>
  <c r="P264" i="6"/>
  <c r="P264" i="7" s="1"/>
  <c r="L265" i="6"/>
  <c r="L265" i="7" s="1"/>
  <c r="M265" i="6"/>
  <c r="M265" i="7" s="1"/>
  <c r="N265" i="6"/>
  <c r="N265" i="7" s="1"/>
  <c r="O265" i="6"/>
  <c r="O265" i="7" s="1"/>
  <c r="P265" i="6"/>
  <c r="P265" i="7" s="1"/>
  <c r="L266" i="6"/>
  <c r="L266" i="7" s="1"/>
  <c r="M266" i="6"/>
  <c r="M266" i="7" s="1"/>
  <c r="N266" i="6"/>
  <c r="N266" i="7" s="1"/>
  <c r="O266" i="6"/>
  <c r="O266" i="7" s="1"/>
  <c r="P266" i="6"/>
  <c r="P266" i="7" s="1"/>
  <c r="L267" i="6"/>
  <c r="L267" i="7" s="1"/>
  <c r="M267" i="6"/>
  <c r="M267" i="7" s="1"/>
  <c r="N267" i="6"/>
  <c r="N267" i="7" s="1"/>
  <c r="O267" i="6"/>
  <c r="O267" i="7" s="1"/>
  <c r="P267" i="6"/>
  <c r="P267" i="7" s="1"/>
  <c r="L268" i="6"/>
  <c r="L268" i="7" s="1"/>
  <c r="M268" i="6"/>
  <c r="M268" i="7" s="1"/>
  <c r="N268" i="6"/>
  <c r="N268" i="7" s="1"/>
  <c r="O268" i="6"/>
  <c r="O268" i="7" s="1"/>
  <c r="P268" i="6"/>
  <c r="P268" i="7" s="1"/>
  <c r="L269" i="6"/>
  <c r="L269" i="7" s="1"/>
  <c r="M269" i="6"/>
  <c r="M269" i="7" s="1"/>
  <c r="N269" i="6"/>
  <c r="N269" i="7" s="1"/>
  <c r="O269" i="6"/>
  <c r="O269" i="7" s="1"/>
  <c r="P269" i="6"/>
  <c r="P269" i="7" s="1"/>
  <c r="L270" i="6"/>
  <c r="L270" i="7" s="1"/>
  <c r="M270" i="6"/>
  <c r="M270" i="7" s="1"/>
  <c r="N270" i="6"/>
  <c r="N270" i="7" s="1"/>
  <c r="O270" i="6"/>
  <c r="O270" i="7" s="1"/>
  <c r="P270" i="6"/>
  <c r="P270" i="7" s="1"/>
  <c r="L271" i="6"/>
  <c r="L271" i="7" s="1"/>
  <c r="M271" i="6"/>
  <c r="M271" i="7" s="1"/>
  <c r="N271" i="6"/>
  <c r="N271" i="7" s="1"/>
  <c r="O271" i="6"/>
  <c r="O271" i="7" s="1"/>
  <c r="P271" i="6"/>
  <c r="P271" i="7" s="1"/>
  <c r="L272" i="6"/>
  <c r="L272" i="7" s="1"/>
  <c r="M272" i="6"/>
  <c r="M272" i="7" s="1"/>
  <c r="N272" i="6"/>
  <c r="N272" i="7" s="1"/>
  <c r="O272" i="6"/>
  <c r="O272" i="7" s="1"/>
  <c r="P272" i="6"/>
  <c r="P272" i="7" s="1"/>
  <c r="L273" i="6"/>
  <c r="L273" i="7" s="1"/>
  <c r="M273" i="6"/>
  <c r="M273" i="7" s="1"/>
  <c r="N273" i="6"/>
  <c r="N273" i="7" s="1"/>
  <c r="O273" i="6"/>
  <c r="O273" i="7" s="1"/>
  <c r="P273" i="6"/>
  <c r="P273" i="7" s="1"/>
  <c r="L274" i="6"/>
  <c r="L274" i="7" s="1"/>
  <c r="M274" i="6"/>
  <c r="M274" i="7" s="1"/>
  <c r="N274" i="6"/>
  <c r="N274" i="7" s="1"/>
  <c r="O274" i="6"/>
  <c r="O274" i="7" s="1"/>
  <c r="P274" i="6"/>
  <c r="P274" i="7" s="1"/>
  <c r="L275" i="6"/>
  <c r="L275" i="7" s="1"/>
  <c r="M275" i="6"/>
  <c r="M275" i="7" s="1"/>
  <c r="N275" i="6"/>
  <c r="N275" i="7" s="1"/>
  <c r="O275" i="6"/>
  <c r="O275" i="7" s="1"/>
  <c r="P275" i="6"/>
  <c r="P275" i="7" s="1"/>
  <c r="L276" i="6"/>
  <c r="L276" i="7" s="1"/>
  <c r="M276" i="6"/>
  <c r="M276" i="7" s="1"/>
  <c r="N276" i="6"/>
  <c r="N276" i="7" s="1"/>
  <c r="O276" i="6"/>
  <c r="O276" i="7" s="1"/>
  <c r="P276" i="6"/>
  <c r="P276" i="7" s="1"/>
  <c r="L277" i="6"/>
  <c r="L277" i="7" s="1"/>
  <c r="M277" i="6"/>
  <c r="M277" i="7" s="1"/>
  <c r="N277" i="6"/>
  <c r="N277" i="7" s="1"/>
  <c r="O277" i="6"/>
  <c r="O277" i="7" s="1"/>
  <c r="P277" i="6"/>
  <c r="P277" i="7" s="1"/>
  <c r="L278" i="6"/>
  <c r="L278" i="7" s="1"/>
  <c r="M278" i="6"/>
  <c r="M278" i="7" s="1"/>
  <c r="N278" i="6"/>
  <c r="N278" i="7" s="1"/>
  <c r="O278" i="6"/>
  <c r="O278" i="7" s="1"/>
  <c r="P278" i="6"/>
  <c r="P278" i="7" s="1"/>
  <c r="L279" i="6"/>
  <c r="L279" i="7" s="1"/>
  <c r="M279" i="6"/>
  <c r="M279" i="7" s="1"/>
  <c r="N279" i="6"/>
  <c r="N279" i="7" s="1"/>
  <c r="O279" i="6"/>
  <c r="O279" i="7" s="1"/>
  <c r="P279" i="6"/>
  <c r="P279" i="7" s="1"/>
  <c r="L280" i="6"/>
  <c r="L280" i="7" s="1"/>
  <c r="M280" i="6"/>
  <c r="M280" i="7" s="1"/>
  <c r="N280" i="6"/>
  <c r="N280" i="7" s="1"/>
  <c r="O280" i="6"/>
  <c r="O280" i="7" s="1"/>
  <c r="P280" i="6"/>
  <c r="P280" i="7" s="1"/>
  <c r="L281" i="6"/>
  <c r="L281" i="7" s="1"/>
  <c r="M281" i="6"/>
  <c r="M281" i="7" s="1"/>
  <c r="N281" i="6"/>
  <c r="N281" i="7" s="1"/>
  <c r="O281" i="6"/>
  <c r="O281" i="7" s="1"/>
  <c r="P281" i="6"/>
  <c r="P281" i="7" s="1"/>
  <c r="L282" i="6"/>
  <c r="L282" i="7" s="1"/>
  <c r="M282" i="6"/>
  <c r="M282" i="7" s="1"/>
  <c r="N282" i="6"/>
  <c r="N282" i="7" s="1"/>
  <c r="O282" i="6"/>
  <c r="O282" i="7" s="1"/>
  <c r="P282" i="6"/>
  <c r="P282" i="7" s="1"/>
  <c r="L283" i="6"/>
  <c r="L283" i="7" s="1"/>
  <c r="M283" i="6"/>
  <c r="M283" i="7" s="1"/>
  <c r="N283" i="6"/>
  <c r="N283" i="7" s="1"/>
  <c r="O283" i="6"/>
  <c r="O283" i="7" s="1"/>
  <c r="P283" i="6"/>
  <c r="P283" i="7" s="1"/>
  <c r="L284" i="6"/>
  <c r="L284" i="7" s="1"/>
  <c r="M284" i="6"/>
  <c r="M284" i="7" s="1"/>
  <c r="N284" i="6"/>
  <c r="N284" i="7" s="1"/>
  <c r="O284" i="6"/>
  <c r="O284" i="7" s="1"/>
  <c r="P284" i="6"/>
  <c r="P284" i="7" s="1"/>
  <c r="L285" i="6"/>
  <c r="L285" i="7" s="1"/>
  <c r="M285" i="6"/>
  <c r="M285" i="7" s="1"/>
  <c r="N285" i="6"/>
  <c r="N285" i="7" s="1"/>
  <c r="O285" i="6"/>
  <c r="O285" i="7" s="1"/>
  <c r="P285" i="6"/>
  <c r="P285" i="7" s="1"/>
  <c r="L286" i="6"/>
  <c r="L286" i="7" s="1"/>
  <c r="M286" i="6"/>
  <c r="M286" i="7" s="1"/>
  <c r="N286" i="6"/>
  <c r="N286" i="7" s="1"/>
  <c r="O286" i="6"/>
  <c r="O286" i="7" s="1"/>
  <c r="P286" i="6"/>
  <c r="P286" i="7" s="1"/>
  <c r="L287" i="6"/>
  <c r="L287" i="7" s="1"/>
  <c r="M287" i="6"/>
  <c r="M287" i="7" s="1"/>
  <c r="N287" i="6"/>
  <c r="N287" i="7" s="1"/>
  <c r="O287" i="6"/>
  <c r="O287" i="7" s="1"/>
  <c r="P287" i="6"/>
  <c r="P287" i="7" s="1"/>
  <c r="L288" i="6"/>
  <c r="L288" i="7" s="1"/>
  <c r="M288" i="6"/>
  <c r="M288" i="7" s="1"/>
  <c r="N288" i="6"/>
  <c r="N288" i="7" s="1"/>
  <c r="O288" i="6"/>
  <c r="O288" i="7" s="1"/>
  <c r="P288" i="6"/>
  <c r="P288" i="7" s="1"/>
  <c r="L289" i="6"/>
  <c r="L289" i="7" s="1"/>
  <c r="M289" i="6"/>
  <c r="M289" i="7" s="1"/>
  <c r="N289" i="6"/>
  <c r="N289" i="7" s="1"/>
  <c r="O289" i="6"/>
  <c r="O289" i="7" s="1"/>
  <c r="P289" i="6"/>
  <c r="P289" i="7" s="1"/>
  <c r="L290" i="6"/>
  <c r="L290" i="7" s="1"/>
  <c r="M290" i="6"/>
  <c r="M290" i="7" s="1"/>
  <c r="N290" i="6"/>
  <c r="N290" i="7" s="1"/>
  <c r="O290" i="6"/>
  <c r="O290" i="7" s="1"/>
  <c r="P290" i="6"/>
  <c r="P290" i="7" s="1"/>
  <c r="L291" i="6"/>
  <c r="L291" i="7" s="1"/>
  <c r="M291" i="6"/>
  <c r="M291" i="7" s="1"/>
  <c r="N291" i="6"/>
  <c r="N291" i="7" s="1"/>
  <c r="O291" i="6"/>
  <c r="O291" i="7" s="1"/>
  <c r="P291" i="6"/>
  <c r="P291" i="7" s="1"/>
  <c r="L292" i="6"/>
  <c r="L292" i="7" s="1"/>
  <c r="M292" i="6"/>
  <c r="M292" i="7" s="1"/>
  <c r="N292" i="6"/>
  <c r="N292" i="7" s="1"/>
  <c r="O292" i="6"/>
  <c r="O292" i="7" s="1"/>
  <c r="P292" i="6"/>
  <c r="P292" i="7" s="1"/>
  <c r="L293" i="6"/>
  <c r="L293" i="7" s="1"/>
  <c r="M293" i="6"/>
  <c r="M293" i="7" s="1"/>
  <c r="N293" i="6"/>
  <c r="N293" i="7" s="1"/>
  <c r="O293" i="6"/>
  <c r="O293" i="7" s="1"/>
  <c r="P293" i="6"/>
  <c r="P293" i="7" s="1"/>
  <c r="L294" i="6"/>
  <c r="L294" i="7" s="1"/>
  <c r="M294" i="6"/>
  <c r="M294" i="7" s="1"/>
  <c r="N294" i="6"/>
  <c r="N294" i="7" s="1"/>
  <c r="O294" i="6"/>
  <c r="O294" i="7" s="1"/>
  <c r="P294" i="6"/>
  <c r="P294" i="7" s="1"/>
  <c r="L295" i="6"/>
  <c r="L295" i="7" s="1"/>
  <c r="M295" i="6"/>
  <c r="M295" i="7" s="1"/>
  <c r="N295" i="6"/>
  <c r="N295" i="7" s="1"/>
  <c r="O295" i="6"/>
  <c r="O295" i="7" s="1"/>
  <c r="P295" i="6"/>
  <c r="P295" i="7" s="1"/>
  <c r="L296" i="6"/>
  <c r="L296" i="7" s="1"/>
  <c r="M296" i="6"/>
  <c r="M296" i="7" s="1"/>
  <c r="N296" i="6"/>
  <c r="N296" i="7" s="1"/>
  <c r="O296" i="6"/>
  <c r="O296" i="7" s="1"/>
  <c r="P296" i="6"/>
  <c r="P296" i="7" s="1"/>
  <c r="L297" i="6"/>
  <c r="L297" i="7" s="1"/>
  <c r="M297" i="6"/>
  <c r="M297" i="7" s="1"/>
  <c r="N297" i="6"/>
  <c r="N297" i="7" s="1"/>
  <c r="O297" i="6"/>
  <c r="O297" i="7" s="1"/>
  <c r="P297" i="6"/>
  <c r="P297" i="7" s="1"/>
  <c r="L298" i="6"/>
  <c r="L298" i="7" s="1"/>
  <c r="M298" i="6"/>
  <c r="M298" i="7" s="1"/>
  <c r="N298" i="6"/>
  <c r="N298" i="7" s="1"/>
  <c r="O298" i="6"/>
  <c r="O298" i="7" s="1"/>
  <c r="P298" i="6"/>
  <c r="P298" i="7" s="1"/>
  <c r="L299" i="6"/>
  <c r="L299" i="7" s="1"/>
  <c r="M299" i="6"/>
  <c r="M299" i="7" s="1"/>
  <c r="N299" i="6"/>
  <c r="N299" i="7" s="1"/>
  <c r="O299" i="6"/>
  <c r="O299" i="7" s="1"/>
  <c r="P299" i="6"/>
  <c r="P299" i="7" s="1"/>
  <c r="L300" i="6"/>
  <c r="L300" i="7" s="1"/>
  <c r="M300" i="6"/>
  <c r="M300" i="7" s="1"/>
  <c r="N300" i="6"/>
  <c r="N300" i="7" s="1"/>
  <c r="O300" i="6"/>
  <c r="O300" i="7" s="1"/>
  <c r="P300" i="6"/>
  <c r="P300" i="7" s="1"/>
  <c r="L301" i="6"/>
  <c r="L301" i="7" s="1"/>
  <c r="M301" i="6"/>
  <c r="M301" i="7" s="1"/>
  <c r="N301" i="6"/>
  <c r="N301" i="7" s="1"/>
  <c r="O301" i="6"/>
  <c r="O301" i="7" s="1"/>
  <c r="P301" i="6"/>
  <c r="P301" i="7" s="1"/>
  <c r="L302" i="6"/>
  <c r="L302" i="7" s="1"/>
  <c r="M302" i="6"/>
  <c r="M302" i="7" s="1"/>
  <c r="N302" i="6"/>
  <c r="N302" i="7" s="1"/>
  <c r="O302" i="6"/>
  <c r="O302" i="7" s="1"/>
  <c r="P302" i="6"/>
  <c r="P302" i="7" s="1"/>
  <c r="L303" i="6"/>
  <c r="L303" i="7" s="1"/>
  <c r="M303" i="6"/>
  <c r="M303" i="7" s="1"/>
  <c r="N303" i="6"/>
  <c r="N303" i="7" s="1"/>
  <c r="O303" i="6"/>
  <c r="O303" i="7" s="1"/>
  <c r="P303" i="6"/>
  <c r="P303" i="7" s="1"/>
  <c r="L304" i="6"/>
  <c r="L304" i="7" s="1"/>
  <c r="M304" i="6"/>
  <c r="M304" i="7" s="1"/>
  <c r="N304" i="6"/>
  <c r="N304" i="7" s="1"/>
  <c r="O304" i="6"/>
  <c r="O304" i="7" s="1"/>
  <c r="P304" i="6"/>
  <c r="P304" i="7" s="1"/>
  <c r="L305" i="6"/>
  <c r="L305" i="7" s="1"/>
  <c r="M305" i="6"/>
  <c r="M305" i="7" s="1"/>
  <c r="N305" i="6"/>
  <c r="N305" i="7" s="1"/>
  <c r="O305" i="6"/>
  <c r="O305" i="7" s="1"/>
  <c r="P305" i="6"/>
  <c r="P305" i="7" s="1"/>
  <c r="L306" i="6"/>
  <c r="L306" i="7" s="1"/>
  <c r="M306" i="6"/>
  <c r="M306" i="7" s="1"/>
  <c r="N306" i="6"/>
  <c r="N306" i="7" s="1"/>
  <c r="O306" i="6"/>
  <c r="O306" i="7" s="1"/>
  <c r="P306" i="6"/>
  <c r="P306" i="7" s="1"/>
  <c r="L307" i="6"/>
  <c r="L307" i="7" s="1"/>
  <c r="M307" i="6"/>
  <c r="M307" i="7" s="1"/>
  <c r="N307" i="6"/>
  <c r="N307" i="7" s="1"/>
  <c r="O307" i="6"/>
  <c r="O307" i="7" s="1"/>
  <c r="P307" i="6"/>
  <c r="P307" i="7" s="1"/>
  <c r="L308" i="6"/>
  <c r="L308" i="7" s="1"/>
  <c r="M308" i="6"/>
  <c r="M308" i="7" s="1"/>
  <c r="N308" i="6"/>
  <c r="N308" i="7" s="1"/>
  <c r="O308" i="6"/>
  <c r="O308" i="7" s="1"/>
  <c r="P308" i="6"/>
  <c r="P308" i="7" s="1"/>
  <c r="L309" i="6"/>
  <c r="L309" i="7" s="1"/>
  <c r="M309" i="6"/>
  <c r="M309" i="7" s="1"/>
  <c r="N309" i="6"/>
  <c r="N309" i="7" s="1"/>
  <c r="O309" i="6"/>
  <c r="O309" i="7" s="1"/>
  <c r="P309" i="6"/>
  <c r="P309" i="7" s="1"/>
  <c r="L310" i="6"/>
  <c r="L310" i="7" s="1"/>
  <c r="M310" i="6"/>
  <c r="M310" i="7" s="1"/>
  <c r="N310" i="6"/>
  <c r="N310" i="7" s="1"/>
  <c r="O310" i="6"/>
  <c r="O310" i="7" s="1"/>
  <c r="P310" i="6"/>
  <c r="P310" i="7" s="1"/>
  <c r="L311" i="6"/>
  <c r="L311" i="7" s="1"/>
  <c r="M311" i="6"/>
  <c r="M311" i="7" s="1"/>
  <c r="N311" i="6"/>
  <c r="N311" i="7" s="1"/>
  <c r="O311" i="6"/>
  <c r="O311" i="7" s="1"/>
  <c r="P311" i="6"/>
  <c r="P311" i="7" s="1"/>
  <c r="L312" i="6"/>
  <c r="L312" i="7" s="1"/>
  <c r="M312" i="6"/>
  <c r="M312" i="7" s="1"/>
  <c r="N312" i="6"/>
  <c r="N312" i="7" s="1"/>
  <c r="O312" i="6"/>
  <c r="O312" i="7" s="1"/>
  <c r="P312" i="6"/>
  <c r="P312" i="7" s="1"/>
  <c r="L313" i="6"/>
  <c r="L313" i="7" s="1"/>
  <c r="M313" i="6"/>
  <c r="M313" i="7" s="1"/>
  <c r="N313" i="6"/>
  <c r="N313" i="7" s="1"/>
  <c r="O313" i="6"/>
  <c r="O313" i="7" s="1"/>
  <c r="P313" i="6"/>
  <c r="P313" i="7" s="1"/>
  <c r="L314" i="6"/>
  <c r="L314" i="7" s="1"/>
  <c r="M314" i="6"/>
  <c r="M314" i="7" s="1"/>
  <c r="N314" i="6"/>
  <c r="N314" i="7" s="1"/>
  <c r="O314" i="6"/>
  <c r="O314" i="7" s="1"/>
  <c r="P314" i="6"/>
  <c r="P314" i="7" s="1"/>
  <c r="L315" i="6"/>
  <c r="L315" i="7" s="1"/>
  <c r="M315" i="6"/>
  <c r="M315" i="7" s="1"/>
  <c r="N315" i="6"/>
  <c r="N315" i="7" s="1"/>
  <c r="O315" i="6"/>
  <c r="O315" i="7" s="1"/>
  <c r="P315" i="6"/>
  <c r="P315" i="7" s="1"/>
  <c r="L316" i="6"/>
  <c r="L316" i="7" s="1"/>
  <c r="M316" i="6"/>
  <c r="M316" i="7" s="1"/>
  <c r="N316" i="6"/>
  <c r="N316" i="7" s="1"/>
  <c r="O316" i="6"/>
  <c r="O316" i="7" s="1"/>
  <c r="P316" i="6"/>
  <c r="P316" i="7" s="1"/>
  <c r="L317" i="6"/>
  <c r="L317" i="7" s="1"/>
  <c r="M317" i="6"/>
  <c r="M317" i="7" s="1"/>
  <c r="N317" i="6"/>
  <c r="N317" i="7" s="1"/>
  <c r="O317" i="6"/>
  <c r="O317" i="7" s="1"/>
  <c r="P317" i="6"/>
  <c r="P317" i="7" s="1"/>
  <c r="L318" i="6"/>
  <c r="L318" i="7" s="1"/>
  <c r="M318" i="6"/>
  <c r="M318" i="7" s="1"/>
  <c r="N318" i="6"/>
  <c r="N318" i="7" s="1"/>
  <c r="O318" i="6"/>
  <c r="O318" i="7" s="1"/>
  <c r="P318" i="6"/>
  <c r="P318" i="7" s="1"/>
  <c r="L319" i="6"/>
  <c r="L319" i="7" s="1"/>
  <c r="M319" i="6"/>
  <c r="M319" i="7" s="1"/>
  <c r="N319" i="6"/>
  <c r="N319" i="7" s="1"/>
  <c r="O319" i="6"/>
  <c r="O319" i="7" s="1"/>
  <c r="P319" i="6"/>
  <c r="P319" i="7" s="1"/>
  <c r="L320" i="6"/>
  <c r="L320" i="7" s="1"/>
  <c r="M320" i="6"/>
  <c r="M320" i="7" s="1"/>
  <c r="N320" i="6"/>
  <c r="N320" i="7" s="1"/>
  <c r="O320" i="6"/>
  <c r="O320" i="7" s="1"/>
  <c r="P320" i="6"/>
  <c r="P320" i="7" s="1"/>
  <c r="L321" i="6"/>
  <c r="L321" i="7" s="1"/>
  <c r="M321" i="6"/>
  <c r="M321" i="7" s="1"/>
  <c r="N321" i="6"/>
  <c r="N321" i="7" s="1"/>
  <c r="O321" i="6"/>
  <c r="O321" i="7" s="1"/>
  <c r="P321" i="6"/>
  <c r="P321" i="7" s="1"/>
  <c r="L322" i="6"/>
  <c r="L322" i="7" s="1"/>
  <c r="M322" i="6"/>
  <c r="M322" i="7" s="1"/>
  <c r="N322" i="6"/>
  <c r="N322" i="7" s="1"/>
  <c r="O322" i="6"/>
  <c r="O322" i="7" s="1"/>
  <c r="P322" i="6"/>
  <c r="P322" i="7" s="1"/>
  <c r="L323" i="6"/>
  <c r="L323" i="7" s="1"/>
  <c r="M323" i="6"/>
  <c r="M323" i="7" s="1"/>
  <c r="N323" i="6"/>
  <c r="N323" i="7" s="1"/>
  <c r="O323" i="6"/>
  <c r="O323" i="7" s="1"/>
  <c r="P323" i="6"/>
  <c r="P323" i="7" s="1"/>
  <c r="L324" i="6"/>
  <c r="L324" i="7" s="1"/>
  <c r="M324" i="6"/>
  <c r="M324" i="7" s="1"/>
  <c r="N324" i="6"/>
  <c r="N324" i="7" s="1"/>
  <c r="O324" i="6"/>
  <c r="O324" i="7" s="1"/>
  <c r="P324" i="6"/>
  <c r="P324" i="7" s="1"/>
  <c r="L325" i="6"/>
  <c r="L325" i="7" s="1"/>
  <c r="M325" i="6"/>
  <c r="M325" i="7" s="1"/>
  <c r="N325" i="6"/>
  <c r="N325" i="7" s="1"/>
  <c r="O325" i="6"/>
  <c r="O325" i="7" s="1"/>
  <c r="P325" i="6"/>
  <c r="P325" i="7" s="1"/>
  <c r="L326" i="6"/>
  <c r="L326" i="7" s="1"/>
  <c r="M326" i="6"/>
  <c r="M326" i="7" s="1"/>
  <c r="N326" i="6"/>
  <c r="N326" i="7" s="1"/>
  <c r="O326" i="6"/>
  <c r="O326" i="7" s="1"/>
  <c r="P326" i="6"/>
  <c r="P326" i="7" s="1"/>
  <c r="L327" i="6"/>
  <c r="L327" i="7" s="1"/>
  <c r="M327" i="6"/>
  <c r="M327" i="7" s="1"/>
  <c r="N327" i="6"/>
  <c r="N327" i="7" s="1"/>
  <c r="O327" i="6"/>
  <c r="O327" i="7" s="1"/>
  <c r="P327" i="6"/>
  <c r="P327" i="7" s="1"/>
  <c r="L328" i="6"/>
  <c r="L328" i="7" s="1"/>
  <c r="M328" i="6"/>
  <c r="M328" i="7" s="1"/>
  <c r="N328" i="6"/>
  <c r="N328" i="7" s="1"/>
  <c r="O328" i="6"/>
  <c r="O328" i="7" s="1"/>
  <c r="P328" i="6"/>
  <c r="P328" i="7" s="1"/>
  <c r="L329" i="6"/>
  <c r="L329" i="7" s="1"/>
  <c r="M329" i="6"/>
  <c r="M329" i="7" s="1"/>
  <c r="N329" i="6"/>
  <c r="N329" i="7" s="1"/>
  <c r="O329" i="6"/>
  <c r="O329" i="7" s="1"/>
  <c r="P329" i="6"/>
  <c r="P329" i="7" s="1"/>
  <c r="L330" i="6"/>
  <c r="L330" i="7" s="1"/>
  <c r="M330" i="6"/>
  <c r="M330" i="7" s="1"/>
  <c r="N330" i="6"/>
  <c r="N330" i="7" s="1"/>
  <c r="O330" i="6"/>
  <c r="O330" i="7" s="1"/>
  <c r="P330" i="6"/>
  <c r="P330" i="7" s="1"/>
  <c r="L331" i="6"/>
  <c r="L331" i="7" s="1"/>
  <c r="M331" i="6"/>
  <c r="M331" i="7" s="1"/>
  <c r="N331" i="6"/>
  <c r="N331" i="7" s="1"/>
  <c r="O331" i="6"/>
  <c r="O331" i="7" s="1"/>
  <c r="P331" i="6"/>
  <c r="P331" i="7" s="1"/>
  <c r="L332" i="6"/>
  <c r="L332" i="7" s="1"/>
  <c r="M332" i="6"/>
  <c r="M332" i="7" s="1"/>
  <c r="N332" i="6"/>
  <c r="N332" i="7" s="1"/>
  <c r="O332" i="6"/>
  <c r="O332" i="7" s="1"/>
  <c r="P332" i="6"/>
  <c r="P332" i="7" s="1"/>
  <c r="L333" i="6"/>
  <c r="L333" i="7" s="1"/>
  <c r="M333" i="6"/>
  <c r="M333" i="7" s="1"/>
  <c r="N333" i="6"/>
  <c r="N333" i="7" s="1"/>
  <c r="O333" i="6"/>
  <c r="O333" i="7" s="1"/>
  <c r="P333" i="6"/>
  <c r="P333" i="7" s="1"/>
  <c r="L334" i="6"/>
  <c r="L334" i="7" s="1"/>
  <c r="M334" i="6"/>
  <c r="M334" i="7" s="1"/>
  <c r="N334" i="6"/>
  <c r="N334" i="7" s="1"/>
  <c r="O334" i="6"/>
  <c r="O334" i="7" s="1"/>
  <c r="P334" i="6"/>
  <c r="P334" i="7" s="1"/>
  <c r="L335" i="6"/>
  <c r="L335" i="7" s="1"/>
  <c r="M335" i="6"/>
  <c r="M335" i="7" s="1"/>
  <c r="N335" i="6"/>
  <c r="N335" i="7" s="1"/>
  <c r="O335" i="6"/>
  <c r="O335" i="7" s="1"/>
  <c r="P335" i="6"/>
  <c r="P335" i="7" s="1"/>
  <c r="L336" i="6"/>
  <c r="L336" i="7" s="1"/>
  <c r="M336" i="6"/>
  <c r="M336" i="7" s="1"/>
  <c r="N336" i="6"/>
  <c r="N336" i="7" s="1"/>
  <c r="O336" i="6"/>
  <c r="O336" i="7" s="1"/>
  <c r="P336" i="6"/>
  <c r="P336" i="7" s="1"/>
  <c r="L337" i="6"/>
  <c r="L337" i="7" s="1"/>
  <c r="M337" i="6"/>
  <c r="M337" i="7" s="1"/>
  <c r="N337" i="6"/>
  <c r="N337" i="7" s="1"/>
  <c r="O337" i="6"/>
  <c r="O337" i="7" s="1"/>
  <c r="P337" i="6"/>
  <c r="P337" i="7" s="1"/>
  <c r="L338" i="6"/>
  <c r="L338" i="7" s="1"/>
  <c r="M338" i="6"/>
  <c r="M338" i="7" s="1"/>
  <c r="N338" i="6"/>
  <c r="N338" i="7" s="1"/>
  <c r="O338" i="6"/>
  <c r="O338" i="7" s="1"/>
  <c r="P338" i="6"/>
  <c r="P338" i="7" s="1"/>
  <c r="L339" i="6"/>
  <c r="L339" i="7" s="1"/>
  <c r="M339" i="6"/>
  <c r="M339" i="7" s="1"/>
  <c r="N339" i="6"/>
  <c r="N339" i="7" s="1"/>
  <c r="O339" i="6"/>
  <c r="O339" i="7" s="1"/>
  <c r="P339" i="6"/>
  <c r="P339" i="7" s="1"/>
  <c r="L340" i="6"/>
  <c r="L340" i="7" s="1"/>
  <c r="M340" i="6"/>
  <c r="M340" i="7" s="1"/>
  <c r="N340" i="6"/>
  <c r="N340" i="7" s="1"/>
  <c r="O340" i="6"/>
  <c r="O340" i="7" s="1"/>
  <c r="P340" i="6"/>
  <c r="P340" i="7" s="1"/>
  <c r="L341" i="6"/>
  <c r="L341" i="7" s="1"/>
  <c r="M341" i="6"/>
  <c r="M341" i="7" s="1"/>
  <c r="N341" i="6"/>
  <c r="N341" i="7" s="1"/>
  <c r="O341" i="6"/>
  <c r="O341" i="7" s="1"/>
  <c r="P341" i="6"/>
  <c r="P341" i="7" s="1"/>
  <c r="L342" i="6"/>
  <c r="L342" i="7" s="1"/>
  <c r="M342" i="6"/>
  <c r="M342" i="7" s="1"/>
  <c r="N342" i="6"/>
  <c r="N342" i="7" s="1"/>
  <c r="O342" i="6"/>
  <c r="O342" i="7" s="1"/>
  <c r="P342" i="6"/>
  <c r="P342" i="7" s="1"/>
  <c r="L343" i="6"/>
  <c r="L343" i="7" s="1"/>
  <c r="M343" i="6"/>
  <c r="M343" i="7" s="1"/>
  <c r="N343" i="6"/>
  <c r="N343" i="7" s="1"/>
  <c r="O343" i="6"/>
  <c r="O343" i="7" s="1"/>
  <c r="P343" i="6"/>
  <c r="P343" i="7" s="1"/>
  <c r="L344" i="6"/>
  <c r="L344" i="7" s="1"/>
  <c r="M344" i="6"/>
  <c r="M344" i="7" s="1"/>
  <c r="N344" i="6"/>
  <c r="N344" i="7" s="1"/>
  <c r="O344" i="6"/>
  <c r="O344" i="7" s="1"/>
  <c r="P344" i="6"/>
  <c r="P344" i="7" s="1"/>
  <c r="L345" i="6"/>
  <c r="L345" i="7" s="1"/>
  <c r="M345" i="6"/>
  <c r="M345" i="7" s="1"/>
  <c r="N345" i="6"/>
  <c r="N345" i="7" s="1"/>
  <c r="O345" i="6"/>
  <c r="O345" i="7" s="1"/>
  <c r="P345" i="6"/>
  <c r="P345" i="7" s="1"/>
  <c r="L346" i="6"/>
  <c r="L346" i="7" s="1"/>
  <c r="M346" i="6"/>
  <c r="M346" i="7" s="1"/>
  <c r="N346" i="6"/>
  <c r="N346" i="7" s="1"/>
  <c r="O346" i="6"/>
  <c r="O346" i="7" s="1"/>
  <c r="P346" i="6"/>
  <c r="P346" i="7" s="1"/>
  <c r="L347" i="6"/>
  <c r="L347" i="7" s="1"/>
  <c r="M347" i="6"/>
  <c r="M347" i="7" s="1"/>
  <c r="N347" i="6"/>
  <c r="N347" i="7" s="1"/>
  <c r="O347" i="6"/>
  <c r="O347" i="7" s="1"/>
  <c r="P347" i="6"/>
  <c r="P347" i="7" s="1"/>
  <c r="L348" i="6"/>
  <c r="L348" i="7" s="1"/>
  <c r="M348" i="6"/>
  <c r="M348" i="7" s="1"/>
  <c r="N348" i="6"/>
  <c r="N348" i="7" s="1"/>
  <c r="O348" i="6"/>
  <c r="O348" i="7" s="1"/>
  <c r="P348" i="6"/>
  <c r="P348" i="7" s="1"/>
  <c r="L349" i="6"/>
  <c r="L349" i="7" s="1"/>
  <c r="M349" i="6"/>
  <c r="M349" i="7" s="1"/>
  <c r="N349" i="6"/>
  <c r="N349" i="7" s="1"/>
  <c r="O349" i="6"/>
  <c r="O349" i="7" s="1"/>
  <c r="P349" i="6"/>
  <c r="P349" i="7" s="1"/>
  <c r="L350" i="6"/>
  <c r="L350" i="7" s="1"/>
  <c r="M350" i="6"/>
  <c r="M350" i="7" s="1"/>
  <c r="N350" i="6"/>
  <c r="N350" i="7" s="1"/>
  <c r="O350" i="6"/>
  <c r="O350" i="7" s="1"/>
  <c r="P350" i="6"/>
  <c r="P350" i="7" s="1"/>
  <c r="L351" i="6"/>
  <c r="L351" i="7" s="1"/>
  <c r="M351" i="6"/>
  <c r="M351" i="7" s="1"/>
  <c r="N351" i="6"/>
  <c r="N351" i="7" s="1"/>
  <c r="O351" i="6"/>
  <c r="O351" i="7" s="1"/>
  <c r="P351" i="6"/>
  <c r="P351" i="7" s="1"/>
  <c r="L352" i="6"/>
  <c r="L352" i="7" s="1"/>
  <c r="M352" i="6"/>
  <c r="M352" i="7" s="1"/>
  <c r="N352" i="6"/>
  <c r="N352" i="7" s="1"/>
  <c r="O352" i="6"/>
  <c r="O352" i="7" s="1"/>
  <c r="P352" i="6"/>
  <c r="P352" i="7" s="1"/>
  <c r="L353" i="6"/>
  <c r="L353" i="7" s="1"/>
  <c r="M353" i="6"/>
  <c r="M353" i="7" s="1"/>
  <c r="N353" i="6"/>
  <c r="N353" i="7" s="1"/>
  <c r="O353" i="6"/>
  <c r="O353" i="7" s="1"/>
  <c r="P353" i="6"/>
  <c r="P353" i="7" s="1"/>
  <c r="L354" i="6"/>
  <c r="L354" i="7" s="1"/>
  <c r="M354" i="6"/>
  <c r="M354" i="7" s="1"/>
  <c r="N354" i="6"/>
  <c r="N354" i="7" s="1"/>
  <c r="O354" i="6"/>
  <c r="O354" i="7" s="1"/>
  <c r="P354" i="6"/>
  <c r="P354" i="7" s="1"/>
  <c r="L355" i="6"/>
  <c r="L355" i="7" s="1"/>
  <c r="M355" i="6"/>
  <c r="M355" i="7" s="1"/>
  <c r="N355" i="6"/>
  <c r="N355" i="7" s="1"/>
  <c r="O355" i="6"/>
  <c r="O355" i="7" s="1"/>
  <c r="P355" i="6"/>
  <c r="P355" i="7" s="1"/>
  <c r="L356" i="6"/>
  <c r="L356" i="7" s="1"/>
  <c r="M356" i="6"/>
  <c r="M356" i="7" s="1"/>
  <c r="N356" i="6"/>
  <c r="N356" i="7" s="1"/>
  <c r="O356" i="6"/>
  <c r="O356" i="7" s="1"/>
  <c r="P356" i="6"/>
  <c r="P356" i="7" s="1"/>
  <c r="L357" i="6"/>
  <c r="L357" i="7" s="1"/>
  <c r="M357" i="6"/>
  <c r="M357" i="7" s="1"/>
  <c r="N357" i="6"/>
  <c r="N357" i="7" s="1"/>
  <c r="O357" i="6"/>
  <c r="O357" i="7" s="1"/>
  <c r="P357" i="6"/>
  <c r="P357" i="7" s="1"/>
  <c r="L358" i="6"/>
  <c r="L358" i="7" s="1"/>
  <c r="M358" i="6"/>
  <c r="M358" i="7" s="1"/>
  <c r="N358" i="6"/>
  <c r="N358" i="7" s="1"/>
  <c r="O358" i="6"/>
  <c r="O358" i="7" s="1"/>
  <c r="P358" i="6"/>
  <c r="P358" i="7" s="1"/>
  <c r="L359" i="6"/>
  <c r="L359" i="7" s="1"/>
  <c r="M359" i="6"/>
  <c r="M359" i="7" s="1"/>
  <c r="N359" i="6"/>
  <c r="N359" i="7" s="1"/>
  <c r="O359" i="6"/>
  <c r="O359" i="7" s="1"/>
  <c r="P359" i="6"/>
  <c r="P359" i="7" s="1"/>
  <c r="L360" i="6"/>
  <c r="L360" i="7" s="1"/>
  <c r="M360" i="6"/>
  <c r="M360" i="7" s="1"/>
  <c r="N360" i="6"/>
  <c r="N360" i="7" s="1"/>
  <c r="O360" i="6"/>
  <c r="O360" i="7" s="1"/>
  <c r="P360" i="6"/>
  <c r="P360" i="7" s="1"/>
  <c r="L361" i="6"/>
  <c r="L361" i="7" s="1"/>
  <c r="M361" i="6"/>
  <c r="M361" i="7" s="1"/>
  <c r="N361" i="6"/>
  <c r="N361" i="7" s="1"/>
  <c r="O361" i="6"/>
  <c r="O361" i="7" s="1"/>
  <c r="P361" i="6"/>
  <c r="P361" i="7" s="1"/>
  <c r="L362" i="6"/>
  <c r="L362" i="7" s="1"/>
  <c r="M362" i="6"/>
  <c r="M362" i="7" s="1"/>
  <c r="N362" i="6"/>
  <c r="N362" i="7" s="1"/>
  <c r="O362" i="6"/>
  <c r="O362" i="7" s="1"/>
  <c r="P362" i="6"/>
  <c r="P362" i="7" s="1"/>
  <c r="L363" i="6"/>
  <c r="L363" i="7" s="1"/>
  <c r="M363" i="6"/>
  <c r="M363" i="7" s="1"/>
  <c r="N363" i="6"/>
  <c r="N363" i="7" s="1"/>
  <c r="O363" i="6"/>
  <c r="O363" i="7" s="1"/>
  <c r="P363" i="6"/>
  <c r="P363" i="7" s="1"/>
  <c r="L364" i="6"/>
  <c r="L364" i="7" s="1"/>
  <c r="M364" i="6"/>
  <c r="M364" i="7" s="1"/>
  <c r="N364" i="6"/>
  <c r="N364" i="7" s="1"/>
  <c r="O364" i="6"/>
  <c r="O364" i="7" s="1"/>
  <c r="P364" i="6"/>
  <c r="P364" i="7" s="1"/>
  <c r="L365" i="6"/>
  <c r="L365" i="7" s="1"/>
  <c r="M365" i="6"/>
  <c r="M365" i="7" s="1"/>
  <c r="N365" i="6"/>
  <c r="N365" i="7" s="1"/>
  <c r="O365" i="6"/>
  <c r="O365" i="7" s="1"/>
  <c r="P365" i="6"/>
  <c r="P365" i="7" s="1"/>
  <c r="L366" i="6"/>
  <c r="L366" i="7" s="1"/>
  <c r="M366" i="6"/>
  <c r="M366" i="7" s="1"/>
  <c r="N366" i="6"/>
  <c r="N366" i="7" s="1"/>
  <c r="O366" i="6"/>
  <c r="O366" i="7" s="1"/>
  <c r="P366" i="6"/>
  <c r="P366" i="7" s="1"/>
  <c r="L367" i="6"/>
  <c r="L367" i="7" s="1"/>
  <c r="M367" i="6"/>
  <c r="M367" i="7" s="1"/>
  <c r="N367" i="6"/>
  <c r="N367" i="7" s="1"/>
  <c r="O367" i="6"/>
  <c r="O367" i="7" s="1"/>
  <c r="P367" i="6"/>
  <c r="P367" i="7" s="1"/>
  <c r="L368" i="6"/>
  <c r="L368" i="7" s="1"/>
  <c r="M368" i="6"/>
  <c r="M368" i="7" s="1"/>
  <c r="N368" i="6"/>
  <c r="N368" i="7" s="1"/>
  <c r="O368" i="6"/>
  <c r="O368" i="7" s="1"/>
  <c r="P368" i="6"/>
  <c r="P368" i="7" s="1"/>
  <c r="L369" i="6"/>
  <c r="L369" i="7" s="1"/>
  <c r="M369" i="6"/>
  <c r="M369" i="7" s="1"/>
  <c r="N369" i="6"/>
  <c r="N369" i="7" s="1"/>
  <c r="O369" i="6"/>
  <c r="O369" i="7" s="1"/>
  <c r="P369" i="6"/>
  <c r="P369" i="7" s="1"/>
  <c r="L370" i="6"/>
  <c r="L370" i="7" s="1"/>
  <c r="M370" i="6"/>
  <c r="M370" i="7" s="1"/>
  <c r="N370" i="6"/>
  <c r="N370" i="7" s="1"/>
  <c r="O370" i="6"/>
  <c r="O370" i="7" s="1"/>
  <c r="P370" i="6"/>
  <c r="P370" i="7" s="1"/>
  <c r="L371" i="6"/>
  <c r="L371" i="7" s="1"/>
  <c r="M371" i="6"/>
  <c r="M371" i="7" s="1"/>
  <c r="N371" i="6"/>
  <c r="N371" i="7" s="1"/>
  <c r="O371" i="6"/>
  <c r="O371" i="7" s="1"/>
  <c r="P371" i="6"/>
  <c r="P371" i="7" s="1"/>
  <c r="L372" i="6"/>
  <c r="L372" i="7" s="1"/>
  <c r="M372" i="6"/>
  <c r="M372" i="7" s="1"/>
  <c r="N372" i="6"/>
  <c r="N372" i="7" s="1"/>
  <c r="O372" i="6"/>
  <c r="O372" i="7" s="1"/>
  <c r="P372" i="6"/>
  <c r="P372" i="7" s="1"/>
  <c r="L373" i="6"/>
  <c r="L373" i="7" s="1"/>
  <c r="M373" i="6"/>
  <c r="M373" i="7" s="1"/>
  <c r="N373" i="6"/>
  <c r="N373" i="7" s="1"/>
  <c r="O373" i="6"/>
  <c r="O373" i="7" s="1"/>
  <c r="P373" i="6"/>
  <c r="P373" i="7" s="1"/>
  <c r="L374" i="6"/>
  <c r="L374" i="7" s="1"/>
  <c r="M374" i="6"/>
  <c r="M374" i="7" s="1"/>
  <c r="N374" i="6"/>
  <c r="N374" i="7" s="1"/>
  <c r="O374" i="6"/>
  <c r="O374" i="7" s="1"/>
  <c r="P374" i="6"/>
  <c r="P374" i="7" s="1"/>
  <c r="L375" i="6"/>
  <c r="L375" i="7" s="1"/>
  <c r="M375" i="6"/>
  <c r="M375" i="7" s="1"/>
  <c r="N375" i="6"/>
  <c r="N375" i="7" s="1"/>
  <c r="O375" i="6"/>
  <c r="O375" i="7" s="1"/>
  <c r="P375" i="6"/>
  <c r="P375" i="7" s="1"/>
  <c r="L376" i="6"/>
  <c r="L376" i="7" s="1"/>
  <c r="M376" i="6"/>
  <c r="M376" i="7" s="1"/>
  <c r="N376" i="6"/>
  <c r="N376" i="7" s="1"/>
  <c r="O376" i="6"/>
  <c r="O376" i="7" s="1"/>
  <c r="P376" i="6"/>
  <c r="P376" i="7" s="1"/>
  <c r="L377" i="6"/>
  <c r="L377" i="7" s="1"/>
  <c r="M377" i="6"/>
  <c r="M377" i="7" s="1"/>
  <c r="N377" i="6"/>
  <c r="N377" i="7" s="1"/>
  <c r="O377" i="6"/>
  <c r="O377" i="7" s="1"/>
  <c r="P377" i="6"/>
  <c r="P377" i="7" s="1"/>
  <c r="L378" i="6"/>
  <c r="L378" i="7" s="1"/>
  <c r="M378" i="6"/>
  <c r="M378" i="7" s="1"/>
  <c r="N378" i="6"/>
  <c r="N378" i="7" s="1"/>
  <c r="O378" i="6"/>
  <c r="O378" i="7" s="1"/>
  <c r="P378" i="6"/>
  <c r="P378" i="7" s="1"/>
  <c r="L379" i="6"/>
  <c r="L379" i="7" s="1"/>
  <c r="M379" i="6"/>
  <c r="M379" i="7" s="1"/>
  <c r="N379" i="6"/>
  <c r="N379" i="7" s="1"/>
  <c r="O379" i="6"/>
  <c r="O379" i="7" s="1"/>
  <c r="P379" i="6"/>
  <c r="P379" i="7" s="1"/>
  <c r="L380" i="6"/>
  <c r="L380" i="7" s="1"/>
  <c r="M380" i="6"/>
  <c r="M380" i="7" s="1"/>
  <c r="N380" i="6"/>
  <c r="N380" i="7" s="1"/>
  <c r="O380" i="6"/>
  <c r="O380" i="7" s="1"/>
  <c r="P380" i="6"/>
  <c r="P380" i="7" s="1"/>
  <c r="L381" i="6"/>
  <c r="L381" i="7" s="1"/>
  <c r="M381" i="6"/>
  <c r="M381" i="7" s="1"/>
  <c r="N381" i="6"/>
  <c r="N381" i="7" s="1"/>
  <c r="O381" i="6"/>
  <c r="O381" i="7" s="1"/>
  <c r="P381" i="6"/>
  <c r="P381" i="7" s="1"/>
  <c r="L382" i="6"/>
  <c r="L382" i="7" s="1"/>
  <c r="M382" i="6"/>
  <c r="M382" i="7" s="1"/>
  <c r="N382" i="6"/>
  <c r="N382" i="7" s="1"/>
  <c r="O382" i="6"/>
  <c r="O382" i="7" s="1"/>
  <c r="P382" i="6"/>
  <c r="P382" i="7" s="1"/>
  <c r="L383" i="6"/>
  <c r="L383" i="7" s="1"/>
  <c r="M383" i="6"/>
  <c r="M383" i="7" s="1"/>
  <c r="N383" i="6"/>
  <c r="N383" i="7" s="1"/>
  <c r="O383" i="6"/>
  <c r="O383" i="7" s="1"/>
  <c r="P383" i="6"/>
  <c r="P383" i="7" s="1"/>
  <c r="L384" i="6"/>
  <c r="L384" i="7" s="1"/>
  <c r="M384" i="6"/>
  <c r="M384" i="7" s="1"/>
  <c r="N384" i="6"/>
  <c r="N384" i="7" s="1"/>
  <c r="O384" i="6"/>
  <c r="O384" i="7" s="1"/>
  <c r="P384" i="6"/>
  <c r="P384" i="7" s="1"/>
  <c r="L385" i="6"/>
  <c r="L385" i="7" s="1"/>
  <c r="M385" i="6"/>
  <c r="M385" i="7" s="1"/>
  <c r="N385" i="6"/>
  <c r="N385" i="7" s="1"/>
  <c r="O385" i="6"/>
  <c r="O385" i="7" s="1"/>
  <c r="P385" i="6"/>
  <c r="P385" i="7" s="1"/>
  <c r="L386" i="6"/>
  <c r="L386" i="7" s="1"/>
  <c r="M386" i="6"/>
  <c r="M386" i="7" s="1"/>
  <c r="N386" i="6"/>
  <c r="N386" i="7" s="1"/>
  <c r="O386" i="6"/>
  <c r="O386" i="7" s="1"/>
  <c r="P386" i="6"/>
  <c r="P386" i="7" s="1"/>
  <c r="L387" i="6"/>
  <c r="L387" i="7" s="1"/>
  <c r="M387" i="6"/>
  <c r="M387" i="7" s="1"/>
  <c r="N387" i="6"/>
  <c r="N387" i="7" s="1"/>
  <c r="O387" i="6"/>
  <c r="O387" i="7" s="1"/>
  <c r="P387" i="6"/>
  <c r="P387" i="7" s="1"/>
  <c r="L388" i="6"/>
  <c r="L388" i="7" s="1"/>
  <c r="M388" i="6"/>
  <c r="M388" i="7" s="1"/>
  <c r="N388" i="6"/>
  <c r="N388" i="7" s="1"/>
  <c r="O388" i="6"/>
  <c r="O388" i="7" s="1"/>
  <c r="P388" i="6"/>
  <c r="P388" i="7" s="1"/>
  <c r="L389" i="6"/>
  <c r="L389" i="7" s="1"/>
  <c r="M389" i="6"/>
  <c r="M389" i="7" s="1"/>
  <c r="N389" i="6"/>
  <c r="N389" i="7" s="1"/>
  <c r="O389" i="6"/>
  <c r="O389" i="7" s="1"/>
  <c r="P389" i="6"/>
  <c r="P389" i="7" s="1"/>
  <c r="L390" i="6"/>
  <c r="L390" i="7" s="1"/>
  <c r="M390" i="6"/>
  <c r="M390" i="7" s="1"/>
  <c r="N390" i="6"/>
  <c r="N390" i="7" s="1"/>
  <c r="O390" i="6"/>
  <c r="O390" i="7" s="1"/>
  <c r="P390" i="6"/>
  <c r="P390" i="7" s="1"/>
  <c r="L391" i="6"/>
  <c r="L391" i="7" s="1"/>
  <c r="M391" i="6"/>
  <c r="M391" i="7" s="1"/>
  <c r="N391" i="6"/>
  <c r="N391" i="7" s="1"/>
  <c r="O391" i="6"/>
  <c r="O391" i="7" s="1"/>
  <c r="P391" i="6"/>
  <c r="P391" i="7" s="1"/>
  <c r="L392" i="6"/>
  <c r="L392" i="7" s="1"/>
  <c r="M392" i="6"/>
  <c r="M392" i="7" s="1"/>
  <c r="N392" i="6"/>
  <c r="N392" i="7" s="1"/>
  <c r="O392" i="6"/>
  <c r="O392" i="7" s="1"/>
  <c r="P392" i="6"/>
  <c r="P392" i="7" s="1"/>
  <c r="L393" i="6"/>
  <c r="L393" i="7" s="1"/>
  <c r="M393" i="6"/>
  <c r="M393" i="7" s="1"/>
  <c r="N393" i="6"/>
  <c r="N393" i="7" s="1"/>
  <c r="O393" i="6"/>
  <c r="O393" i="7" s="1"/>
  <c r="P393" i="6"/>
  <c r="P393" i="7" s="1"/>
  <c r="L394" i="6"/>
  <c r="L394" i="7" s="1"/>
  <c r="M394" i="6"/>
  <c r="M394" i="7" s="1"/>
  <c r="N394" i="6"/>
  <c r="N394" i="7" s="1"/>
  <c r="O394" i="6"/>
  <c r="O394" i="7" s="1"/>
  <c r="P394" i="6"/>
  <c r="P394" i="7" s="1"/>
  <c r="L395" i="6"/>
  <c r="L395" i="7" s="1"/>
  <c r="M395" i="6"/>
  <c r="M395" i="7" s="1"/>
  <c r="N395" i="6"/>
  <c r="N395" i="7" s="1"/>
  <c r="O395" i="6"/>
  <c r="O395" i="7" s="1"/>
  <c r="P395" i="6"/>
  <c r="P395" i="7" s="1"/>
  <c r="L396" i="6"/>
  <c r="L396" i="7" s="1"/>
  <c r="M396" i="6"/>
  <c r="M396" i="7" s="1"/>
  <c r="N396" i="6"/>
  <c r="N396" i="7" s="1"/>
  <c r="O396" i="6"/>
  <c r="O396" i="7" s="1"/>
  <c r="P396" i="6"/>
  <c r="P396" i="7" s="1"/>
  <c r="L397" i="6"/>
  <c r="L397" i="7" s="1"/>
  <c r="M397" i="6"/>
  <c r="M397" i="7" s="1"/>
  <c r="N397" i="6"/>
  <c r="N397" i="7" s="1"/>
  <c r="O397" i="6"/>
  <c r="O397" i="7" s="1"/>
  <c r="P397" i="6"/>
  <c r="P397" i="7" s="1"/>
  <c r="L398" i="6"/>
  <c r="L398" i="7" s="1"/>
  <c r="M398" i="6"/>
  <c r="M398" i="7" s="1"/>
  <c r="N398" i="6"/>
  <c r="N398" i="7" s="1"/>
  <c r="O398" i="6"/>
  <c r="O398" i="7" s="1"/>
  <c r="P398" i="6"/>
  <c r="P398" i="7" s="1"/>
  <c r="L399" i="6"/>
  <c r="L399" i="7" s="1"/>
  <c r="M399" i="6"/>
  <c r="M399" i="7" s="1"/>
  <c r="N399" i="6"/>
  <c r="N399" i="7" s="1"/>
  <c r="O399" i="6"/>
  <c r="O399" i="7" s="1"/>
  <c r="P399" i="6"/>
  <c r="P399" i="7" s="1"/>
  <c r="L400" i="6"/>
  <c r="L400" i="7" s="1"/>
  <c r="M400" i="6"/>
  <c r="M400" i="7" s="1"/>
  <c r="N400" i="6"/>
  <c r="N400" i="7" s="1"/>
  <c r="O400" i="6"/>
  <c r="O400" i="7" s="1"/>
  <c r="P400" i="6"/>
  <c r="P400" i="7" s="1"/>
  <c r="L401" i="6"/>
  <c r="L401" i="7" s="1"/>
  <c r="M401" i="6"/>
  <c r="M401" i="7" s="1"/>
  <c r="N401" i="6"/>
  <c r="N401" i="7" s="1"/>
  <c r="O401" i="6"/>
  <c r="O401" i="7" s="1"/>
  <c r="P401" i="6"/>
  <c r="P401" i="7" s="1"/>
  <c r="L402" i="6"/>
  <c r="L402" i="7" s="1"/>
  <c r="M402" i="6"/>
  <c r="M402" i="7" s="1"/>
  <c r="N402" i="6"/>
  <c r="N402" i="7" s="1"/>
  <c r="O402" i="6"/>
  <c r="O402" i="7" s="1"/>
  <c r="P402" i="6"/>
  <c r="P402" i="7" s="1"/>
  <c r="L403" i="6"/>
  <c r="L403" i="7" s="1"/>
  <c r="M403" i="6"/>
  <c r="M403" i="7" s="1"/>
  <c r="N403" i="6"/>
  <c r="N403" i="7" s="1"/>
  <c r="O403" i="6"/>
  <c r="O403" i="7" s="1"/>
  <c r="P403" i="6"/>
  <c r="P403" i="7" s="1"/>
  <c r="L404" i="6"/>
  <c r="L404" i="7" s="1"/>
  <c r="M404" i="6"/>
  <c r="M404" i="7" s="1"/>
  <c r="N404" i="6"/>
  <c r="N404" i="7" s="1"/>
  <c r="O404" i="6"/>
  <c r="O404" i="7" s="1"/>
  <c r="P404" i="6"/>
  <c r="P404" i="7" s="1"/>
  <c r="L405" i="6"/>
  <c r="L405" i="7" s="1"/>
  <c r="M405" i="6"/>
  <c r="M405" i="7" s="1"/>
  <c r="N405" i="6"/>
  <c r="N405" i="7" s="1"/>
  <c r="O405" i="6"/>
  <c r="O405" i="7" s="1"/>
  <c r="P405" i="6"/>
  <c r="P405" i="7" s="1"/>
  <c r="L406" i="6"/>
  <c r="L406" i="7" s="1"/>
  <c r="M406" i="6"/>
  <c r="M406" i="7" s="1"/>
  <c r="N406" i="6"/>
  <c r="N406" i="7" s="1"/>
  <c r="O406" i="6"/>
  <c r="O406" i="7" s="1"/>
  <c r="P406" i="6"/>
  <c r="P406" i="7" s="1"/>
  <c r="L407" i="6"/>
  <c r="L407" i="7" s="1"/>
  <c r="M407" i="6"/>
  <c r="M407" i="7" s="1"/>
  <c r="N407" i="6"/>
  <c r="N407" i="7" s="1"/>
  <c r="O407" i="6"/>
  <c r="O407" i="7" s="1"/>
  <c r="P407" i="6"/>
  <c r="P407" i="7" s="1"/>
  <c r="L408" i="6"/>
  <c r="L408" i="7" s="1"/>
  <c r="M408" i="6"/>
  <c r="M408" i="7" s="1"/>
  <c r="N408" i="6"/>
  <c r="N408" i="7" s="1"/>
  <c r="O408" i="6"/>
  <c r="O408" i="7" s="1"/>
  <c r="P408" i="6"/>
  <c r="P408" i="7" s="1"/>
  <c r="L409" i="6"/>
  <c r="L409" i="7" s="1"/>
  <c r="M409" i="6"/>
  <c r="M409" i="7" s="1"/>
  <c r="N409" i="6"/>
  <c r="N409" i="7" s="1"/>
  <c r="O409" i="6"/>
  <c r="O409" i="7" s="1"/>
  <c r="P409" i="6"/>
  <c r="P409" i="7" s="1"/>
  <c r="L410" i="6"/>
  <c r="L410" i="7" s="1"/>
  <c r="M410" i="6"/>
  <c r="M410" i="7" s="1"/>
  <c r="N410" i="6"/>
  <c r="N410" i="7" s="1"/>
  <c r="O410" i="6"/>
  <c r="O410" i="7" s="1"/>
  <c r="P410" i="6"/>
  <c r="P410" i="7" s="1"/>
  <c r="L411" i="6"/>
  <c r="L411" i="7" s="1"/>
  <c r="M411" i="6"/>
  <c r="M411" i="7" s="1"/>
  <c r="N411" i="6"/>
  <c r="N411" i="7" s="1"/>
  <c r="O411" i="6"/>
  <c r="O411" i="7" s="1"/>
  <c r="P411" i="6"/>
  <c r="P411" i="7" s="1"/>
  <c r="L412" i="6"/>
  <c r="L412" i="7" s="1"/>
  <c r="M412" i="6"/>
  <c r="M412" i="7" s="1"/>
  <c r="N412" i="6"/>
  <c r="N412" i="7" s="1"/>
  <c r="O412" i="6"/>
  <c r="O412" i="7" s="1"/>
  <c r="P412" i="6"/>
  <c r="P412" i="7" s="1"/>
  <c r="L413" i="6"/>
  <c r="L413" i="7" s="1"/>
  <c r="M413" i="6"/>
  <c r="M413" i="7" s="1"/>
  <c r="N413" i="6"/>
  <c r="N413" i="7" s="1"/>
  <c r="O413" i="6"/>
  <c r="O413" i="7" s="1"/>
  <c r="P413" i="6"/>
  <c r="P413" i="7" s="1"/>
  <c r="L414" i="6"/>
  <c r="L414" i="7" s="1"/>
  <c r="M414" i="6"/>
  <c r="M414" i="7" s="1"/>
  <c r="N414" i="6"/>
  <c r="N414" i="7" s="1"/>
  <c r="O414" i="6"/>
  <c r="O414" i="7" s="1"/>
  <c r="P414" i="6"/>
  <c r="P414" i="7" s="1"/>
  <c r="L415" i="6"/>
  <c r="L415" i="7" s="1"/>
  <c r="M415" i="6"/>
  <c r="M415" i="7" s="1"/>
  <c r="N415" i="6"/>
  <c r="N415" i="7" s="1"/>
  <c r="O415" i="6"/>
  <c r="O415" i="7" s="1"/>
  <c r="P415" i="6"/>
  <c r="P415" i="7" s="1"/>
  <c r="L416" i="6"/>
  <c r="L416" i="7" s="1"/>
  <c r="M416" i="6"/>
  <c r="M416" i="7" s="1"/>
  <c r="N416" i="6"/>
  <c r="N416" i="7" s="1"/>
  <c r="O416" i="6"/>
  <c r="O416" i="7" s="1"/>
  <c r="P416" i="6"/>
  <c r="P416" i="7" s="1"/>
  <c r="L417" i="6"/>
  <c r="L417" i="7" s="1"/>
  <c r="M417" i="6"/>
  <c r="M417" i="7" s="1"/>
  <c r="N417" i="6"/>
  <c r="N417" i="7" s="1"/>
  <c r="O417" i="6"/>
  <c r="O417" i="7" s="1"/>
  <c r="P417" i="6"/>
  <c r="P417" i="7" s="1"/>
  <c r="L418" i="6"/>
  <c r="L418" i="7" s="1"/>
  <c r="M418" i="6"/>
  <c r="M418" i="7" s="1"/>
  <c r="N418" i="6"/>
  <c r="N418" i="7" s="1"/>
  <c r="O418" i="6"/>
  <c r="O418" i="7" s="1"/>
  <c r="P418" i="6"/>
  <c r="P418" i="7" s="1"/>
  <c r="P2" i="6"/>
  <c r="P2" i="7" s="1"/>
  <c r="O2" i="6"/>
  <c r="O2" i="7" s="1"/>
  <c r="N2" i="6"/>
  <c r="N2" i="7" s="1"/>
  <c r="M2" i="6"/>
  <c r="M2" i="7" s="1"/>
  <c r="L2" i="6"/>
  <c r="L2" i="7" s="1"/>
  <c r="K3" i="6"/>
  <c r="K3" i="7" s="1"/>
  <c r="K4" i="6"/>
  <c r="K4" i="7" s="1"/>
  <c r="K5" i="6"/>
  <c r="K5" i="7" s="1"/>
  <c r="K6" i="6"/>
  <c r="K6" i="7" s="1"/>
  <c r="K7" i="6"/>
  <c r="K7" i="7" s="1"/>
  <c r="K8" i="6"/>
  <c r="K8" i="7" s="1"/>
  <c r="K9" i="6"/>
  <c r="K9" i="7" s="1"/>
  <c r="K10" i="6"/>
  <c r="K10" i="7" s="1"/>
  <c r="K11" i="6"/>
  <c r="K11" i="7" s="1"/>
  <c r="K12" i="6"/>
  <c r="K12" i="7" s="1"/>
  <c r="K13" i="6"/>
  <c r="K13" i="7" s="1"/>
  <c r="K14" i="6"/>
  <c r="K14" i="7" s="1"/>
  <c r="K15" i="6"/>
  <c r="K15" i="7" s="1"/>
  <c r="K16" i="6"/>
  <c r="K16" i="7" s="1"/>
  <c r="K17" i="6"/>
  <c r="K17" i="7" s="1"/>
  <c r="K18" i="6"/>
  <c r="K18" i="7" s="1"/>
  <c r="K19" i="6"/>
  <c r="K19" i="7" s="1"/>
  <c r="K20" i="6"/>
  <c r="K20" i="7" s="1"/>
  <c r="K21" i="6"/>
  <c r="K21" i="7" s="1"/>
  <c r="K22" i="6"/>
  <c r="K22" i="7" s="1"/>
  <c r="K23" i="6"/>
  <c r="K23" i="7" s="1"/>
  <c r="K24" i="6"/>
  <c r="K24" i="7" s="1"/>
  <c r="K25" i="6"/>
  <c r="K25" i="7" s="1"/>
  <c r="K26" i="6"/>
  <c r="K26" i="7" s="1"/>
  <c r="K27" i="6"/>
  <c r="K27" i="7" s="1"/>
  <c r="K28" i="6"/>
  <c r="K28" i="7" s="1"/>
  <c r="K29" i="6"/>
  <c r="K29" i="7" s="1"/>
  <c r="K30" i="6"/>
  <c r="K30" i="7" s="1"/>
  <c r="K31" i="6"/>
  <c r="K31" i="7" s="1"/>
  <c r="K32" i="6"/>
  <c r="K32" i="7" s="1"/>
  <c r="K33" i="6"/>
  <c r="K33" i="7" s="1"/>
  <c r="K34" i="6"/>
  <c r="K34" i="7" s="1"/>
  <c r="K35" i="6"/>
  <c r="K35" i="7" s="1"/>
  <c r="K36" i="6"/>
  <c r="K36" i="7" s="1"/>
  <c r="K37" i="6"/>
  <c r="K37" i="7" s="1"/>
  <c r="K38" i="6"/>
  <c r="K38" i="7" s="1"/>
  <c r="K39" i="6"/>
  <c r="K39" i="7" s="1"/>
  <c r="K40" i="6"/>
  <c r="K40" i="7" s="1"/>
  <c r="K41" i="6"/>
  <c r="K41" i="7" s="1"/>
  <c r="K42" i="6"/>
  <c r="K42" i="7" s="1"/>
  <c r="K43" i="6"/>
  <c r="K43" i="7" s="1"/>
  <c r="K44" i="6"/>
  <c r="K44" i="7" s="1"/>
  <c r="K45" i="6"/>
  <c r="K45" i="7" s="1"/>
  <c r="K46" i="6"/>
  <c r="K46" i="7" s="1"/>
  <c r="K47" i="6"/>
  <c r="K47" i="7" s="1"/>
  <c r="K48" i="6"/>
  <c r="K48" i="7" s="1"/>
  <c r="K49" i="6"/>
  <c r="K49" i="7" s="1"/>
  <c r="K50" i="6"/>
  <c r="K50" i="7" s="1"/>
  <c r="K51" i="6"/>
  <c r="K51" i="7" s="1"/>
  <c r="K52" i="6"/>
  <c r="K52" i="7" s="1"/>
  <c r="K53" i="6"/>
  <c r="K53" i="7" s="1"/>
  <c r="K54" i="6"/>
  <c r="K54" i="7" s="1"/>
  <c r="K55" i="6"/>
  <c r="K55" i="7" s="1"/>
  <c r="K56" i="6"/>
  <c r="K56" i="7" s="1"/>
  <c r="K57" i="6"/>
  <c r="K57" i="7" s="1"/>
  <c r="K58" i="6"/>
  <c r="K58" i="7" s="1"/>
  <c r="K59" i="6"/>
  <c r="K59" i="7" s="1"/>
  <c r="K60" i="6"/>
  <c r="K60" i="7" s="1"/>
  <c r="K61" i="6"/>
  <c r="K61" i="7" s="1"/>
  <c r="K62" i="6"/>
  <c r="K62" i="7" s="1"/>
  <c r="K63" i="6"/>
  <c r="K63" i="7" s="1"/>
  <c r="K64" i="6"/>
  <c r="K64" i="7" s="1"/>
  <c r="K65" i="6"/>
  <c r="K65" i="7" s="1"/>
  <c r="K66" i="6"/>
  <c r="K66" i="7" s="1"/>
  <c r="K67" i="6"/>
  <c r="K67" i="7" s="1"/>
  <c r="K68" i="6"/>
  <c r="K68" i="7" s="1"/>
  <c r="K69" i="6"/>
  <c r="K69" i="7" s="1"/>
  <c r="K70" i="6"/>
  <c r="K70" i="7" s="1"/>
  <c r="K71" i="6"/>
  <c r="K71" i="7" s="1"/>
  <c r="K72" i="6"/>
  <c r="K72" i="7" s="1"/>
  <c r="K73" i="6"/>
  <c r="K73" i="7" s="1"/>
  <c r="K74" i="6"/>
  <c r="K74" i="7" s="1"/>
  <c r="K75" i="6"/>
  <c r="K75" i="7" s="1"/>
  <c r="K76" i="6"/>
  <c r="K76" i="7" s="1"/>
  <c r="K77" i="6"/>
  <c r="K77" i="7" s="1"/>
  <c r="K78" i="6"/>
  <c r="K78" i="7" s="1"/>
  <c r="K79" i="6"/>
  <c r="K79" i="7" s="1"/>
  <c r="K80" i="6"/>
  <c r="K80" i="7" s="1"/>
  <c r="K81" i="6"/>
  <c r="K81" i="7" s="1"/>
  <c r="K82" i="6"/>
  <c r="K82" i="7" s="1"/>
  <c r="K83" i="6"/>
  <c r="K83" i="7" s="1"/>
  <c r="K84" i="6"/>
  <c r="K84" i="7" s="1"/>
  <c r="K85" i="6"/>
  <c r="K85" i="7" s="1"/>
  <c r="K86" i="6"/>
  <c r="K86" i="7" s="1"/>
  <c r="K87" i="6"/>
  <c r="K87" i="7" s="1"/>
  <c r="K88" i="6"/>
  <c r="K88" i="7" s="1"/>
  <c r="K89" i="6"/>
  <c r="K89" i="7" s="1"/>
  <c r="K90" i="6"/>
  <c r="K90" i="7" s="1"/>
  <c r="K91" i="6"/>
  <c r="K91" i="7" s="1"/>
  <c r="K92" i="6"/>
  <c r="K92" i="7" s="1"/>
  <c r="K93" i="6"/>
  <c r="K93" i="7" s="1"/>
  <c r="K94" i="6"/>
  <c r="K94" i="7" s="1"/>
  <c r="K95" i="6"/>
  <c r="K95" i="7" s="1"/>
  <c r="K96" i="6"/>
  <c r="K96" i="7" s="1"/>
  <c r="K97" i="6"/>
  <c r="K97" i="7" s="1"/>
  <c r="K98" i="6"/>
  <c r="K98" i="7" s="1"/>
  <c r="K99" i="6"/>
  <c r="K99" i="7" s="1"/>
  <c r="K100" i="6"/>
  <c r="K100" i="7" s="1"/>
  <c r="K101" i="6"/>
  <c r="K101" i="7" s="1"/>
  <c r="K102" i="6"/>
  <c r="K102" i="7" s="1"/>
  <c r="K103" i="6"/>
  <c r="K103" i="7" s="1"/>
  <c r="K104" i="6"/>
  <c r="K104" i="7" s="1"/>
  <c r="K105" i="6"/>
  <c r="K105" i="7" s="1"/>
  <c r="K106" i="6"/>
  <c r="K106" i="7" s="1"/>
  <c r="K107" i="6"/>
  <c r="K107" i="7" s="1"/>
  <c r="K108" i="6"/>
  <c r="K108" i="7" s="1"/>
  <c r="K109" i="6"/>
  <c r="K109" i="7" s="1"/>
  <c r="K110" i="6"/>
  <c r="K110" i="7" s="1"/>
  <c r="K111" i="6"/>
  <c r="K111" i="7" s="1"/>
  <c r="K112" i="6"/>
  <c r="K112" i="7" s="1"/>
  <c r="K113" i="6"/>
  <c r="K113" i="7" s="1"/>
  <c r="K114" i="6"/>
  <c r="K114" i="7" s="1"/>
  <c r="K115" i="6"/>
  <c r="K115" i="7" s="1"/>
  <c r="K116" i="6"/>
  <c r="K116" i="7" s="1"/>
  <c r="K117" i="6"/>
  <c r="K117" i="7" s="1"/>
  <c r="K118" i="6"/>
  <c r="K118" i="7" s="1"/>
  <c r="K119" i="6"/>
  <c r="K119" i="7" s="1"/>
  <c r="K120" i="6"/>
  <c r="K120" i="7" s="1"/>
  <c r="K121" i="6"/>
  <c r="K121" i="7" s="1"/>
  <c r="K122" i="6"/>
  <c r="K122" i="7" s="1"/>
  <c r="K123" i="6"/>
  <c r="K123" i="7" s="1"/>
  <c r="K124" i="6"/>
  <c r="K124" i="7" s="1"/>
  <c r="K125" i="6"/>
  <c r="K125" i="7" s="1"/>
  <c r="K126" i="6"/>
  <c r="K126" i="7" s="1"/>
  <c r="K127" i="6"/>
  <c r="K127" i="7" s="1"/>
  <c r="K128" i="6"/>
  <c r="K128" i="7" s="1"/>
  <c r="K129" i="6"/>
  <c r="K129" i="7" s="1"/>
  <c r="K130" i="6"/>
  <c r="K130" i="7" s="1"/>
  <c r="K131" i="6"/>
  <c r="K131" i="7" s="1"/>
  <c r="K132" i="6"/>
  <c r="K132" i="7" s="1"/>
  <c r="K133" i="6"/>
  <c r="K133" i="7" s="1"/>
  <c r="K134" i="6"/>
  <c r="K134" i="7" s="1"/>
  <c r="K135" i="6"/>
  <c r="K135" i="7" s="1"/>
  <c r="K136" i="6"/>
  <c r="K136" i="7" s="1"/>
  <c r="K137" i="6"/>
  <c r="K137" i="7" s="1"/>
  <c r="K138" i="6"/>
  <c r="K138" i="7" s="1"/>
  <c r="K139" i="6"/>
  <c r="K139" i="7" s="1"/>
  <c r="K140" i="6"/>
  <c r="K140" i="7" s="1"/>
  <c r="K141" i="6"/>
  <c r="K141" i="7" s="1"/>
  <c r="K142" i="6"/>
  <c r="K142" i="7" s="1"/>
  <c r="K143" i="6"/>
  <c r="K143" i="7" s="1"/>
  <c r="K144" i="6"/>
  <c r="K144" i="7" s="1"/>
  <c r="K145" i="6"/>
  <c r="K145" i="7" s="1"/>
  <c r="K146" i="6"/>
  <c r="K146" i="7" s="1"/>
  <c r="K147" i="6"/>
  <c r="K147" i="7" s="1"/>
  <c r="K148" i="6"/>
  <c r="K148" i="7" s="1"/>
  <c r="K149" i="6"/>
  <c r="K149" i="7" s="1"/>
  <c r="K150" i="6"/>
  <c r="K150" i="7" s="1"/>
  <c r="K151" i="6"/>
  <c r="K151" i="7" s="1"/>
  <c r="K152" i="6"/>
  <c r="K152" i="7" s="1"/>
  <c r="K153" i="6"/>
  <c r="K153" i="7" s="1"/>
  <c r="K154" i="6"/>
  <c r="K154" i="7" s="1"/>
  <c r="K155" i="6"/>
  <c r="K155" i="7" s="1"/>
  <c r="K156" i="6"/>
  <c r="K156" i="7" s="1"/>
  <c r="K157" i="6"/>
  <c r="K157" i="7" s="1"/>
  <c r="K158" i="6"/>
  <c r="K158" i="7" s="1"/>
  <c r="K159" i="6"/>
  <c r="K159" i="7" s="1"/>
  <c r="K160" i="6"/>
  <c r="K160" i="7" s="1"/>
  <c r="K161" i="6"/>
  <c r="K161" i="7" s="1"/>
  <c r="K162" i="6"/>
  <c r="K162" i="7" s="1"/>
  <c r="K163" i="6"/>
  <c r="K163" i="7" s="1"/>
  <c r="K164" i="6"/>
  <c r="K164" i="7" s="1"/>
  <c r="K165" i="6"/>
  <c r="K165" i="7" s="1"/>
  <c r="K166" i="6"/>
  <c r="K166" i="7" s="1"/>
  <c r="K167" i="6"/>
  <c r="K167" i="7" s="1"/>
  <c r="K168" i="6"/>
  <c r="K168" i="7" s="1"/>
  <c r="K169" i="6"/>
  <c r="K169" i="7" s="1"/>
  <c r="K170" i="6"/>
  <c r="K170" i="7" s="1"/>
  <c r="K171" i="6"/>
  <c r="K171" i="7" s="1"/>
  <c r="K172" i="6"/>
  <c r="K172" i="7" s="1"/>
  <c r="K173" i="6"/>
  <c r="K173" i="7" s="1"/>
  <c r="K174" i="6"/>
  <c r="K174" i="7" s="1"/>
  <c r="K175" i="6"/>
  <c r="K175" i="7" s="1"/>
  <c r="K176" i="6"/>
  <c r="K176" i="7" s="1"/>
  <c r="K177" i="6"/>
  <c r="K177" i="7" s="1"/>
  <c r="K178" i="6"/>
  <c r="K178" i="7" s="1"/>
  <c r="K179" i="6"/>
  <c r="K179" i="7" s="1"/>
  <c r="K180" i="6"/>
  <c r="K180" i="7" s="1"/>
  <c r="K181" i="6"/>
  <c r="K181" i="7" s="1"/>
  <c r="K182" i="6"/>
  <c r="K182" i="7" s="1"/>
  <c r="K183" i="6"/>
  <c r="K183" i="7" s="1"/>
  <c r="K184" i="6"/>
  <c r="K184" i="7" s="1"/>
  <c r="K185" i="6"/>
  <c r="K185" i="7" s="1"/>
  <c r="K186" i="6"/>
  <c r="K186" i="7" s="1"/>
  <c r="K187" i="6"/>
  <c r="K187" i="7" s="1"/>
  <c r="K188" i="6"/>
  <c r="K188" i="7" s="1"/>
  <c r="K189" i="6"/>
  <c r="K189" i="7" s="1"/>
  <c r="K190" i="6"/>
  <c r="K190" i="7" s="1"/>
  <c r="K191" i="6"/>
  <c r="K191" i="7" s="1"/>
  <c r="K192" i="6"/>
  <c r="K192" i="7" s="1"/>
  <c r="K193" i="6"/>
  <c r="K193" i="7" s="1"/>
  <c r="K194" i="6"/>
  <c r="K194" i="7" s="1"/>
  <c r="K195" i="6"/>
  <c r="K195" i="7" s="1"/>
  <c r="K196" i="6"/>
  <c r="K196" i="7" s="1"/>
  <c r="K197" i="6"/>
  <c r="K197" i="7" s="1"/>
  <c r="K198" i="6"/>
  <c r="K198" i="7" s="1"/>
  <c r="K199" i="6"/>
  <c r="K199" i="7" s="1"/>
  <c r="K200" i="6"/>
  <c r="K200" i="7" s="1"/>
  <c r="K201" i="6"/>
  <c r="K201" i="7" s="1"/>
  <c r="K202" i="6"/>
  <c r="K202" i="7" s="1"/>
  <c r="K203" i="6"/>
  <c r="K203" i="7" s="1"/>
  <c r="K204" i="6"/>
  <c r="K204" i="7" s="1"/>
  <c r="K205" i="6"/>
  <c r="K205" i="7" s="1"/>
  <c r="K206" i="6"/>
  <c r="K206" i="7" s="1"/>
  <c r="K207" i="6"/>
  <c r="K207" i="7" s="1"/>
  <c r="K208" i="6"/>
  <c r="K208" i="7" s="1"/>
  <c r="K209" i="6"/>
  <c r="K209" i="7" s="1"/>
  <c r="K210" i="6"/>
  <c r="K210" i="7" s="1"/>
  <c r="K211" i="6"/>
  <c r="K211" i="7" s="1"/>
  <c r="K212" i="6"/>
  <c r="K212" i="7" s="1"/>
  <c r="K213" i="6"/>
  <c r="K213" i="7" s="1"/>
  <c r="K214" i="6"/>
  <c r="K214" i="7" s="1"/>
  <c r="K215" i="6"/>
  <c r="K215" i="7" s="1"/>
  <c r="K216" i="6"/>
  <c r="K216" i="7" s="1"/>
  <c r="K217" i="6"/>
  <c r="K217" i="7" s="1"/>
  <c r="K218" i="6"/>
  <c r="K218" i="7" s="1"/>
  <c r="K219" i="6"/>
  <c r="K219" i="7" s="1"/>
  <c r="K220" i="6"/>
  <c r="K220" i="7" s="1"/>
  <c r="K221" i="6"/>
  <c r="K221" i="7" s="1"/>
  <c r="K222" i="6"/>
  <c r="K222" i="7" s="1"/>
  <c r="K223" i="6"/>
  <c r="K223" i="7" s="1"/>
  <c r="K224" i="6"/>
  <c r="K224" i="7" s="1"/>
  <c r="K225" i="6"/>
  <c r="K225" i="7" s="1"/>
  <c r="K226" i="6"/>
  <c r="K226" i="7" s="1"/>
  <c r="K227" i="6"/>
  <c r="K227" i="7" s="1"/>
  <c r="K228" i="6"/>
  <c r="K228" i="7" s="1"/>
  <c r="K229" i="6"/>
  <c r="K229" i="7" s="1"/>
  <c r="K230" i="6"/>
  <c r="K230" i="7" s="1"/>
  <c r="K231" i="6"/>
  <c r="K231" i="7" s="1"/>
  <c r="K232" i="6"/>
  <c r="K232" i="7" s="1"/>
  <c r="K233" i="6"/>
  <c r="K233" i="7" s="1"/>
  <c r="K234" i="6"/>
  <c r="K234" i="7" s="1"/>
  <c r="K235" i="6"/>
  <c r="K235" i="7" s="1"/>
  <c r="K236" i="6"/>
  <c r="K236" i="7" s="1"/>
  <c r="K237" i="6"/>
  <c r="K237" i="7" s="1"/>
  <c r="K238" i="6"/>
  <c r="K238" i="7" s="1"/>
  <c r="K239" i="6"/>
  <c r="K239" i="7" s="1"/>
  <c r="K240" i="6"/>
  <c r="K240" i="7" s="1"/>
  <c r="K241" i="6"/>
  <c r="K241" i="7" s="1"/>
  <c r="K242" i="6"/>
  <c r="K242" i="7" s="1"/>
  <c r="K243" i="6"/>
  <c r="K243" i="7" s="1"/>
  <c r="K244" i="6"/>
  <c r="K244" i="7" s="1"/>
  <c r="K245" i="6"/>
  <c r="K245" i="7" s="1"/>
  <c r="K246" i="6"/>
  <c r="K246" i="7" s="1"/>
  <c r="K247" i="6"/>
  <c r="K247" i="7" s="1"/>
  <c r="K248" i="6"/>
  <c r="K248" i="7" s="1"/>
  <c r="K249" i="6"/>
  <c r="K249" i="7" s="1"/>
  <c r="K250" i="6"/>
  <c r="K250" i="7" s="1"/>
  <c r="K251" i="6"/>
  <c r="K251" i="7" s="1"/>
  <c r="K252" i="6"/>
  <c r="K252" i="7" s="1"/>
  <c r="K253" i="6"/>
  <c r="K253" i="7" s="1"/>
  <c r="K254" i="6"/>
  <c r="K254" i="7" s="1"/>
  <c r="K255" i="6"/>
  <c r="K255" i="7" s="1"/>
  <c r="K256" i="6"/>
  <c r="K256" i="7" s="1"/>
  <c r="K257" i="6"/>
  <c r="K257" i="7" s="1"/>
  <c r="K258" i="6"/>
  <c r="K258" i="7" s="1"/>
  <c r="K259" i="6"/>
  <c r="K259" i="7" s="1"/>
  <c r="K260" i="6"/>
  <c r="K260" i="7" s="1"/>
  <c r="K261" i="6"/>
  <c r="K261" i="7" s="1"/>
  <c r="K262" i="6"/>
  <c r="K262" i="7" s="1"/>
  <c r="K263" i="6"/>
  <c r="K263" i="7" s="1"/>
  <c r="K264" i="6"/>
  <c r="K264" i="7" s="1"/>
  <c r="K265" i="6"/>
  <c r="K265" i="7" s="1"/>
  <c r="K266" i="6"/>
  <c r="K266" i="7" s="1"/>
  <c r="K267" i="6"/>
  <c r="K267" i="7" s="1"/>
  <c r="K268" i="6"/>
  <c r="K268" i="7" s="1"/>
  <c r="K269" i="6"/>
  <c r="K269" i="7" s="1"/>
  <c r="K270" i="6"/>
  <c r="K270" i="7" s="1"/>
  <c r="K271" i="6"/>
  <c r="K271" i="7" s="1"/>
  <c r="K272" i="6"/>
  <c r="K272" i="7" s="1"/>
  <c r="K273" i="6"/>
  <c r="K273" i="7" s="1"/>
  <c r="K274" i="6"/>
  <c r="K274" i="7" s="1"/>
  <c r="K275" i="6"/>
  <c r="K275" i="7" s="1"/>
  <c r="K276" i="6"/>
  <c r="K276" i="7" s="1"/>
  <c r="K277" i="6"/>
  <c r="K277" i="7" s="1"/>
  <c r="K278" i="6"/>
  <c r="K278" i="7" s="1"/>
  <c r="K279" i="6"/>
  <c r="K279" i="7" s="1"/>
  <c r="K280" i="6"/>
  <c r="K280" i="7" s="1"/>
  <c r="K281" i="6"/>
  <c r="K281" i="7" s="1"/>
  <c r="K282" i="6"/>
  <c r="K282" i="7" s="1"/>
  <c r="K283" i="6"/>
  <c r="K283" i="7" s="1"/>
  <c r="K284" i="6"/>
  <c r="K284" i="7" s="1"/>
  <c r="K285" i="6"/>
  <c r="K285" i="7" s="1"/>
  <c r="K286" i="6"/>
  <c r="K286" i="7" s="1"/>
  <c r="K287" i="6"/>
  <c r="K287" i="7" s="1"/>
  <c r="K288" i="6"/>
  <c r="K288" i="7" s="1"/>
  <c r="K289" i="6"/>
  <c r="K289" i="7" s="1"/>
  <c r="K290" i="6"/>
  <c r="K290" i="7" s="1"/>
  <c r="K291" i="6"/>
  <c r="K291" i="7" s="1"/>
  <c r="K292" i="6"/>
  <c r="K292" i="7" s="1"/>
  <c r="K293" i="6"/>
  <c r="K293" i="7" s="1"/>
  <c r="K294" i="6"/>
  <c r="K294" i="7" s="1"/>
  <c r="K295" i="6"/>
  <c r="K295" i="7" s="1"/>
  <c r="K296" i="6"/>
  <c r="K296" i="7" s="1"/>
  <c r="K297" i="6"/>
  <c r="K297" i="7" s="1"/>
  <c r="K298" i="6"/>
  <c r="K298" i="7" s="1"/>
  <c r="K299" i="6"/>
  <c r="K299" i="7" s="1"/>
  <c r="K300" i="6"/>
  <c r="K300" i="7" s="1"/>
  <c r="K301" i="6"/>
  <c r="K301" i="7" s="1"/>
  <c r="K302" i="6"/>
  <c r="K302" i="7" s="1"/>
  <c r="K303" i="6"/>
  <c r="K303" i="7" s="1"/>
  <c r="K304" i="6"/>
  <c r="K304" i="7" s="1"/>
  <c r="K305" i="6"/>
  <c r="K305" i="7" s="1"/>
  <c r="K306" i="6"/>
  <c r="K306" i="7" s="1"/>
  <c r="K307" i="6"/>
  <c r="K307" i="7" s="1"/>
  <c r="K308" i="6"/>
  <c r="K308" i="7" s="1"/>
  <c r="K309" i="6"/>
  <c r="K309" i="7" s="1"/>
  <c r="K310" i="6"/>
  <c r="K310" i="7" s="1"/>
  <c r="K311" i="6"/>
  <c r="K311" i="7" s="1"/>
  <c r="K312" i="6"/>
  <c r="K312" i="7" s="1"/>
  <c r="K313" i="6"/>
  <c r="K313" i="7" s="1"/>
  <c r="K314" i="6"/>
  <c r="K314" i="7" s="1"/>
  <c r="K315" i="6"/>
  <c r="K315" i="7" s="1"/>
  <c r="K316" i="6"/>
  <c r="K316" i="7" s="1"/>
  <c r="K317" i="6"/>
  <c r="K317" i="7" s="1"/>
  <c r="K318" i="6"/>
  <c r="K318" i="7" s="1"/>
  <c r="K319" i="6"/>
  <c r="K319" i="7" s="1"/>
  <c r="K320" i="6"/>
  <c r="K320" i="7" s="1"/>
  <c r="K321" i="6"/>
  <c r="K321" i="7" s="1"/>
  <c r="K322" i="6"/>
  <c r="K322" i="7" s="1"/>
  <c r="K323" i="6"/>
  <c r="K323" i="7" s="1"/>
  <c r="K324" i="6"/>
  <c r="K324" i="7" s="1"/>
  <c r="K325" i="6"/>
  <c r="K325" i="7" s="1"/>
  <c r="K326" i="6"/>
  <c r="K326" i="7" s="1"/>
  <c r="K327" i="6"/>
  <c r="K327" i="7" s="1"/>
  <c r="K328" i="6"/>
  <c r="K328" i="7" s="1"/>
  <c r="K329" i="6"/>
  <c r="K329" i="7" s="1"/>
  <c r="K330" i="6"/>
  <c r="K330" i="7" s="1"/>
  <c r="K331" i="6"/>
  <c r="K331" i="7" s="1"/>
  <c r="K332" i="6"/>
  <c r="K332" i="7" s="1"/>
  <c r="K333" i="6"/>
  <c r="K333" i="7" s="1"/>
  <c r="K334" i="6"/>
  <c r="K334" i="7" s="1"/>
  <c r="K335" i="6"/>
  <c r="K335" i="7" s="1"/>
  <c r="K336" i="6"/>
  <c r="K336" i="7" s="1"/>
  <c r="K337" i="6"/>
  <c r="K337" i="7" s="1"/>
  <c r="K338" i="6"/>
  <c r="K338" i="7" s="1"/>
  <c r="K339" i="6"/>
  <c r="K339" i="7" s="1"/>
  <c r="K340" i="6"/>
  <c r="K340" i="7" s="1"/>
  <c r="K341" i="6"/>
  <c r="K341" i="7" s="1"/>
  <c r="K342" i="6"/>
  <c r="K342" i="7" s="1"/>
  <c r="K343" i="6"/>
  <c r="K343" i="7" s="1"/>
  <c r="K344" i="6"/>
  <c r="K344" i="7" s="1"/>
  <c r="K345" i="6"/>
  <c r="K345" i="7" s="1"/>
  <c r="K346" i="6"/>
  <c r="K346" i="7" s="1"/>
  <c r="K347" i="6"/>
  <c r="K347" i="7" s="1"/>
  <c r="K348" i="6"/>
  <c r="K348" i="7" s="1"/>
  <c r="K349" i="6"/>
  <c r="K349" i="7" s="1"/>
  <c r="K350" i="6"/>
  <c r="K350" i="7" s="1"/>
  <c r="K351" i="6"/>
  <c r="K351" i="7" s="1"/>
  <c r="K352" i="6"/>
  <c r="K352" i="7" s="1"/>
  <c r="K353" i="6"/>
  <c r="K353" i="7" s="1"/>
  <c r="K354" i="6"/>
  <c r="K354" i="7" s="1"/>
  <c r="K355" i="6"/>
  <c r="K355" i="7" s="1"/>
  <c r="K356" i="6"/>
  <c r="K356" i="7" s="1"/>
  <c r="K357" i="6"/>
  <c r="K357" i="7" s="1"/>
  <c r="K358" i="6"/>
  <c r="K358" i="7" s="1"/>
  <c r="K359" i="6"/>
  <c r="K359" i="7" s="1"/>
  <c r="K360" i="6"/>
  <c r="K360" i="7" s="1"/>
  <c r="K361" i="6"/>
  <c r="K361" i="7" s="1"/>
  <c r="K362" i="6"/>
  <c r="K362" i="7" s="1"/>
  <c r="K363" i="6"/>
  <c r="K363" i="7" s="1"/>
  <c r="K364" i="6"/>
  <c r="K364" i="7" s="1"/>
  <c r="K365" i="6"/>
  <c r="K365" i="7" s="1"/>
  <c r="K366" i="6"/>
  <c r="K366" i="7" s="1"/>
  <c r="K367" i="6"/>
  <c r="K367" i="7" s="1"/>
  <c r="K368" i="6"/>
  <c r="K368" i="7" s="1"/>
  <c r="K369" i="6"/>
  <c r="K369" i="7" s="1"/>
  <c r="K370" i="6"/>
  <c r="K370" i="7" s="1"/>
  <c r="K371" i="6"/>
  <c r="K371" i="7" s="1"/>
  <c r="K372" i="6"/>
  <c r="K372" i="7" s="1"/>
  <c r="K373" i="6"/>
  <c r="K373" i="7" s="1"/>
  <c r="K374" i="6"/>
  <c r="K374" i="7" s="1"/>
  <c r="K375" i="6"/>
  <c r="K375" i="7" s="1"/>
  <c r="K376" i="6"/>
  <c r="K376" i="7" s="1"/>
  <c r="K377" i="6"/>
  <c r="K377" i="7" s="1"/>
  <c r="K378" i="6"/>
  <c r="K378" i="7" s="1"/>
  <c r="K379" i="6"/>
  <c r="K379" i="7" s="1"/>
  <c r="K380" i="6"/>
  <c r="K380" i="7" s="1"/>
  <c r="K381" i="6"/>
  <c r="K381" i="7" s="1"/>
  <c r="K382" i="6"/>
  <c r="K382" i="7" s="1"/>
  <c r="K383" i="6"/>
  <c r="K383" i="7" s="1"/>
  <c r="K384" i="6"/>
  <c r="K384" i="7" s="1"/>
  <c r="K385" i="6"/>
  <c r="K385" i="7" s="1"/>
  <c r="K386" i="6"/>
  <c r="K386" i="7" s="1"/>
  <c r="K387" i="6"/>
  <c r="K387" i="7" s="1"/>
  <c r="K388" i="6"/>
  <c r="K388" i="7" s="1"/>
  <c r="K389" i="6"/>
  <c r="K389" i="7" s="1"/>
  <c r="K390" i="6"/>
  <c r="K390" i="7" s="1"/>
  <c r="K391" i="6"/>
  <c r="K391" i="7" s="1"/>
  <c r="K392" i="6"/>
  <c r="K392" i="7" s="1"/>
  <c r="K393" i="6"/>
  <c r="K393" i="7" s="1"/>
  <c r="K394" i="6"/>
  <c r="K394" i="7" s="1"/>
  <c r="K395" i="6"/>
  <c r="K395" i="7" s="1"/>
  <c r="K396" i="6"/>
  <c r="K396" i="7" s="1"/>
  <c r="K397" i="6"/>
  <c r="K397" i="7" s="1"/>
  <c r="K398" i="6"/>
  <c r="K398" i="7" s="1"/>
  <c r="K399" i="6"/>
  <c r="K399" i="7" s="1"/>
  <c r="K400" i="6"/>
  <c r="K400" i="7" s="1"/>
  <c r="K401" i="6"/>
  <c r="K401" i="7" s="1"/>
  <c r="K402" i="6"/>
  <c r="K402" i="7" s="1"/>
  <c r="K403" i="6"/>
  <c r="K403" i="7" s="1"/>
  <c r="K404" i="6"/>
  <c r="K404" i="7" s="1"/>
  <c r="K405" i="6"/>
  <c r="K405" i="7" s="1"/>
  <c r="K406" i="6"/>
  <c r="K406" i="7" s="1"/>
  <c r="K407" i="6"/>
  <c r="K407" i="7" s="1"/>
  <c r="K408" i="6"/>
  <c r="K408" i="7" s="1"/>
  <c r="K409" i="6"/>
  <c r="K409" i="7" s="1"/>
  <c r="K410" i="6"/>
  <c r="K410" i="7" s="1"/>
  <c r="K411" i="6"/>
  <c r="K411" i="7" s="1"/>
  <c r="K412" i="6"/>
  <c r="K412" i="7" s="1"/>
  <c r="K413" i="6"/>
  <c r="K413" i="7" s="1"/>
  <c r="K414" i="6"/>
  <c r="K414" i="7" s="1"/>
  <c r="K415" i="6"/>
  <c r="K415" i="7" s="1"/>
  <c r="K416" i="6"/>
  <c r="K416" i="7" s="1"/>
  <c r="K417" i="6"/>
  <c r="K417" i="7" s="1"/>
  <c r="K418" i="6"/>
  <c r="K418" i="7" s="1"/>
  <c r="K2" i="6"/>
  <c r="K2" i="7" s="1"/>
  <c r="J3" i="6"/>
  <c r="J3" i="7" s="1"/>
  <c r="J4" i="6"/>
  <c r="J4" i="7" s="1"/>
  <c r="J5" i="6"/>
  <c r="J5" i="7" s="1"/>
  <c r="J6" i="6"/>
  <c r="J6" i="7" s="1"/>
  <c r="J7" i="6"/>
  <c r="J7" i="7" s="1"/>
  <c r="J8" i="6"/>
  <c r="J8" i="7" s="1"/>
  <c r="J9" i="6"/>
  <c r="J9" i="7" s="1"/>
  <c r="J10" i="6"/>
  <c r="J10" i="7" s="1"/>
  <c r="J11" i="6"/>
  <c r="J11" i="7" s="1"/>
  <c r="J12" i="6"/>
  <c r="J12" i="7" s="1"/>
  <c r="J13" i="6"/>
  <c r="J13" i="7" s="1"/>
  <c r="J14" i="6"/>
  <c r="J14" i="7" s="1"/>
  <c r="J15" i="6"/>
  <c r="J15" i="7" s="1"/>
  <c r="J16" i="6"/>
  <c r="J16" i="7" s="1"/>
  <c r="J17" i="6"/>
  <c r="J17" i="7" s="1"/>
  <c r="J18" i="6"/>
  <c r="J18" i="7" s="1"/>
  <c r="J19" i="6"/>
  <c r="J19" i="7" s="1"/>
  <c r="J20" i="6"/>
  <c r="J20" i="7" s="1"/>
  <c r="J21" i="6"/>
  <c r="J21" i="7" s="1"/>
  <c r="J22" i="6"/>
  <c r="J22" i="7" s="1"/>
  <c r="J23" i="6"/>
  <c r="J23" i="7" s="1"/>
  <c r="J24" i="6"/>
  <c r="J24" i="7" s="1"/>
  <c r="J25" i="6"/>
  <c r="J25" i="7" s="1"/>
  <c r="J26" i="6"/>
  <c r="J26" i="7" s="1"/>
  <c r="J27" i="6"/>
  <c r="J27" i="7" s="1"/>
  <c r="J28" i="6"/>
  <c r="J28" i="7" s="1"/>
  <c r="J29" i="6"/>
  <c r="J29" i="7" s="1"/>
  <c r="J30" i="6"/>
  <c r="J30" i="7" s="1"/>
  <c r="J31" i="6"/>
  <c r="J31" i="7" s="1"/>
  <c r="J32" i="6"/>
  <c r="J32" i="7" s="1"/>
  <c r="J33" i="6"/>
  <c r="J33" i="7" s="1"/>
  <c r="J34" i="6"/>
  <c r="J34" i="7" s="1"/>
  <c r="J35" i="6"/>
  <c r="J35" i="7" s="1"/>
  <c r="J36" i="6"/>
  <c r="J36" i="7" s="1"/>
  <c r="J37" i="6"/>
  <c r="J37" i="7" s="1"/>
  <c r="J38" i="6"/>
  <c r="J38" i="7" s="1"/>
  <c r="J39" i="6"/>
  <c r="J39" i="7" s="1"/>
  <c r="J40" i="6"/>
  <c r="J40" i="7" s="1"/>
  <c r="J41" i="6"/>
  <c r="J41" i="7" s="1"/>
  <c r="J42" i="6"/>
  <c r="J42" i="7" s="1"/>
  <c r="J43" i="6"/>
  <c r="J43" i="7" s="1"/>
  <c r="J44" i="6"/>
  <c r="J44" i="7" s="1"/>
  <c r="J45" i="6"/>
  <c r="J45" i="7" s="1"/>
  <c r="J46" i="6"/>
  <c r="J46" i="7" s="1"/>
  <c r="J47" i="6"/>
  <c r="J47" i="7" s="1"/>
  <c r="J48" i="6"/>
  <c r="J48" i="7" s="1"/>
  <c r="J49" i="6"/>
  <c r="J49" i="7" s="1"/>
  <c r="J50" i="6"/>
  <c r="J50" i="7" s="1"/>
  <c r="J51" i="6"/>
  <c r="J51" i="7" s="1"/>
  <c r="J52" i="6"/>
  <c r="J52" i="7" s="1"/>
  <c r="J53" i="6"/>
  <c r="J53" i="7" s="1"/>
  <c r="J54" i="6"/>
  <c r="J54" i="7" s="1"/>
  <c r="J55" i="6"/>
  <c r="J55" i="7" s="1"/>
  <c r="J56" i="6"/>
  <c r="J56" i="7" s="1"/>
  <c r="J57" i="6"/>
  <c r="J57" i="7" s="1"/>
  <c r="J58" i="6"/>
  <c r="J58" i="7" s="1"/>
  <c r="J59" i="6"/>
  <c r="J59" i="7" s="1"/>
  <c r="J60" i="6"/>
  <c r="J60" i="7" s="1"/>
  <c r="J61" i="6"/>
  <c r="J61" i="7" s="1"/>
  <c r="J62" i="6"/>
  <c r="J62" i="7" s="1"/>
  <c r="J63" i="6"/>
  <c r="J63" i="7" s="1"/>
  <c r="J64" i="6"/>
  <c r="J64" i="7" s="1"/>
  <c r="J65" i="6"/>
  <c r="J65" i="7" s="1"/>
  <c r="J66" i="6"/>
  <c r="J66" i="7" s="1"/>
  <c r="J67" i="6"/>
  <c r="J67" i="7" s="1"/>
  <c r="J68" i="6"/>
  <c r="J68" i="7" s="1"/>
  <c r="J69" i="6"/>
  <c r="J69" i="7" s="1"/>
  <c r="J70" i="6"/>
  <c r="J70" i="7" s="1"/>
  <c r="J71" i="6"/>
  <c r="J71" i="7" s="1"/>
  <c r="J72" i="6"/>
  <c r="J72" i="7" s="1"/>
  <c r="J73" i="6"/>
  <c r="J73" i="7" s="1"/>
  <c r="J74" i="6"/>
  <c r="J74" i="7" s="1"/>
  <c r="J75" i="6"/>
  <c r="J75" i="7" s="1"/>
  <c r="J76" i="6"/>
  <c r="J76" i="7" s="1"/>
  <c r="J77" i="6"/>
  <c r="J77" i="7" s="1"/>
  <c r="J78" i="6"/>
  <c r="J78" i="7" s="1"/>
  <c r="J79" i="6"/>
  <c r="J79" i="7" s="1"/>
  <c r="J80" i="6"/>
  <c r="J80" i="7" s="1"/>
  <c r="J81" i="6"/>
  <c r="J81" i="7" s="1"/>
  <c r="J82" i="6"/>
  <c r="J82" i="7" s="1"/>
  <c r="J83" i="6"/>
  <c r="J83" i="7" s="1"/>
  <c r="J84" i="6"/>
  <c r="J84" i="7" s="1"/>
  <c r="J85" i="6"/>
  <c r="J85" i="7" s="1"/>
  <c r="J86" i="6"/>
  <c r="J86" i="7" s="1"/>
  <c r="J87" i="6"/>
  <c r="J87" i="7" s="1"/>
  <c r="J88" i="6"/>
  <c r="J88" i="7" s="1"/>
  <c r="J89" i="6"/>
  <c r="J89" i="7" s="1"/>
  <c r="J90" i="6"/>
  <c r="J90" i="7" s="1"/>
  <c r="J91" i="6"/>
  <c r="J91" i="7" s="1"/>
  <c r="J92" i="6"/>
  <c r="J92" i="7" s="1"/>
  <c r="J93" i="6"/>
  <c r="J93" i="7" s="1"/>
  <c r="J94" i="6"/>
  <c r="J94" i="7" s="1"/>
  <c r="J95" i="6"/>
  <c r="J95" i="7" s="1"/>
  <c r="J96" i="6"/>
  <c r="J96" i="7" s="1"/>
  <c r="J97" i="6"/>
  <c r="J97" i="7" s="1"/>
  <c r="J98" i="6"/>
  <c r="J98" i="7" s="1"/>
  <c r="J99" i="6"/>
  <c r="J99" i="7" s="1"/>
  <c r="J100" i="6"/>
  <c r="J100" i="7" s="1"/>
  <c r="J101" i="6"/>
  <c r="J101" i="7" s="1"/>
  <c r="J102" i="6"/>
  <c r="J102" i="7" s="1"/>
  <c r="J103" i="6"/>
  <c r="J103" i="7" s="1"/>
  <c r="J104" i="6"/>
  <c r="J104" i="7" s="1"/>
  <c r="J105" i="6"/>
  <c r="J105" i="7" s="1"/>
  <c r="J106" i="6"/>
  <c r="J106" i="7" s="1"/>
  <c r="J107" i="6"/>
  <c r="J107" i="7" s="1"/>
  <c r="J108" i="6"/>
  <c r="J108" i="7" s="1"/>
  <c r="J109" i="6"/>
  <c r="J109" i="7" s="1"/>
  <c r="J110" i="6"/>
  <c r="J110" i="7" s="1"/>
  <c r="J111" i="6"/>
  <c r="J111" i="7" s="1"/>
  <c r="J112" i="6"/>
  <c r="J112" i="7" s="1"/>
  <c r="J113" i="6"/>
  <c r="J113" i="7" s="1"/>
  <c r="J114" i="6"/>
  <c r="J114" i="7" s="1"/>
  <c r="J115" i="6"/>
  <c r="J115" i="7" s="1"/>
  <c r="J116" i="6"/>
  <c r="J116" i="7" s="1"/>
  <c r="J117" i="6"/>
  <c r="J117" i="7" s="1"/>
  <c r="J118" i="6"/>
  <c r="J118" i="7" s="1"/>
  <c r="J119" i="6"/>
  <c r="J119" i="7" s="1"/>
  <c r="J120" i="6"/>
  <c r="J120" i="7" s="1"/>
  <c r="J121" i="6"/>
  <c r="J121" i="7" s="1"/>
  <c r="J122" i="6"/>
  <c r="J122" i="7" s="1"/>
  <c r="J123" i="6"/>
  <c r="J123" i="7" s="1"/>
  <c r="J124" i="6"/>
  <c r="J124" i="7" s="1"/>
  <c r="J125" i="6"/>
  <c r="J125" i="7" s="1"/>
  <c r="J126" i="6"/>
  <c r="J126" i="7" s="1"/>
  <c r="J127" i="6"/>
  <c r="J127" i="7" s="1"/>
  <c r="J128" i="6"/>
  <c r="J128" i="7" s="1"/>
  <c r="J129" i="6"/>
  <c r="J129" i="7" s="1"/>
  <c r="J130" i="6"/>
  <c r="J130" i="7" s="1"/>
  <c r="J131" i="6"/>
  <c r="J131" i="7" s="1"/>
  <c r="J132" i="6"/>
  <c r="J132" i="7" s="1"/>
  <c r="J133" i="6"/>
  <c r="J133" i="7" s="1"/>
  <c r="J134" i="6"/>
  <c r="J134" i="7" s="1"/>
  <c r="J135" i="6"/>
  <c r="J135" i="7" s="1"/>
  <c r="J136" i="6"/>
  <c r="J136" i="7" s="1"/>
  <c r="J137" i="6"/>
  <c r="J137" i="7" s="1"/>
  <c r="J138" i="6"/>
  <c r="J138" i="7" s="1"/>
  <c r="J139" i="6"/>
  <c r="J139" i="7" s="1"/>
  <c r="J140" i="6"/>
  <c r="J140" i="7" s="1"/>
  <c r="J141" i="6"/>
  <c r="J141" i="7" s="1"/>
  <c r="J142" i="6"/>
  <c r="J142" i="7" s="1"/>
  <c r="J143" i="6"/>
  <c r="J143" i="7" s="1"/>
  <c r="J144" i="6"/>
  <c r="J144" i="7" s="1"/>
  <c r="J145" i="6"/>
  <c r="J145" i="7" s="1"/>
  <c r="J146" i="6"/>
  <c r="J146" i="7" s="1"/>
  <c r="J147" i="6"/>
  <c r="J147" i="7" s="1"/>
  <c r="J148" i="6"/>
  <c r="J148" i="7" s="1"/>
  <c r="J149" i="6"/>
  <c r="J149" i="7" s="1"/>
  <c r="J150" i="6"/>
  <c r="J150" i="7" s="1"/>
  <c r="J151" i="6"/>
  <c r="J151" i="7" s="1"/>
  <c r="J152" i="6"/>
  <c r="J152" i="7" s="1"/>
  <c r="J153" i="6"/>
  <c r="J153" i="7" s="1"/>
  <c r="J154" i="6"/>
  <c r="J154" i="7" s="1"/>
  <c r="J155" i="6"/>
  <c r="J155" i="7" s="1"/>
  <c r="J156" i="6"/>
  <c r="J156" i="7" s="1"/>
  <c r="J157" i="6"/>
  <c r="J157" i="7" s="1"/>
  <c r="J158" i="6"/>
  <c r="J158" i="7" s="1"/>
  <c r="J159" i="6"/>
  <c r="J159" i="7" s="1"/>
  <c r="J160" i="6"/>
  <c r="J160" i="7" s="1"/>
  <c r="J161" i="6"/>
  <c r="J161" i="7" s="1"/>
  <c r="J162" i="6"/>
  <c r="J162" i="7" s="1"/>
  <c r="J163" i="6"/>
  <c r="J163" i="7" s="1"/>
  <c r="J164" i="6"/>
  <c r="J164" i="7" s="1"/>
  <c r="J165" i="6"/>
  <c r="J165" i="7" s="1"/>
  <c r="J166" i="6"/>
  <c r="J166" i="7" s="1"/>
  <c r="J167" i="6"/>
  <c r="J167" i="7" s="1"/>
  <c r="J168" i="6"/>
  <c r="J168" i="7" s="1"/>
  <c r="J169" i="6"/>
  <c r="J169" i="7" s="1"/>
  <c r="J170" i="6"/>
  <c r="J170" i="7" s="1"/>
  <c r="J171" i="6"/>
  <c r="J171" i="7" s="1"/>
  <c r="J172" i="6"/>
  <c r="J172" i="7" s="1"/>
  <c r="J173" i="6"/>
  <c r="J173" i="7" s="1"/>
  <c r="J174" i="6"/>
  <c r="J174" i="7" s="1"/>
  <c r="J175" i="6"/>
  <c r="J175" i="7" s="1"/>
  <c r="J176" i="6"/>
  <c r="J176" i="7" s="1"/>
  <c r="J177" i="6"/>
  <c r="J177" i="7" s="1"/>
  <c r="J178" i="6"/>
  <c r="J178" i="7" s="1"/>
  <c r="J179" i="6"/>
  <c r="J179" i="7" s="1"/>
  <c r="J180" i="6"/>
  <c r="J180" i="7" s="1"/>
  <c r="J181" i="6"/>
  <c r="J181" i="7" s="1"/>
  <c r="J182" i="6"/>
  <c r="J182" i="7" s="1"/>
  <c r="J183" i="6"/>
  <c r="J183" i="7" s="1"/>
  <c r="J184" i="6"/>
  <c r="J184" i="7" s="1"/>
  <c r="J185" i="6"/>
  <c r="J185" i="7" s="1"/>
  <c r="J186" i="6"/>
  <c r="J186" i="7" s="1"/>
  <c r="J187" i="6"/>
  <c r="J187" i="7" s="1"/>
  <c r="J188" i="6"/>
  <c r="J188" i="7" s="1"/>
  <c r="J189" i="6"/>
  <c r="J189" i="7" s="1"/>
  <c r="J190" i="6"/>
  <c r="J190" i="7" s="1"/>
  <c r="J191" i="6"/>
  <c r="J191" i="7" s="1"/>
  <c r="J192" i="6"/>
  <c r="J192" i="7" s="1"/>
  <c r="J193" i="6"/>
  <c r="J193" i="7" s="1"/>
  <c r="J194" i="6"/>
  <c r="J194" i="7" s="1"/>
  <c r="J195" i="6"/>
  <c r="J195" i="7" s="1"/>
  <c r="J196" i="6"/>
  <c r="J196" i="7" s="1"/>
  <c r="J197" i="6"/>
  <c r="J197" i="7" s="1"/>
  <c r="J198" i="6"/>
  <c r="J198" i="7" s="1"/>
  <c r="J199" i="6"/>
  <c r="J199" i="7" s="1"/>
  <c r="J200" i="6"/>
  <c r="J200" i="7" s="1"/>
  <c r="J201" i="6"/>
  <c r="J201" i="7" s="1"/>
  <c r="J202" i="6"/>
  <c r="J202" i="7" s="1"/>
  <c r="J203" i="6"/>
  <c r="J203" i="7" s="1"/>
  <c r="J204" i="6"/>
  <c r="J204" i="7" s="1"/>
  <c r="J205" i="6"/>
  <c r="J205" i="7" s="1"/>
  <c r="J206" i="6"/>
  <c r="J206" i="7" s="1"/>
  <c r="J207" i="6"/>
  <c r="J207" i="7" s="1"/>
  <c r="J208" i="6"/>
  <c r="J208" i="7" s="1"/>
  <c r="J209" i="6"/>
  <c r="J209" i="7" s="1"/>
  <c r="J210" i="6"/>
  <c r="J210" i="7" s="1"/>
  <c r="J211" i="6"/>
  <c r="J211" i="7" s="1"/>
  <c r="J212" i="6"/>
  <c r="J212" i="7" s="1"/>
  <c r="J213" i="6"/>
  <c r="J213" i="7" s="1"/>
  <c r="J214" i="6"/>
  <c r="J214" i="7" s="1"/>
  <c r="J215" i="6"/>
  <c r="J215" i="7" s="1"/>
  <c r="J216" i="6"/>
  <c r="J216" i="7" s="1"/>
  <c r="J217" i="6"/>
  <c r="J217" i="7" s="1"/>
  <c r="J218" i="6"/>
  <c r="J218" i="7" s="1"/>
  <c r="J219" i="6"/>
  <c r="J219" i="7" s="1"/>
  <c r="J220" i="6"/>
  <c r="J220" i="7" s="1"/>
  <c r="J221" i="6"/>
  <c r="J221" i="7" s="1"/>
  <c r="J222" i="6"/>
  <c r="J222" i="7" s="1"/>
  <c r="J223" i="6"/>
  <c r="J223" i="7" s="1"/>
  <c r="J224" i="6"/>
  <c r="J224" i="7" s="1"/>
  <c r="J225" i="6"/>
  <c r="J225" i="7" s="1"/>
  <c r="J226" i="6"/>
  <c r="J226" i="7" s="1"/>
  <c r="J227" i="6"/>
  <c r="J227" i="7" s="1"/>
  <c r="J228" i="6"/>
  <c r="J228" i="7" s="1"/>
  <c r="J229" i="6"/>
  <c r="J229" i="7" s="1"/>
  <c r="J230" i="6"/>
  <c r="J230" i="7" s="1"/>
  <c r="J231" i="6"/>
  <c r="J231" i="7" s="1"/>
  <c r="J232" i="6"/>
  <c r="J232" i="7" s="1"/>
  <c r="J233" i="6"/>
  <c r="J233" i="7" s="1"/>
  <c r="J234" i="6"/>
  <c r="J234" i="7" s="1"/>
  <c r="J235" i="6"/>
  <c r="J235" i="7" s="1"/>
  <c r="J236" i="6"/>
  <c r="J236" i="7" s="1"/>
  <c r="J237" i="6"/>
  <c r="J237" i="7" s="1"/>
  <c r="J238" i="6"/>
  <c r="J238" i="7" s="1"/>
  <c r="J239" i="6"/>
  <c r="J239" i="7" s="1"/>
  <c r="J240" i="6"/>
  <c r="J240" i="7" s="1"/>
  <c r="J241" i="6"/>
  <c r="J241" i="7" s="1"/>
  <c r="J242" i="6"/>
  <c r="J242" i="7" s="1"/>
  <c r="J243" i="6"/>
  <c r="J243" i="7" s="1"/>
  <c r="J244" i="6"/>
  <c r="J244" i="7" s="1"/>
  <c r="J245" i="6"/>
  <c r="J245" i="7" s="1"/>
  <c r="J246" i="6"/>
  <c r="J246" i="7" s="1"/>
  <c r="J247" i="6"/>
  <c r="J247" i="7" s="1"/>
  <c r="J248" i="6"/>
  <c r="J248" i="7" s="1"/>
  <c r="J249" i="6"/>
  <c r="J249" i="7" s="1"/>
  <c r="J250" i="6"/>
  <c r="J250" i="7" s="1"/>
  <c r="J251" i="6"/>
  <c r="J251" i="7" s="1"/>
  <c r="J252" i="6"/>
  <c r="J252" i="7" s="1"/>
  <c r="J253" i="6"/>
  <c r="J253" i="7" s="1"/>
  <c r="J254" i="6"/>
  <c r="J254" i="7" s="1"/>
  <c r="J255" i="6"/>
  <c r="J255" i="7" s="1"/>
  <c r="J256" i="6"/>
  <c r="J256" i="7" s="1"/>
  <c r="J257" i="6"/>
  <c r="J257" i="7" s="1"/>
  <c r="J258" i="6"/>
  <c r="J258" i="7" s="1"/>
  <c r="J259" i="6"/>
  <c r="J259" i="7" s="1"/>
  <c r="J260" i="6"/>
  <c r="J260" i="7" s="1"/>
  <c r="J261" i="6"/>
  <c r="J261" i="7" s="1"/>
  <c r="J262" i="6"/>
  <c r="J262" i="7" s="1"/>
  <c r="J263" i="6"/>
  <c r="J263" i="7" s="1"/>
  <c r="J264" i="6"/>
  <c r="J264" i="7" s="1"/>
  <c r="J265" i="6"/>
  <c r="J265" i="7" s="1"/>
  <c r="J266" i="6"/>
  <c r="J266" i="7" s="1"/>
  <c r="J267" i="6"/>
  <c r="J267" i="7" s="1"/>
  <c r="J268" i="6"/>
  <c r="J268" i="7" s="1"/>
  <c r="J269" i="6"/>
  <c r="J269" i="7" s="1"/>
  <c r="J270" i="6"/>
  <c r="J270" i="7" s="1"/>
  <c r="J271" i="6"/>
  <c r="J271" i="7" s="1"/>
  <c r="J272" i="6"/>
  <c r="J272" i="7" s="1"/>
  <c r="J273" i="6"/>
  <c r="J273" i="7" s="1"/>
  <c r="J274" i="6"/>
  <c r="J274" i="7" s="1"/>
  <c r="J275" i="6"/>
  <c r="J275" i="7" s="1"/>
  <c r="J276" i="6"/>
  <c r="J276" i="7" s="1"/>
  <c r="J277" i="6"/>
  <c r="J277" i="7" s="1"/>
  <c r="J278" i="6"/>
  <c r="J278" i="7" s="1"/>
  <c r="J279" i="6"/>
  <c r="J279" i="7" s="1"/>
  <c r="J280" i="6"/>
  <c r="J280" i="7" s="1"/>
  <c r="J281" i="6"/>
  <c r="J281" i="7" s="1"/>
  <c r="J282" i="6"/>
  <c r="J282" i="7" s="1"/>
  <c r="J283" i="6"/>
  <c r="J283" i="7" s="1"/>
  <c r="J284" i="6"/>
  <c r="J284" i="7" s="1"/>
  <c r="J285" i="6"/>
  <c r="J285" i="7" s="1"/>
  <c r="J286" i="6"/>
  <c r="J286" i="7" s="1"/>
  <c r="J287" i="6"/>
  <c r="J287" i="7" s="1"/>
  <c r="J288" i="6"/>
  <c r="J288" i="7" s="1"/>
  <c r="J289" i="6"/>
  <c r="J289" i="7" s="1"/>
  <c r="J290" i="6"/>
  <c r="J290" i="7" s="1"/>
  <c r="J291" i="6"/>
  <c r="J291" i="7" s="1"/>
  <c r="J292" i="6"/>
  <c r="J292" i="7" s="1"/>
  <c r="J293" i="6"/>
  <c r="J293" i="7" s="1"/>
  <c r="J294" i="6"/>
  <c r="J294" i="7" s="1"/>
  <c r="J295" i="6"/>
  <c r="J295" i="7" s="1"/>
  <c r="J296" i="6"/>
  <c r="J296" i="7" s="1"/>
  <c r="J297" i="6"/>
  <c r="J297" i="7" s="1"/>
  <c r="J298" i="6"/>
  <c r="J298" i="7" s="1"/>
  <c r="J299" i="6"/>
  <c r="J299" i="7" s="1"/>
  <c r="J300" i="6"/>
  <c r="J300" i="7" s="1"/>
  <c r="J301" i="6"/>
  <c r="J301" i="7" s="1"/>
  <c r="J302" i="6"/>
  <c r="J302" i="7" s="1"/>
  <c r="J303" i="6"/>
  <c r="J303" i="7" s="1"/>
  <c r="J304" i="6"/>
  <c r="J304" i="7" s="1"/>
  <c r="J305" i="6"/>
  <c r="J305" i="7" s="1"/>
  <c r="J306" i="6"/>
  <c r="J306" i="7" s="1"/>
  <c r="J307" i="6"/>
  <c r="J307" i="7" s="1"/>
  <c r="J308" i="6"/>
  <c r="J308" i="7" s="1"/>
  <c r="J309" i="6"/>
  <c r="J309" i="7" s="1"/>
  <c r="J310" i="6"/>
  <c r="J310" i="7" s="1"/>
  <c r="J311" i="6"/>
  <c r="J311" i="7" s="1"/>
  <c r="J312" i="6"/>
  <c r="J312" i="7" s="1"/>
  <c r="J313" i="6"/>
  <c r="J313" i="7" s="1"/>
  <c r="J314" i="6"/>
  <c r="J314" i="7" s="1"/>
  <c r="J315" i="6"/>
  <c r="J315" i="7" s="1"/>
  <c r="J316" i="6"/>
  <c r="J316" i="7" s="1"/>
  <c r="J317" i="6"/>
  <c r="J317" i="7" s="1"/>
  <c r="J318" i="6"/>
  <c r="J318" i="7" s="1"/>
  <c r="J319" i="6"/>
  <c r="J319" i="7" s="1"/>
  <c r="J320" i="6"/>
  <c r="J320" i="7" s="1"/>
  <c r="J321" i="6"/>
  <c r="J321" i="7" s="1"/>
  <c r="J322" i="6"/>
  <c r="J322" i="7" s="1"/>
  <c r="J323" i="6"/>
  <c r="J323" i="7" s="1"/>
  <c r="J324" i="6"/>
  <c r="J324" i="7" s="1"/>
  <c r="J325" i="6"/>
  <c r="J325" i="7" s="1"/>
  <c r="J326" i="6"/>
  <c r="J326" i="7" s="1"/>
  <c r="J327" i="6"/>
  <c r="J327" i="7" s="1"/>
  <c r="J328" i="6"/>
  <c r="J328" i="7" s="1"/>
  <c r="J329" i="6"/>
  <c r="J329" i="7" s="1"/>
  <c r="J330" i="6"/>
  <c r="J330" i="7" s="1"/>
  <c r="J331" i="6"/>
  <c r="J331" i="7" s="1"/>
  <c r="J332" i="6"/>
  <c r="J332" i="7" s="1"/>
  <c r="J333" i="6"/>
  <c r="J333" i="7" s="1"/>
  <c r="J334" i="6"/>
  <c r="J334" i="7" s="1"/>
  <c r="J335" i="6"/>
  <c r="J335" i="7" s="1"/>
  <c r="J336" i="6"/>
  <c r="J336" i="7" s="1"/>
  <c r="J337" i="6"/>
  <c r="J337" i="7" s="1"/>
  <c r="J338" i="6"/>
  <c r="J338" i="7" s="1"/>
  <c r="J339" i="6"/>
  <c r="J339" i="7" s="1"/>
  <c r="J340" i="6"/>
  <c r="J340" i="7" s="1"/>
  <c r="J341" i="6"/>
  <c r="J341" i="7" s="1"/>
  <c r="J342" i="6"/>
  <c r="J342" i="7" s="1"/>
  <c r="J343" i="6"/>
  <c r="J343" i="7" s="1"/>
  <c r="J344" i="6"/>
  <c r="J344" i="7" s="1"/>
  <c r="J345" i="6"/>
  <c r="J345" i="7" s="1"/>
  <c r="J346" i="6"/>
  <c r="J346" i="7" s="1"/>
  <c r="J347" i="6"/>
  <c r="J347" i="7" s="1"/>
  <c r="J348" i="6"/>
  <c r="J348" i="7" s="1"/>
  <c r="J349" i="6"/>
  <c r="J349" i="7" s="1"/>
  <c r="J350" i="6"/>
  <c r="J350" i="7" s="1"/>
  <c r="J351" i="6"/>
  <c r="J351" i="7" s="1"/>
  <c r="J352" i="6"/>
  <c r="J352" i="7" s="1"/>
  <c r="J353" i="6"/>
  <c r="J353" i="7" s="1"/>
  <c r="J354" i="6"/>
  <c r="J354" i="7" s="1"/>
  <c r="J355" i="6"/>
  <c r="J355" i="7" s="1"/>
  <c r="J356" i="6"/>
  <c r="J356" i="7" s="1"/>
  <c r="J357" i="6"/>
  <c r="J357" i="7" s="1"/>
  <c r="J358" i="6"/>
  <c r="J358" i="7" s="1"/>
  <c r="J359" i="6"/>
  <c r="J359" i="7" s="1"/>
  <c r="J360" i="6"/>
  <c r="J360" i="7" s="1"/>
  <c r="J361" i="6"/>
  <c r="J361" i="7" s="1"/>
  <c r="J362" i="6"/>
  <c r="J362" i="7" s="1"/>
  <c r="J363" i="6"/>
  <c r="J363" i="7" s="1"/>
  <c r="J364" i="6"/>
  <c r="J364" i="7" s="1"/>
  <c r="J365" i="6"/>
  <c r="J365" i="7" s="1"/>
  <c r="J366" i="6"/>
  <c r="J366" i="7" s="1"/>
  <c r="J367" i="6"/>
  <c r="J367" i="7" s="1"/>
  <c r="J368" i="6"/>
  <c r="J368" i="7" s="1"/>
  <c r="J369" i="6"/>
  <c r="J369" i="7" s="1"/>
  <c r="J370" i="6"/>
  <c r="J370" i="7" s="1"/>
  <c r="J371" i="6"/>
  <c r="J371" i="7" s="1"/>
  <c r="J372" i="6"/>
  <c r="J372" i="7" s="1"/>
  <c r="J373" i="6"/>
  <c r="J373" i="7" s="1"/>
  <c r="J374" i="6"/>
  <c r="J374" i="7" s="1"/>
  <c r="J375" i="6"/>
  <c r="J375" i="7" s="1"/>
  <c r="J376" i="6"/>
  <c r="J376" i="7" s="1"/>
  <c r="J377" i="6"/>
  <c r="J377" i="7" s="1"/>
  <c r="J378" i="6"/>
  <c r="J378" i="7" s="1"/>
  <c r="J379" i="6"/>
  <c r="J379" i="7" s="1"/>
  <c r="J380" i="6"/>
  <c r="J380" i="7" s="1"/>
  <c r="J381" i="6"/>
  <c r="J381" i="7" s="1"/>
  <c r="J382" i="6"/>
  <c r="J382" i="7" s="1"/>
  <c r="J383" i="6"/>
  <c r="J383" i="7" s="1"/>
  <c r="J384" i="6"/>
  <c r="J384" i="7" s="1"/>
  <c r="J385" i="6"/>
  <c r="J385" i="7" s="1"/>
  <c r="J386" i="6"/>
  <c r="J386" i="7" s="1"/>
  <c r="J387" i="6"/>
  <c r="J387" i="7" s="1"/>
  <c r="J388" i="6"/>
  <c r="J388" i="7" s="1"/>
  <c r="J389" i="6"/>
  <c r="J389" i="7" s="1"/>
  <c r="J390" i="6"/>
  <c r="J390" i="7" s="1"/>
  <c r="J391" i="6"/>
  <c r="J391" i="7" s="1"/>
  <c r="J392" i="6"/>
  <c r="J392" i="7" s="1"/>
  <c r="J393" i="6"/>
  <c r="J393" i="7" s="1"/>
  <c r="J394" i="6"/>
  <c r="J394" i="7" s="1"/>
  <c r="J395" i="6"/>
  <c r="J395" i="7" s="1"/>
  <c r="J396" i="6"/>
  <c r="J396" i="7" s="1"/>
  <c r="J397" i="6"/>
  <c r="J397" i="7" s="1"/>
  <c r="J398" i="6"/>
  <c r="J398" i="7" s="1"/>
  <c r="J399" i="6"/>
  <c r="J399" i="7" s="1"/>
  <c r="J400" i="6"/>
  <c r="J400" i="7" s="1"/>
  <c r="J401" i="6"/>
  <c r="J401" i="7" s="1"/>
  <c r="J402" i="6"/>
  <c r="J402" i="7" s="1"/>
  <c r="J403" i="6"/>
  <c r="J403" i="7" s="1"/>
  <c r="J404" i="6"/>
  <c r="J404" i="7" s="1"/>
  <c r="J405" i="6"/>
  <c r="J405" i="7" s="1"/>
  <c r="J406" i="6"/>
  <c r="J406" i="7" s="1"/>
  <c r="J407" i="6"/>
  <c r="J407" i="7" s="1"/>
  <c r="J408" i="6"/>
  <c r="J408" i="7" s="1"/>
  <c r="J409" i="6"/>
  <c r="J409" i="7" s="1"/>
  <c r="J410" i="6"/>
  <c r="J410" i="7" s="1"/>
  <c r="J411" i="6"/>
  <c r="J411" i="7" s="1"/>
  <c r="J412" i="6"/>
  <c r="J412" i="7" s="1"/>
  <c r="J413" i="6"/>
  <c r="J413" i="7" s="1"/>
  <c r="J414" i="6"/>
  <c r="J414" i="7" s="1"/>
  <c r="J415" i="6"/>
  <c r="J415" i="7" s="1"/>
  <c r="J416" i="6"/>
  <c r="J416" i="7" s="1"/>
  <c r="J417" i="6"/>
  <c r="J417" i="7" s="1"/>
  <c r="J418" i="6"/>
  <c r="J418" i="7" s="1"/>
  <c r="J2" i="6"/>
  <c r="J2" i="7" s="1"/>
  <c r="H3" i="6"/>
  <c r="H3" i="7" s="1"/>
  <c r="H4" i="6"/>
  <c r="H4" i="7" s="1"/>
  <c r="H5" i="6"/>
  <c r="H5" i="7" s="1"/>
  <c r="H6" i="6"/>
  <c r="H6" i="7" s="1"/>
  <c r="H7" i="6"/>
  <c r="H7" i="7" s="1"/>
  <c r="H8" i="6"/>
  <c r="H8" i="7" s="1"/>
  <c r="H9" i="6"/>
  <c r="H9" i="7" s="1"/>
  <c r="H10" i="6"/>
  <c r="H10" i="7" s="1"/>
  <c r="H11" i="6"/>
  <c r="H11" i="7" s="1"/>
  <c r="H12" i="6"/>
  <c r="H12" i="7" s="1"/>
  <c r="H13" i="6"/>
  <c r="H13" i="7" s="1"/>
  <c r="H14" i="6"/>
  <c r="H14" i="7" s="1"/>
  <c r="H15" i="6"/>
  <c r="H15" i="7" s="1"/>
  <c r="H16" i="6"/>
  <c r="H16" i="7" s="1"/>
  <c r="H17" i="6"/>
  <c r="H17" i="7" s="1"/>
  <c r="H18" i="6"/>
  <c r="H18" i="7" s="1"/>
  <c r="H19" i="6"/>
  <c r="H19" i="7" s="1"/>
  <c r="H20" i="6"/>
  <c r="H20" i="7" s="1"/>
  <c r="H21" i="6"/>
  <c r="H21" i="7" s="1"/>
  <c r="H22" i="6"/>
  <c r="H22" i="7" s="1"/>
  <c r="H23" i="6"/>
  <c r="H23" i="7" s="1"/>
  <c r="H24" i="6"/>
  <c r="H24" i="7" s="1"/>
  <c r="H25" i="6"/>
  <c r="H25" i="7" s="1"/>
  <c r="H26" i="6"/>
  <c r="H26" i="7" s="1"/>
  <c r="H27" i="6"/>
  <c r="H27" i="7" s="1"/>
  <c r="H28" i="6"/>
  <c r="H28" i="7" s="1"/>
  <c r="H29" i="6"/>
  <c r="H29" i="7" s="1"/>
  <c r="H30" i="6"/>
  <c r="H30" i="7" s="1"/>
  <c r="H31" i="6"/>
  <c r="H31" i="7" s="1"/>
  <c r="H32" i="6"/>
  <c r="H32" i="7" s="1"/>
  <c r="H33" i="6"/>
  <c r="H33" i="7" s="1"/>
  <c r="H34" i="6"/>
  <c r="H34" i="7" s="1"/>
  <c r="H35" i="6"/>
  <c r="H35" i="7" s="1"/>
  <c r="H36" i="6"/>
  <c r="H36" i="7" s="1"/>
  <c r="H37" i="6"/>
  <c r="H37" i="7" s="1"/>
  <c r="H38" i="6"/>
  <c r="H38" i="7" s="1"/>
  <c r="H39" i="6"/>
  <c r="H39" i="7" s="1"/>
  <c r="H40" i="6"/>
  <c r="H40" i="7" s="1"/>
  <c r="H41" i="6"/>
  <c r="H41" i="7" s="1"/>
  <c r="H42" i="6"/>
  <c r="H42" i="7" s="1"/>
  <c r="H43" i="6"/>
  <c r="H43" i="7" s="1"/>
  <c r="H44" i="6"/>
  <c r="H44" i="7" s="1"/>
  <c r="H45" i="6"/>
  <c r="H45" i="7" s="1"/>
  <c r="H46" i="6"/>
  <c r="H46" i="7" s="1"/>
  <c r="H47" i="6"/>
  <c r="H47" i="7" s="1"/>
  <c r="H48" i="6"/>
  <c r="H48" i="7" s="1"/>
  <c r="H49" i="6"/>
  <c r="H49" i="7" s="1"/>
  <c r="H50" i="6"/>
  <c r="H50" i="7" s="1"/>
  <c r="H51" i="6"/>
  <c r="H51" i="7" s="1"/>
  <c r="H52" i="6"/>
  <c r="H52" i="7" s="1"/>
  <c r="H53" i="6"/>
  <c r="H53" i="7" s="1"/>
  <c r="H54" i="6"/>
  <c r="H54" i="7" s="1"/>
  <c r="H55" i="6"/>
  <c r="H55" i="7" s="1"/>
  <c r="H56" i="6"/>
  <c r="H56" i="7" s="1"/>
  <c r="H57" i="6"/>
  <c r="H57" i="7" s="1"/>
  <c r="H58" i="6"/>
  <c r="H58" i="7" s="1"/>
  <c r="H59" i="6"/>
  <c r="H59" i="7" s="1"/>
  <c r="H60" i="6"/>
  <c r="H60" i="7" s="1"/>
  <c r="H61" i="6"/>
  <c r="H61" i="7" s="1"/>
  <c r="H62" i="6"/>
  <c r="H62" i="7" s="1"/>
  <c r="H63" i="6"/>
  <c r="H63" i="7" s="1"/>
  <c r="H64" i="6"/>
  <c r="H64" i="7" s="1"/>
  <c r="H65" i="6"/>
  <c r="H65" i="7" s="1"/>
  <c r="H66" i="6"/>
  <c r="H66" i="7" s="1"/>
  <c r="H67" i="6"/>
  <c r="H67" i="7" s="1"/>
  <c r="H68" i="6"/>
  <c r="H68" i="7" s="1"/>
  <c r="H69" i="6"/>
  <c r="H69" i="7" s="1"/>
  <c r="H70" i="6"/>
  <c r="H70" i="7" s="1"/>
  <c r="H71" i="6"/>
  <c r="H71" i="7" s="1"/>
  <c r="H72" i="6"/>
  <c r="H72" i="7" s="1"/>
  <c r="H73" i="6"/>
  <c r="H73" i="7" s="1"/>
  <c r="H74" i="6"/>
  <c r="H74" i="7" s="1"/>
  <c r="H75" i="6"/>
  <c r="H75" i="7" s="1"/>
  <c r="H76" i="6"/>
  <c r="H76" i="7" s="1"/>
  <c r="H77" i="6"/>
  <c r="H77" i="7" s="1"/>
  <c r="H78" i="6"/>
  <c r="H78" i="7" s="1"/>
  <c r="H79" i="6"/>
  <c r="H79" i="7" s="1"/>
  <c r="H80" i="6"/>
  <c r="H80" i="7" s="1"/>
  <c r="H81" i="6"/>
  <c r="H81" i="7" s="1"/>
  <c r="H82" i="6"/>
  <c r="H82" i="7" s="1"/>
  <c r="H83" i="6"/>
  <c r="H83" i="7" s="1"/>
  <c r="H84" i="6"/>
  <c r="H84" i="7" s="1"/>
  <c r="H85" i="6"/>
  <c r="H85" i="7" s="1"/>
  <c r="H86" i="6"/>
  <c r="H86" i="7" s="1"/>
  <c r="H87" i="6"/>
  <c r="H87" i="7" s="1"/>
  <c r="H88" i="6"/>
  <c r="H88" i="7" s="1"/>
  <c r="H89" i="6"/>
  <c r="H89" i="7" s="1"/>
  <c r="H90" i="6"/>
  <c r="H90" i="7" s="1"/>
  <c r="H91" i="6"/>
  <c r="H91" i="7" s="1"/>
  <c r="H92" i="6"/>
  <c r="H92" i="7" s="1"/>
  <c r="H93" i="6"/>
  <c r="H93" i="7" s="1"/>
  <c r="H94" i="6"/>
  <c r="H94" i="7" s="1"/>
  <c r="H95" i="6"/>
  <c r="H95" i="7" s="1"/>
  <c r="H96" i="6"/>
  <c r="H96" i="7" s="1"/>
  <c r="H97" i="6"/>
  <c r="H97" i="7" s="1"/>
  <c r="H98" i="6"/>
  <c r="H98" i="7" s="1"/>
  <c r="H99" i="6"/>
  <c r="H99" i="7" s="1"/>
  <c r="H100" i="6"/>
  <c r="H100" i="7" s="1"/>
  <c r="H101" i="6"/>
  <c r="H101" i="7" s="1"/>
  <c r="H102" i="6"/>
  <c r="H102" i="7" s="1"/>
  <c r="H103" i="6"/>
  <c r="H103" i="7" s="1"/>
  <c r="H104" i="6"/>
  <c r="H104" i="7" s="1"/>
  <c r="H105" i="6"/>
  <c r="H105" i="7" s="1"/>
  <c r="H106" i="6"/>
  <c r="H106" i="7" s="1"/>
  <c r="H107" i="6"/>
  <c r="H107" i="7" s="1"/>
  <c r="H108" i="6"/>
  <c r="H108" i="7" s="1"/>
  <c r="H109" i="6"/>
  <c r="H109" i="7" s="1"/>
  <c r="H110" i="6"/>
  <c r="H110" i="7" s="1"/>
  <c r="H111" i="6"/>
  <c r="H111" i="7" s="1"/>
  <c r="H112" i="6"/>
  <c r="H112" i="7" s="1"/>
  <c r="H113" i="6"/>
  <c r="H113" i="7" s="1"/>
  <c r="H114" i="6"/>
  <c r="H114" i="7" s="1"/>
  <c r="H115" i="6"/>
  <c r="H115" i="7" s="1"/>
  <c r="H116" i="6"/>
  <c r="H116" i="7" s="1"/>
  <c r="H117" i="6"/>
  <c r="H117" i="7" s="1"/>
  <c r="H118" i="6"/>
  <c r="H118" i="7" s="1"/>
  <c r="H119" i="6"/>
  <c r="H119" i="7" s="1"/>
  <c r="H120" i="6"/>
  <c r="H120" i="7" s="1"/>
  <c r="H121" i="6"/>
  <c r="H121" i="7" s="1"/>
  <c r="H122" i="6"/>
  <c r="H122" i="7" s="1"/>
  <c r="H123" i="6"/>
  <c r="H123" i="7" s="1"/>
  <c r="H124" i="6"/>
  <c r="H124" i="7" s="1"/>
  <c r="H125" i="6"/>
  <c r="H125" i="7" s="1"/>
  <c r="H126" i="6"/>
  <c r="H126" i="7" s="1"/>
  <c r="H127" i="6"/>
  <c r="H127" i="7" s="1"/>
  <c r="H128" i="6"/>
  <c r="H128" i="7" s="1"/>
  <c r="H129" i="6"/>
  <c r="H129" i="7" s="1"/>
  <c r="H130" i="6"/>
  <c r="H130" i="7" s="1"/>
  <c r="H131" i="6"/>
  <c r="H131" i="7" s="1"/>
  <c r="H132" i="6"/>
  <c r="H132" i="7" s="1"/>
  <c r="H133" i="6"/>
  <c r="H133" i="7" s="1"/>
  <c r="H134" i="6"/>
  <c r="H134" i="7" s="1"/>
  <c r="H135" i="6"/>
  <c r="H135" i="7" s="1"/>
  <c r="H136" i="6"/>
  <c r="H136" i="7" s="1"/>
  <c r="H137" i="6"/>
  <c r="H137" i="7" s="1"/>
  <c r="H138" i="6"/>
  <c r="H138" i="7" s="1"/>
  <c r="H139" i="6"/>
  <c r="H139" i="7" s="1"/>
  <c r="H140" i="6"/>
  <c r="H140" i="7" s="1"/>
  <c r="H141" i="6"/>
  <c r="H141" i="7" s="1"/>
  <c r="H142" i="6"/>
  <c r="H142" i="7" s="1"/>
  <c r="H143" i="6"/>
  <c r="H143" i="7" s="1"/>
  <c r="H144" i="6"/>
  <c r="H144" i="7" s="1"/>
  <c r="H145" i="6"/>
  <c r="H145" i="7" s="1"/>
  <c r="H146" i="6"/>
  <c r="H146" i="7" s="1"/>
  <c r="H147" i="6"/>
  <c r="H147" i="7" s="1"/>
  <c r="H148" i="6"/>
  <c r="H148" i="7" s="1"/>
  <c r="H149" i="6"/>
  <c r="H149" i="7" s="1"/>
  <c r="H150" i="6"/>
  <c r="H150" i="7" s="1"/>
  <c r="H151" i="6"/>
  <c r="H151" i="7" s="1"/>
  <c r="H152" i="6"/>
  <c r="H152" i="7" s="1"/>
  <c r="H153" i="6"/>
  <c r="H153" i="7" s="1"/>
  <c r="H154" i="6"/>
  <c r="H154" i="7" s="1"/>
  <c r="H155" i="6"/>
  <c r="H155" i="7" s="1"/>
  <c r="H156" i="6"/>
  <c r="H156" i="7" s="1"/>
  <c r="H157" i="6"/>
  <c r="H157" i="7" s="1"/>
  <c r="H158" i="6"/>
  <c r="H158" i="7" s="1"/>
  <c r="H159" i="6"/>
  <c r="H159" i="7" s="1"/>
  <c r="H160" i="6"/>
  <c r="H160" i="7" s="1"/>
  <c r="H161" i="6"/>
  <c r="H161" i="7" s="1"/>
  <c r="H162" i="6"/>
  <c r="H162" i="7" s="1"/>
  <c r="H163" i="6"/>
  <c r="H163" i="7" s="1"/>
  <c r="H164" i="6"/>
  <c r="H164" i="7" s="1"/>
  <c r="H165" i="6"/>
  <c r="H165" i="7" s="1"/>
  <c r="H166" i="6"/>
  <c r="H166" i="7" s="1"/>
  <c r="H167" i="6"/>
  <c r="H167" i="7" s="1"/>
  <c r="H168" i="6"/>
  <c r="H168" i="7" s="1"/>
  <c r="H169" i="6"/>
  <c r="H169" i="7" s="1"/>
  <c r="H170" i="6"/>
  <c r="H170" i="7" s="1"/>
  <c r="H171" i="6"/>
  <c r="H171" i="7" s="1"/>
  <c r="H172" i="6"/>
  <c r="H172" i="7" s="1"/>
  <c r="H173" i="6"/>
  <c r="H173" i="7" s="1"/>
  <c r="H174" i="6"/>
  <c r="H174" i="7" s="1"/>
  <c r="H175" i="6"/>
  <c r="H175" i="7" s="1"/>
  <c r="H176" i="6"/>
  <c r="H176" i="7" s="1"/>
  <c r="H177" i="6"/>
  <c r="H177" i="7" s="1"/>
  <c r="H178" i="6"/>
  <c r="H178" i="7" s="1"/>
  <c r="H179" i="6"/>
  <c r="H179" i="7" s="1"/>
  <c r="H180" i="6"/>
  <c r="H180" i="7" s="1"/>
  <c r="H181" i="6"/>
  <c r="H181" i="7" s="1"/>
  <c r="H182" i="6"/>
  <c r="H182" i="7" s="1"/>
  <c r="H183" i="6"/>
  <c r="H183" i="7" s="1"/>
  <c r="H184" i="6"/>
  <c r="H184" i="7" s="1"/>
  <c r="H185" i="6"/>
  <c r="H185" i="7" s="1"/>
  <c r="H186" i="6"/>
  <c r="H186" i="7" s="1"/>
  <c r="H187" i="6"/>
  <c r="H187" i="7" s="1"/>
  <c r="H188" i="6"/>
  <c r="H188" i="7" s="1"/>
  <c r="H189" i="6"/>
  <c r="H189" i="7" s="1"/>
  <c r="H190" i="6"/>
  <c r="H190" i="7" s="1"/>
  <c r="H191" i="6"/>
  <c r="H191" i="7" s="1"/>
  <c r="H192" i="6"/>
  <c r="H192" i="7" s="1"/>
  <c r="H193" i="6"/>
  <c r="H193" i="7" s="1"/>
  <c r="H194" i="6"/>
  <c r="H194" i="7" s="1"/>
  <c r="H195" i="6"/>
  <c r="H195" i="7" s="1"/>
  <c r="H196" i="6"/>
  <c r="H196" i="7" s="1"/>
  <c r="H197" i="6"/>
  <c r="H197" i="7" s="1"/>
  <c r="H198" i="6"/>
  <c r="H198" i="7" s="1"/>
  <c r="H199" i="6"/>
  <c r="H199" i="7" s="1"/>
  <c r="H200" i="6"/>
  <c r="H200" i="7" s="1"/>
  <c r="H201" i="6"/>
  <c r="H201" i="7" s="1"/>
  <c r="H202" i="6"/>
  <c r="H202" i="7" s="1"/>
  <c r="H203" i="6"/>
  <c r="H203" i="7" s="1"/>
  <c r="H204" i="6"/>
  <c r="H204" i="7" s="1"/>
  <c r="H205" i="6"/>
  <c r="H205" i="7" s="1"/>
  <c r="H206" i="6"/>
  <c r="H206" i="7" s="1"/>
  <c r="H207" i="6"/>
  <c r="H207" i="7" s="1"/>
  <c r="H208" i="6"/>
  <c r="H208" i="7" s="1"/>
  <c r="H209" i="6"/>
  <c r="H209" i="7" s="1"/>
  <c r="H210" i="6"/>
  <c r="H210" i="7" s="1"/>
  <c r="H211" i="6"/>
  <c r="H211" i="7" s="1"/>
  <c r="H212" i="6"/>
  <c r="H212" i="7" s="1"/>
  <c r="H213" i="6"/>
  <c r="H213" i="7" s="1"/>
  <c r="H214" i="6"/>
  <c r="H214" i="7" s="1"/>
  <c r="H215" i="6"/>
  <c r="H215" i="7" s="1"/>
  <c r="H216" i="6"/>
  <c r="H216" i="7" s="1"/>
  <c r="H217" i="6"/>
  <c r="H217" i="7" s="1"/>
  <c r="H218" i="6"/>
  <c r="H218" i="7" s="1"/>
  <c r="H219" i="6"/>
  <c r="H219" i="7" s="1"/>
  <c r="H220" i="6"/>
  <c r="H220" i="7" s="1"/>
  <c r="H221" i="6"/>
  <c r="H221" i="7" s="1"/>
  <c r="H222" i="6"/>
  <c r="H222" i="7" s="1"/>
  <c r="H223" i="6"/>
  <c r="H223" i="7" s="1"/>
  <c r="H224" i="6"/>
  <c r="H224" i="7" s="1"/>
  <c r="H225" i="6"/>
  <c r="H225" i="7" s="1"/>
  <c r="H226" i="6"/>
  <c r="H226" i="7" s="1"/>
  <c r="H227" i="6"/>
  <c r="H227" i="7" s="1"/>
  <c r="H228" i="6"/>
  <c r="H228" i="7" s="1"/>
  <c r="H229" i="6"/>
  <c r="H229" i="7" s="1"/>
  <c r="H230" i="6"/>
  <c r="H230" i="7" s="1"/>
  <c r="H231" i="6"/>
  <c r="H231" i="7" s="1"/>
  <c r="H232" i="6"/>
  <c r="H232" i="7" s="1"/>
  <c r="H233" i="6"/>
  <c r="H233" i="7" s="1"/>
  <c r="H234" i="6"/>
  <c r="H234" i="7" s="1"/>
  <c r="H235" i="6"/>
  <c r="H235" i="7" s="1"/>
  <c r="H236" i="6"/>
  <c r="H236" i="7" s="1"/>
  <c r="H237" i="6"/>
  <c r="H237" i="7" s="1"/>
  <c r="H238" i="6"/>
  <c r="H238" i="7" s="1"/>
  <c r="H239" i="6"/>
  <c r="H239" i="7" s="1"/>
  <c r="H240" i="6"/>
  <c r="H240" i="7" s="1"/>
  <c r="H241" i="6"/>
  <c r="H241" i="7" s="1"/>
  <c r="H242" i="6"/>
  <c r="H242" i="7" s="1"/>
  <c r="H243" i="6"/>
  <c r="H243" i="7" s="1"/>
  <c r="H244" i="6"/>
  <c r="H244" i="7" s="1"/>
  <c r="H245" i="6"/>
  <c r="H245" i="7" s="1"/>
  <c r="H246" i="6"/>
  <c r="H246" i="7" s="1"/>
  <c r="H247" i="6"/>
  <c r="H247" i="7" s="1"/>
  <c r="H248" i="6"/>
  <c r="H248" i="7" s="1"/>
  <c r="H249" i="6"/>
  <c r="H249" i="7" s="1"/>
  <c r="H250" i="6"/>
  <c r="H250" i="7" s="1"/>
  <c r="H251" i="6"/>
  <c r="H251" i="7" s="1"/>
  <c r="H252" i="6"/>
  <c r="H252" i="7" s="1"/>
  <c r="H253" i="6"/>
  <c r="H253" i="7" s="1"/>
  <c r="H254" i="6"/>
  <c r="H254" i="7" s="1"/>
  <c r="H255" i="6"/>
  <c r="H255" i="7" s="1"/>
  <c r="H256" i="6"/>
  <c r="H256" i="7" s="1"/>
  <c r="H257" i="6"/>
  <c r="H257" i="7" s="1"/>
  <c r="H258" i="6"/>
  <c r="H258" i="7" s="1"/>
  <c r="H259" i="6"/>
  <c r="H259" i="7" s="1"/>
  <c r="H260" i="6"/>
  <c r="H260" i="7" s="1"/>
  <c r="H261" i="6"/>
  <c r="H261" i="7" s="1"/>
  <c r="H262" i="6"/>
  <c r="H262" i="7" s="1"/>
  <c r="H263" i="6"/>
  <c r="H263" i="7" s="1"/>
  <c r="H264" i="6"/>
  <c r="H264" i="7" s="1"/>
  <c r="H265" i="6"/>
  <c r="H265" i="7" s="1"/>
  <c r="H266" i="6"/>
  <c r="H266" i="7" s="1"/>
  <c r="H267" i="6"/>
  <c r="H267" i="7" s="1"/>
  <c r="H268" i="6"/>
  <c r="H268" i="7" s="1"/>
  <c r="H269" i="6"/>
  <c r="H269" i="7" s="1"/>
  <c r="H270" i="6"/>
  <c r="H270" i="7" s="1"/>
  <c r="H271" i="6"/>
  <c r="H271" i="7" s="1"/>
  <c r="H272" i="6"/>
  <c r="H272" i="7" s="1"/>
  <c r="H273" i="6"/>
  <c r="H273" i="7" s="1"/>
  <c r="H274" i="6"/>
  <c r="H274" i="7" s="1"/>
  <c r="H275" i="6"/>
  <c r="H275" i="7" s="1"/>
  <c r="H276" i="6"/>
  <c r="H276" i="7" s="1"/>
  <c r="H277" i="6"/>
  <c r="H277" i="7" s="1"/>
  <c r="H278" i="6"/>
  <c r="H278" i="7" s="1"/>
  <c r="H279" i="6"/>
  <c r="H279" i="7" s="1"/>
  <c r="H280" i="6"/>
  <c r="H280" i="7" s="1"/>
  <c r="H281" i="6"/>
  <c r="H281" i="7" s="1"/>
  <c r="H282" i="6"/>
  <c r="H282" i="7" s="1"/>
  <c r="H283" i="6"/>
  <c r="H283" i="7" s="1"/>
  <c r="H284" i="6"/>
  <c r="H284" i="7" s="1"/>
  <c r="H285" i="6"/>
  <c r="H285" i="7" s="1"/>
  <c r="H286" i="6"/>
  <c r="H286" i="7" s="1"/>
  <c r="H287" i="6"/>
  <c r="H287" i="7" s="1"/>
  <c r="H288" i="6"/>
  <c r="H288" i="7" s="1"/>
  <c r="H289" i="6"/>
  <c r="H289" i="7" s="1"/>
  <c r="H290" i="6"/>
  <c r="H290" i="7" s="1"/>
  <c r="H291" i="6"/>
  <c r="H291" i="7" s="1"/>
  <c r="H292" i="6"/>
  <c r="H292" i="7" s="1"/>
  <c r="H293" i="6"/>
  <c r="H293" i="7" s="1"/>
  <c r="H294" i="6"/>
  <c r="H294" i="7" s="1"/>
  <c r="H295" i="6"/>
  <c r="H295" i="7" s="1"/>
  <c r="H296" i="6"/>
  <c r="H296" i="7" s="1"/>
  <c r="H297" i="6"/>
  <c r="H297" i="7" s="1"/>
  <c r="H298" i="6"/>
  <c r="H298" i="7" s="1"/>
  <c r="H299" i="6"/>
  <c r="H299" i="7" s="1"/>
  <c r="H300" i="6"/>
  <c r="H300" i="7" s="1"/>
  <c r="H301" i="6"/>
  <c r="H301" i="7" s="1"/>
  <c r="H302" i="6"/>
  <c r="H302" i="7" s="1"/>
  <c r="H303" i="6"/>
  <c r="H303" i="7" s="1"/>
  <c r="H304" i="6"/>
  <c r="H304" i="7" s="1"/>
  <c r="H305" i="6"/>
  <c r="H305" i="7" s="1"/>
  <c r="H306" i="6"/>
  <c r="H306" i="7" s="1"/>
  <c r="H307" i="6"/>
  <c r="H307" i="7" s="1"/>
  <c r="H308" i="6"/>
  <c r="H308" i="7" s="1"/>
  <c r="H309" i="6"/>
  <c r="H309" i="7" s="1"/>
  <c r="H310" i="6"/>
  <c r="H310" i="7" s="1"/>
  <c r="H311" i="6"/>
  <c r="H311" i="7" s="1"/>
  <c r="H312" i="6"/>
  <c r="H312" i="7" s="1"/>
  <c r="H313" i="6"/>
  <c r="H313" i="7" s="1"/>
  <c r="H314" i="6"/>
  <c r="H314" i="7" s="1"/>
  <c r="H315" i="6"/>
  <c r="H315" i="7" s="1"/>
  <c r="H316" i="6"/>
  <c r="H316" i="7" s="1"/>
  <c r="H317" i="6"/>
  <c r="H317" i="7" s="1"/>
  <c r="H318" i="6"/>
  <c r="H318" i="7" s="1"/>
  <c r="H319" i="6"/>
  <c r="H319" i="7" s="1"/>
  <c r="H320" i="6"/>
  <c r="H320" i="7" s="1"/>
  <c r="H321" i="6"/>
  <c r="H321" i="7" s="1"/>
  <c r="H322" i="6"/>
  <c r="H322" i="7" s="1"/>
  <c r="H323" i="6"/>
  <c r="H323" i="7" s="1"/>
  <c r="H324" i="6"/>
  <c r="H324" i="7" s="1"/>
  <c r="H325" i="6"/>
  <c r="H325" i="7" s="1"/>
  <c r="H326" i="6"/>
  <c r="H326" i="7" s="1"/>
  <c r="H327" i="6"/>
  <c r="H327" i="7" s="1"/>
  <c r="H328" i="6"/>
  <c r="H328" i="7" s="1"/>
  <c r="H329" i="6"/>
  <c r="H329" i="7" s="1"/>
  <c r="H330" i="6"/>
  <c r="H330" i="7" s="1"/>
  <c r="H331" i="6"/>
  <c r="H331" i="7" s="1"/>
  <c r="H332" i="6"/>
  <c r="H332" i="7" s="1"/>
  <c r="H333" i="6"/>
  <c r="H333" i="7" s="1"/>
  <c r="H334" i="6"/>
  <c r="H334" i="7" s="1"/>
  <c r="H335" i="6"/>
  <c r="H335" i="7" s="1"/>
  <c r="H336" i="6"/>
  <c r="H336" i="7" s="1"/>
  <c r="H337" i="6"/>
  <c r="H337" i="7" s="1"/>
  <c r="H338" i="6"/>
  <c r="H338" i="7" s="1"/>
  <c r="H339" i="6"/>
  <c r="H339" i="7" s="1"/>
  <c r="H340" i="6"/>
  <c r="H340" i="7" s="1"/>
  <c r="H341" i="6"/>
  <c r="H341" i="7" s="1"/>
  <c r="H342" i="6"/>
  <c r="H342" i="7" s="1"/>
  <c r="H343" i="6"/>
  <c r="H343" i="7" s="1"/>
  <c r="H344" i="6"/>
  <c r="H344" i="7" s="1"/>
  <c r="H345" i="6"/>
  <c r="H345" i="7" s="1"/>
  <c r="H346" i="6"/>
  <c r="H346" i="7" s="1"/>
  <c r="H347" i="6"/>
  <c r="H347" i="7" s="1"/>
  <c r="H348" i="6"/>
  <c r="H348" i="7" s="1"/>
  <c r="H349" i="6"/>
  <c r="H349" i="7" s="1"/>
  <c r="H350" i="6"/>
  <c r="H350" i="7" s="1"/>
  <c r="H351" i="6"/>
  <c r="H351" i="7" s="1"/>
  <c r="H352" i="6"/>
  <c r="H352" i="7" s="1"/>
  <c r="H353" i="6"/>
  <c r="H353" i="7" s="1"/>
  <c r="H354" i="6"/>
  <c r="H354" i="7" s="1"/>
  <c r="H355" i="6"/>
  <c r="H355" i="7" s="1"/>
  <c r="H356" i="6"/>
  <c r="H356" i="7" s="1"/>
  <c r="H357" i="6"/>
  <c r="H357" i="7" s="1"/>
  <c r="H358" i="6"/>
  <c r="H358" i="7" s="1"/>
  <c r="H359" i="6"/>
  <c r="H359" i="7" s="1"/>
  <c r="H360" i="6"/>
  <c r="H360" i="7" s="1"/>
  <c r="H361" i="6"/>
  <c r="H361" i="7" s="1"/>
  <c r="H362" i="6"/>
  <c r="H362" i="7" s="1"/>
  <c r="H363" i="6"/>
  <c r="H363" i="7" s="1"/>
  <c r="H364" i="6"/>
  <c r="H364" i="7" s="1"/>
  <c r="H365" i="6"/>
  <c r="H365" i="7" s="1"/>
  <c r="H366" i="6"/>
  <c r="H366" i="7" s="1"/>
  <c r="H367" i="6"/>
  <c r="H367" i="7" s="1"/>
  <c r="H368" i="6"/>
  <c r="H368" i="7" s="1"/>
  <c r="H369" i="6"/>
  <c r="H369" i="7" s="1"/>
  <c r="H370" i="6"/>
  <c r="H370" i="7" s="1"/>
  <c r="H371" i="6"/>
  <c r="H371" i="7" s="1"/>
  <c r="H372" i="6"/>
  <c r="H372" i="7" s="1"/>
  <c r="H373" i="6"/>
  <c r="H373" i="7" s="1"/>
  <c r="H374" i="6"/>
  <c r="H374" i="7" s="1"/>
  <c r="H375" i="6"/>
  <c r="H375" i="7" s="1"/>
  <c r="H376" i="6"/>
  <c r="H376" i="7" s="1"/>
  <c r="H377" i="6"/>
  <c r="H377" i="7" s="1"/>
  <c r="H378" i="6"/>
  <c r="H378" i="7" s="1"/>
  <c r="H379" i="6"/>
  <c r="H379" i="7" s="1"/>
  <c r="H380" i="6"/>
  <c r="H380" i="7" s="1"/>
  <c r="H381" i="6"/>
  <c r="H381" i="7" s="1"/>
  <c r="H382" i="6"/>
  <c r="H382" i="7" s="1"/>
  <c r="H383" i="6"/>
  <c r="H383" i="7" s="1"/>
  <c r="H384" i="6"/>
  <c r="H384" i="7" s="1"/>
  <c r="H385" i="6"/>
  <c r="H385" i="7" s="1"/>
  <c r="H386" i="6"/>
  <c r="H386" i="7" s="1"/>
  <c r="H387" i="6"/>
  <c r="H387" i="7" s="1"/>
  <c r="H388" i="6"/>
  <c r="H388" i="7" s="1"/>
  <c r="H389" i="6"/>
  <c r="H389" i="7" s="1"/>
  <c r="H390" i="6"/>
  <c r="H390" i="7" s="1"/>
  <c r="H391" i="6"/>
  <c r="H391" i="7" s="1"/>
  <c r="H392" i="6"/>
  <c r="H392" i="7" s="1"/>
  <c r="H393" i="6"/>
  <c r="H393" i="7" s="1"/>
  <c r="H394" i="6"/>
  <c r="H394" i="7" s="1"/>
  <c r="H395" i="6"/>
  <c r="H395" i="7" s="1"/>
  <c r="H396" i="6"/>
  <c r="H396" i="7" s="1"/>
  <c r="H397" i="6"/>
  <c r="H397" i="7" s="1"/>
  <c r="H398" i="6"/>
  <c r="H398" i="7" s="1"/>
  <c r="H399" i="6"/>
  <c r="H399" i="7" s="1"/>
  <c r="H400" i="6"/>
  <c r="H400" i="7" s="1"/>
  <c r="H401" i="6"/>
  <c r="H401" i="7" s="1"/>
  <c r="H402" i="6"/>
  <c r="H402" i="7" s="1"/>
  <c r="H403" i="6"/>
  <c r="H403" i="7" s="1"/>
  <c r="H404" i="6"/>
  <c r="H404" i="7" s="1"/>
  <c r="H405" i="6"/>
  <c r="H405" i="7" s="1"/>
  <c r="H406" i="6"/>
  <c r="H406" i="7" s="1"/>
  <c r="H407" i="6"/>
  <c r="H407" i="7" s="1"/>
  <c r="H408" i="6"/>
  <c r="H408" i="7" s="1"/>
  <c r="H409" i="6"/>
  <c r="H409" i="7" s="1"/>
  <c r="H410" i="6"/>
  <c r="H410" i="7" s="1"/>
  <c r="H411" i="6"/>
  <c r="H411" i="7" s="1"/>
  <c r="H412" i="6"/>
  <c r="H412" i="7" s="1"/>
  <c r="H413" i="6"/>
  <c r="H413" i="7" s="1"/>
  <c r="H414" i="6"/>
  <c r="H414" i="7" s="1"/>
  <c r="H415" i="6"/>
  <c r="H415" i="7" s="1"/>
  <c r="H416" i="6"/>
  <c r="H416" i="7" s="1"/>
  <c r="H417" i="6"/>
  <c r="H417" i="7" s="1"/>
  <c r="H418" i="6"/>
  <c r="H418" i="7" s="1"/>
  <c r="H2" i="6"/>
  <c r="H2" i="7" s="1"/>
  <c r="I17" i="6"/>
  <c r="I17" i="7" s="1"/>
  <c r="I33" i="6"/>
  <c r="I33" i="7" s="1"/>
  <c r="I49" i="6"/>
  <c r="I49" i="7" s="1"/>
  <c r="I65" i="6"/>
  <c r="I65" i="7" s="1"/>
  <c r="I81" i="6"/>
  <c r="I81" i="7" s="1"/>
  <c r="I97" i="6"/>
  <c r="I97" i="7" s="1"/>
  <c r="I113" i="6"/>
  <c r="I113" i="7" s="1"/>
  <c r="I129" i="6"/>
  <c r="I129" i="7" s="1"/>
  <c r="I145" i="6"/>
  <c r="I145" i="7" s="1"/>
  <c r="I161" i="6"/>
  <c r="I161" i="7" s="1"/>
  <c r="I177" i="6"/>
  <c r="I177" i="7" s="1"/>
  <c r="I193" i="6"/>
  <c r="I193" i="7" s="1"/>
  <c r="I209" i="6"/>
  <c r="I209" i="7" s="1"/>
  <c r="I225" i="6"/>
  <c r="I225" i="7" s="1"/>
  <c r="I241" i="6"/>
  <c r="I241" i="7" s="1"/>
  <c r="I257" i="6"/>
  <c r="I257" i="7" s="1"/>
  <c r="I273" i="6"/>
  <c r="I273" i="7" s="1"/>
  <c r="I289" i="6"/>
  <c r="I289" i="7" s="1"/>
  <c r="I305" i="6"/>
  <c r="I305" i="7" s="1"/>
  <c r="I321" i="6"/>
  <c r="I321" i="7" s="1"/>
  <c r="I337" i="6"/>
  <c r="I337" i="7" s="1"/>
  <c r="I353" i="6"/>
  <c r="I353" i="7" s="1"/>
  <c r="I369" i="6"/>
  <c r="I369" i="7" s="1"/>
  <c r="I385" i="6"/>
  <c r="I385" i="7" s="1"/>
  <c r="I401" i="6"/>
  <c r="I401" i="7" s="1"/>
  <c r="I417" i="6"/>
  <c r="I417" i="7" s="1"/>
  <c r="AE4" i="1"/>
  <c r="I3" i="6" s="1"/>
  <c r="I3" i="7" s="1"/>
  <c r="AE5" i="1"/>
  <c r="I4" i="6" s="1"/>
  <c r="I4" i="7" s="1"/>
  <c r="AE6" i="1"/>
  <c r="I5" i="6" s="1"/>
  <c r="I5" i="7" s="1"/>
  <c r="AE7" i="1"/>
  <c r="I6" i="6" s="1"/>
  <c r="I6" i="7" s="1"/>
  <c r="AE8" i="1"/>
  <c r="I7" i="6" s="1"/>
  <c r="I7" i="7" s="1"/>
  <c r="AE9" i="1"/>
  <c r="I8" i="6" s="1"/>
  <c r="I8" i="7" s="1"/>
  <c r="AE10" i="1"/>
  <c r="I9" i="6" s="1"/>
  <c r="I9" i="7" s="1"/>
  <c r="AE11" i="1"/>
  <c r="I10" i="6" s="1"/>
  <c r="I10" i="7" s="1"/>
  <c r="AE12" i="1"/>
  <c r="I11" i="6" s="1"/>
  <c r="I11" i="7" s="1"/>
  <c r="AE13" i="1"/>
  <c r="I12" i="6" s="1"/>
  <c r="I12" i="7" s="1"/>
  <c r="AE14" i="1"/>
  <c r="I13" i="6" s="1"/>
  <c r="I13" i="7" s="1"/>
  <c r="AE15" i="1"/>
  <c r="I14" i="6" s="1"/>
  <c r="I14" i="7" s="1"/>
  <c r="AE16" i="1"/>
  <c r="I15" i="6" s="1"/>
  <c r="I15" i="7" s="1"/>
  <c r="AE17" i="1"/>
  <c r="I16" i="6" s="1"/>
  <c r="I16" i="7" s="1"/>
  <c r="AE18" i="1"/>
  <c r="AE19" i="1"/>
  <c r="I18" i="6" s="1"/>
  <c r="I18" i="7" s="1"/>
  <c r="AE20" i="1"/>
  <c r="I19" i="6" s="1"/>
  <c r="I19" i="7" s="1"/>
  <c r="AE21" i="1"/>
  <c r="I20" i="6" s="1"/>
  <c r="I20" i="7" s="1"/>
  <c r="AE22" i="1"/>
  <c r="I21" i="6" s="1"/>
  <c r="I21" i="7" s="1"/>
  <c r="AE23" i="1"/>
  <c r="I22" i="6" s="1"/>
  <c r="I22" i="7" s="1"/>
  <c r="AE24" i="1"/>
  <c r="I23" i="6" s="1"/>
  <c r="I23" i="7" s="1"/>
  <c r="AE25" i="1"/>
  <c r="I24" i="6" s="1"/>
  <c r="I24" i="7" s="1"/>
  <c r="AE26" i="1"/>
  <c r="I25" i="6" s="1"/>
  <c r="I25" i="7" s="1"/>
  <c r="AE27" i="1"/>
  <c r="I26" i="6" s="1"/>
  <c r="I26" i="7" s="1"/>
  <c r="AE28" i="1"/>
  <c r="I27" i="6" s="1"/>
  <c r="I27" i="7" s="1"/>
  <c r="AE29" i="1"/>
  <c r="I28" i="6" s="1"/>
  <c r="I28" i="7" s="1"/>
  <c r="AE30" i="1"/>
  <c r="I29" i="6" s="1"/>
  <c r="I29" i="7" s="1"/>
  <c r="AE31" i="1"/>
  <c r="I30" i="6" s="1"/>
  <c r="I30" i="7" s="1"/>
  <c r="AE32" i="1"/>
  <c r="I31" i="6" s="1"/>
  <c r="I31" i="7" s="1"/>
  <c r="AE33" i="1"/>
  <c r="I32" i="6" s="1"/>
  <c r="I32" i="7" s="1"/>
  <c r="AE34" i="1"/>
  <c r="AE35" i="1"/>
  <c r="I34" i="6" s="1"/>
  <c r="I34" i="7" s="1"/>
  <c r="AE36" i="1"/>
  <c r="I35" i="6" s="1"/>
  <c r="I35" i="7" s="1"/>
  <c r="AE37" i="1"/>
  <c r="I36" i="6" s="1"/>
  <c r="I36" i="7" s="1"/>
  <c r="AE38" i="1"/>
  <c r="I37" i="6" s="1"/>
  <c r="I37" i="7" s="1"/>
  <c r="AE39" i="1"/>
  <c r="I38" i="6" s="1"/>
  <c r="I38" i="7" s="1"/>
  <c r="AE40" i="1"/>
  <c r="I39" i="6" s="1"/>
  <c r="I39" i="7" s="1"/>
  <c r="AE41" i="1"/>
  <c r="I40" i="6" s="1"/>
  <c r="I40" i="7" s="1"/>
  <c r="AE42" i="1"/>
  <c r="I41" i="6" s="1"/>
  <c r="I41" i="7" s="1"/>
  <c r="AE43" i="1"/>
  <c r="I42" i="6" s="1"/>
  <c r="I42" i="7" s="1"/>
  <c r="AE44" i="1"/>
  <c r="I43" i="6" s="1"/>
  <c r="I43" i="7" s="1"/>
  <c r="AE45" i="1"/>
  <c r="I44" i="6" s="1"/>
  <c r="I44" i="7" s="1"/>
  <c r="AE46" i="1"/>
  <c r="I45" i="6" s="1"/>
  <c r="I45" i="7" s="1"/>
  <c r="AE47" i="1"/>
  <c r="I46" i="6" s="1"/>
  <c r="I46" i="7" s="1"/>
  <c r="AE48" i="1"/>
  <c r="I47" i="6" s="1"/>
  <c r="I47" i="7" s="1"/>
  <c r="AE49" i="1"/>
  <c r="I48" i="6" s="1"/>
  <c r="I48" i="7" s="1"/>
  <c r="AE50" i="1"/>
  <c r="AE51" i="1"/>
  <c r="I50" i="6" s="1"/>
  <c r="I50" i="7" s="1"/>
  <c r="AE52" i="1"/>
  <c r="I51" i="6" s="1"/>
  <c r="I51" i="7" s="1"/>
  <c r="AE53" i="1"/>
  <c r="I52" i="6" s="1"/>
  <c r="I52" i="7" s="1"/>
  <c r="AE54" i="1"/>
  <c r="I53" i="6" s="1"/>
  <c r="I53" i="7" s="1"/>
  <c r="AE55" i="1"/>
  <c r="I54" i="6" s="1"/>
  <c r="I54" i="7" s="1"/>
  <c r="AE56" i="1"/>
  <c r="I55" i="6" s="1"/>
  <c r="I55" i="7" s="1"/>
  <c r="AE57" i="1"/>
  <c r="I56" i="6" s="1"/>
  <c r="I56" i="7" s="1"/>
  <c r="AE58" i="1"/>
  <c r="I57" i="6" s="1"/>
  <c r="I57" i="7" s="1"/>
  <c r="AE59" i="1"/>
  <c r="I58" i="6" s="1"/>
  <c r="I58" i="7" s="1"/>
  <c r="AE60" i="1"/>
  <c r="I59" i="6" s="1"/>
  <c r="I59" i="7" s="1"/>
  <c r="AE61" i="1"/>
  <c r="I60" i="6" s="1"/>
  <c r="I60" i="7" s="1"/>
  <c r="AE62" i="1"/>
  <c r="I61" i="6" s="1"/>
  <c r="I61" i="7" s="1"/>
  <c r="AE63" i="1"/>
  <c r="I62" i="6" s="1"/>
  <c r="I62" i="7" s="1"/>
  <c r="AE64" i="1"/>
  <c r="I63" i="6" s="1"/>
  <c r="I63" i="7" s="1"/>
  <c r="AE65" i="1"/>
  <c r="I64" i="6" s="1"/>
  <c r="I64" i="7" s="1"/>
  <c r="AE66" i="1"/>
  <c r="AE67" i="1"/>
  <c r="I66" i="6" s="1"/>
  <c r="I66" i="7" s="1"/>
  <c r="AE68" i="1"/>
  <c r="I67" i="6" s="1"/>
  <c r="I67" i="7" s="1"/>
  <c r="AE69" i="1"/>
  <c r="I68" i="6" s="1"/>
  <c r="I68" i="7" s="1"/>
  <c r="AE70" i="1"/>
  <c r="I69" i="6" s="1"/>
  <c r="I69" i="7" s="1"/>
  <c r="AE71" i="1"/>
  <c r="I70" i="6" s="1"/>
  <c r="I70" i="7" s="1"/>
  <c r="AE72" i="1"/>
  <c r="I71" i="6" s="1"/>
  <c r="I71" i="7" s="1"/>
  <c r="AE73" i="1"/>
  <c r="I72" i="6" s="1"/>
  <c r="I72" i="7" s="1"/>
  <c r="AE74" i="1"/>
  <c r="I73" i="6" s="1"/>
  <c r="I73" i="7" s="1"/>
  <c r="AE75" i="1"/>
  <c r="I74" i="6" s="1"/>
  <c r="I74" i="7" s="1"/>
  <c r="AE76" i="1"/>
  <c r="I75" i="6" s="1"/>
  <c r="I75" i="7" s="1"/>
  <c r="AE77" i="1"/>
  <c r="I76" i="6" s="1"/>
  <c r="I76" i="7" s="1"/>
  <c r="AE78" i="1"/>
  <c r="I77" i="6" s="1"/>
  <c r="I77" i="7" s="1"/>
  <c r="AE79" i="1"/>
  <c r="I78" i="6" s="1"/>
  <c r="I78" i="7" s="1"/>
  <c r="AE80" i="1"/>
  <c r="I79" i="6" s="1"/>
  <c r="I79" i="7" s="1"/>
  <c r="AE81" i="1"/>
  <c r="I80" i="6" s="1"/>
  <c r="I80" i="7" s="1"/>
  <c r="AE82" i="1"/>
  <c r="AE83" i="1"/>
  <c r="I82" i="6" s="1"/>
  <c r="I82" i="7" s="1"/>
  <c r="AE84" i="1"/>
  <c r="I83" i="6" s="1"/>
  <c r="I83" i="7" s="1"/>
  <c r="AE85" i="1"/>
  <c r="I84" i="6" s="1"/>
  <c r="I84" i="7" s="1"/>
  <c r="AE86" i="1"/>
  <c r="I85" i="6" s="1"/>
  <c r="I85" i="7" s="1"/>
  <c r="AE87" i="1"/>
  <c r="I86" i="6" s="1"/>
  <c r="I86" i="7" s="1"/>
  <c r="AE88" i="1"/>
  <c r="I87" i="6" s="1"/>
  <c r="I87" i="7" s="1"/>
  <c r="AE89" i="1"/>
  <c r="I88" i="6" s="1"/>
  <c r="I88" i="7" s="1"/>
  <c r="AE90" i="1"/>
  <c r="I89" i="6" s="1"/>
  <c r="I89" i="7" s="1"/>
  <c r="AE91" i="1"/>
  <c r="I90" i="6" s="1"/>
  <c r="I90" i="7" s="1"/>
  <c r="AE92" i="1"/>
  <c r="I91" i="6" s="1"/>
  <c r="I91" i="7" s="1"/>
  <c r="AE93" i="1"/>
  <c r="I92" i="6" s="1"/>
  <c r="I92" i="7" s="1"/>
  <c r="AE94" i="1"/>
  <c r="I93" i="6" s="1"/>
  <c r="I93" i="7" s="1"/>
  <c r="AE95" i="1"/>
  <c r="I94" i="6" s="1"/>
  <c r="I94" i="7" s="1"/>
  <c r="AE96" i="1"/>
  <c r="I95" i="6" s="1"/>
  <c r="I95" i="7" s="1"/>
  <c r="AE97" i="1"/>
  <c r="I96" i="6" s="1"/>
  <c r="I96" i="7" s="1"/>
  <c r="AE98" i="1"/>
  <c r="AE99" i="1"/>
  <c r="I98" i="6" s="1"/>
  <c r="I98" i="7" s="1"/>
  <c r="AE100" i="1"/>
  <c r="I99" i="6" s="1"/>
  <c r="I99" i="7" s="1"/>
  <c r="AE101" i="1"/>
  <c r="I100" i="6" s="1"/>
  <c r="I100" i="7" s="1"/>
  <c r="AE102" i="1"/>
  <c r="I101" i="6" s="1"/>
  <c r="I101" i="7" s="1"/>
  <c r="AE103" i="1"/>
  <c r="I102" i="6" s="1"/>
  <c r="I102" i="7" s="1"/>
  <c r="AE104" i="1"/>
  <c r="I103" i="6" s="1"/>
  <c r="I103" i="7" s="1"/>
  <c r="AE105" i="1"/>
  <c r="I104" i="6" s="1"/>
  <c r="I104" i="7" s="1"/>
  <c r="AE106" i="1"/>
  <c r="I105" i="6" s="1"/>
  <c r="I105" i="7" s="1"/>
  <c r="AE107" i="1"/>
  <c r="I106" i="6" s="1"/>
  <c r="I106" i="7" s="1"/>
  <c r="AE108" i="1"/>
  <c r="I107" i="6" s="1"/>
  <c r="I107" i="7" s="1"/>
  <c r="AE109" i="1"/>
  <c r="I108" i="6" s="1"/>
  <c r="I108" i="7" s="1"/>
  <c r="AE110" i="1"/>
  <c r="I109" i="6" s="1"/>
  <c r="I109" i="7" s="1"/>
  <c r="AE111" i="1"/>
  <c r="I110" i="6" s="1"/>
  <c r="I110" i="7" s="1"/>
  <c r="AE112" i="1"/>
  <c r="I111" i="6" s="1"/>
  <c r="I111" i="7" s="1"/>
  <c r="AE113" i="1"/>
  <c r="I112" i="6" s="1"/>
  <c r="I112" i="7" s="1"/>
  <c r="AE114" i="1"/>
  <c r="AE115" i="1"/>
  <c r="I114" i="6" s="1"/>
  <c r="I114" i="7" s="1"/>
  <c r="AE116" i="1"/>
  <c r="I115" i="6" s="1"/>
  <c r="I115" i="7" s="1"/>
  <c r="AE117" i="1"/>
  <c r="I116" i="6" s="1"/>
  <c r="I116" i="7" s="1"/>
  <c r="AE118" i="1"/>
  <c r="I117" i="6" s="1"/>
  <c r="I117" i="7" s="1"/>
  <c r="AE119" i="1"/>
  <c r="I118" i="6" s="1"/>
  <c r="I118" i="7" s="1"/>
  <c r="AE120" i="1"/>
  <c r="I119" i="6" s="1"/>
  <c r="I119" i="7" s="1"/>
  <c r="AE121" i="1"/>
  <c r="I120" i="6" s="1"/>
  <c r="I120" i="7" s="1"/>
  <c r="AE122" i="1"/>
  <c r="I121" i="6" s="1"/>
  <c r="I121" i="7" s="1"/>
  <c r="AE123" i="1"/>
  <c r="I122" i="6" s="1"/>
  <c r="I122" i="7" s="1"/>
  <c r="AE124" i="1"/>
  <c r="I123" i="6" s="1"/>
  <c r="I123" i="7" s="1"/>
  <c r="AE125" i="1"/>
  <c r="I124" i="6" s="1"/>
  <c r="I124" i="7" s="1"/>
  <c r="AE126" i="1"/>
  <c r="I125" i="6" s="1"/>
  <c r="I125" i="7" s="1"/>
  <c r="AE127" i="1"/>
  <c r="I126" i="6" s="1"/>
  <c r="I126" i="7" s="1"/>
  <c r="AE128" i="1"/>
  <c r="I127" i="6" s="1"/>
  <c r="I127" i="7" s="1"/>
  <c r="AE129" i="1"/>
  <c r="I128" i="6" s="1"/>
  <c r="I128" i="7" s="1"/>
  <c r="AE130" i="1"/>
  <c r="AE131" i="1"/>
  <c r="I130" i="6" s="1"/>
  <c r="I130" i="7" s="1"/>
  <c r="AE132" i="1"/>
  <c r="I131" i="6" s="1"/>
  <c r="I131" i="7" s="1"/>
  <c r="AE133" i="1"/>
  <c r="I132" i="6" s="1"/>
  <c r="I132" i="7" s="1"/>
  <c r="AE134" i="1"/>
  <c r="I133" i="6" s="1"/>
  <c r="I133" i="7" s="1"/>
  <c r="AE135" i="1"/>
  <c r="I134" i="6" s="1"/>
  <c r="I134" i="7" s="1"/>
  <c r="AE136" i="1"/>
  <c r="I135" i="6" s="1"/>
  <c r="I135" i="7" s="1"/>
  <c r="AE137" i="1"/>
  <c r="I136" i="6" s="1"/>
  <c r="I136" i="7" s="1"/>
  <c r="AE138" i="1"/>
  <c r="I137" i="6" s="1"/>
  <c r="I137" i="7" s="1"/>
  <c r="AE139" i="1"/>
  <c r="I138" i="6" s="1"/>
  <c r="I138" i="7" s="1"/>
  <c r="AE140" i="1"/>
  <c r="I139" i="6" s="1"/>
  <c r="I139" i="7" s="1"/>
  <c r="AE141" i="1"/>
  <c r="I140" i="6" s="1"/>
  <c r="I140" i="7" s="1"/>
  <c r="AE142" i="1"/>
  <c r="I141" i="6" s="1"/>
  <c r="I141" i="7" s="1"/>
  <c r="AE143" i="1"/>
  <c r="I142" i="6" s="1"/>
  <c r="I142" i="7" s="1"/>
  <c r="AE144" i="1"/>
  <c r="I143" i="6" s="1"/>
  <c r="I143" i="7" s="1"/>
  <c r="AE145" i="1"/>
  <c r="I144" i="6" s="1"/>
  <c r="I144" i="7" s="1"/>
  <c r="AE146" i="1"/>
  <c r="AE147" i="1"/>
  <c r="I146" i="6" s="1"/>
  <c r="I146" i="7" s="1"/>
  <c r="AE148" i="1"/>
  <c r="I147" i="6" s="1"/>
  <c r="I147" i="7" s="1"/>
  <c r="AE149" i="1"/>
  <c r="I148" i="6" s="1"/>
  <c r="I148" i="7" s="1"/>
  <c r="AE150" i="1"/>
  <c r="I149" i="6" s="1"/>
  <c r="I149" i="7" s="1"/>
  <c r="AE151" i="1"/>
  <c r="I150" i="6" s="1"/>
  <c r="I150" i="7" s="1"/>
  <c r="AE152" i="1"/>
  <c r="I151" i="6" s="1"/>
  <c r="I151" i="7" s="1"/>
  <c r="AE153" i="1"/>
  <c r="I152" i="6" s="1"/>
  <c r="I152" i="7" s="1"/>
  <c r="AE154" i="1"/>
  <c r="I153" i="6" s="1"/>
  <c r="I153" i="7" s="1"/>
  <c r="AE155" i="1"/>
  <c r="I154" i="6" s="1"/>
  <c r="I154" i="7" s="1"/>
  <c r="AE156" i="1"/>
  <c r="I155" i="6" s="1"/>
  <c r="I155" i="7" s="1"/>
  <c r="AE157" i="1"/>
  <c r="I156" i="6" s="1"/>
  <c r="I156" i="7" s="1"/>
  <c r="AE158" i="1"/>
  <c r="I157" i="6" s="1"/>
  <c r="I157" i="7" s="1"/>
  <c r="AE159" i="1"/>
  <c r="I158" i="6" s="1"/>
  <c r="I158" i="7" s="1"/>
  <c r="AE160" i="1"/>
  <c r="I159" i="6" s="1"/>
  <c r="I159" i="7" s="1"/>
  <c r="AE161" i="1"/>
  <c r="I160" i="6" s="1"/>
  <c r="I160" i="7" s="1"/>
  <c r="AE162" i="1"/>
  <c r="AE163" i="1"/>
  <c r="I162" i="6" s="1"/>
  <c r="I162" i="7" s="1"/>
  <c r="AE164" i="1"/>
  <c r="I163" i="6" s="1"/>
  <c r="I163" i="7" s="1"/>
  <c r="AE165" i="1"/>
  <c r="I164" i="6" s="1"/>
  <c r="I164" i="7" s="1"/>
  <c r="AE166" i="1"/>
  <c r="I165" i="6" s="1"/>
  <c r="I165" i="7" s="1"/>
  <c r="AE167" i="1"/>
  <c r="I166" i="6" s="1"/>
  <c r="I166" i="7" s="1"/>
  <c r="AE168" i="1"/>
  <c r="I167" i="6" s="1"/>
  <c r="I167" i="7" s="1"/>
  <c r="AE169" i="1"/>
  <c r="I168" i="6" s="1"/>
  <c r="I168" i="7" s="1"/>
  <c r="AE170" i="1"/>
  <c r="I169" i="6" s="1"/>
  <c r="I169" i="7" s="1"/>
  <c r="AE171" i="1"/>
  <c r="I170" i="6" s="1"/>
  <c r="I170" i="7" s="1"/>
  <c r="AE172" i="1"/>
  <c r="I171" i="6" s="1"/>
  <c r="I171" i="7" s="1"/>
  <c r="AE173" i="1"/>
  <c r="I172" i="6" s="1"/>
  <c r="I172" i="7" s="1"/>
  <c r="AE174" i="1"/>
  <c r="I173" i="6" s="1"/>
  <c r="I173" i="7" s="1"/>
  <c r="AE175" i="1"/>
  <c r="I174" i="6" s="1"/>
  <c r="I174" i="7" s="1"/>
  <c r="AE176" i="1"/>
  <c r="I175" i="6" s="1"/>
  <c r="I175" i="7" s="1"/>
  <c r="AE177" i="1"/>
  <c r="I176" i="6" s="1"/>
  <c r="I176" i="7" s="1"/>
  <c r="AE178" i="1"/>
  <c r="AE179" i="1"/>
  <c r="I178" i="6" s="1"/>
  <c r="I178" i="7" s="1"/>
  <c r="AE180" i="1"/>
  <c r="I179" i="6" s="1"/>
  <c r="I179" i="7" s="1"/>
  <c r="AE181" i="1"/>
  <c r="I180" i="6" s="1"/>
  <c r="I180" i="7" s="1"/>
  <c r="AE182" i="1"/>
  <c r="I181" i="6" s="1"/>
  <c r="I181" i="7" s="1"/>
  <c r="AE183" i="1"/>
  <c r="I182" i="6" s="1"/>
  <c r="I182" i="7" s="1"/>
  <c r="AE184" i="1"/>
  <c r="I183" i="6" s="1"/>
  <c r="I183" i="7" s="1"/>
  <c r="AE185" i="1"/>
  <c r="I184" i="6" s="1"/>
  <c r="I184" i="7" s="1"/>
  <c r="AE186" i="1"/>
  <c r="I185" i="6" s="1"/>
  <c r="I185" i="7" s="1"/>
  <c r="AE187" i="1"/>
  <c r="I186" i="6" s="1"/>
  <c r="I186" i="7" s="1"/>
  <c r="AE188" i="1"/>
  <c r="I187" i="6" s="1"/>
  <c r="I187" i="7" s="1"/>
  <c r="AE189" i="1"/>
  <c r="I188" i="6" s="1"/>
  <c r="I188" i="7" s="1"/>
  <c r="AE190" i="1"/>
  <c r="I189" i="6" s="1"/>
  <c r="I189" i="7" s="1"/>
  <c r="AE191" i="1"/>
  <c r="I190" i="6" s="1"/>
  <c r="I190" i="7" s="1"/>
  <c r="AE192" i="1"/>
  <c r="I191" i="6" s="1"/>
  <c r="I191" i="7" s="1"/>
  <c r="AE193" i="1"/>
  <c r="I192" i="6" s="1"/>
  <c r="I192" i="7" s="1"/>
  <c r="AE194" i="1"/>
  <c r="AE195" i="1"/>
  <c r="I194" i="6" s="1"/>
  <c r="I194" i="7" s="1"/>
  <c r="AE196" i="1"/>
  <c r="I195" i="6" s="1"/>
  <c r="I195" i="7" s="1"/>
  <c r="AE197" i="1"/>
  <c r="I196" i="6" s="1"/>
  <c r="I196" i="7" s="1"/>
  <c r="AE198" i="1"/>
  <c r="I197" i="6" s="1"/>
  <c r="I197" i="7" s="1"/>
  <c r="AE199" i="1"/>
  <c r="I198" i="6" s="1"/>
  <c r="I198" i="7" s="1"/>
  <c r="AE200" i="1"/>
  <c r="I199" i="6" s="1"/>
  <c r="I199" i="7" s="1"/>
  <c r="AE201" i="1"/>
  <c r="I200" i="6" s="1"/>
  <c r="I200" i="7" s="1"/>
  <c r="AE202" i="1"/>
  <c r="I201" i="6" s="1"/>
  <c r="I201" i="7" s="1"/>
  <c r="AE203" i="1"/>
  <c r="I202" i="6" s="1"/>
  <c r="I202" i="7" s="1"/>
  <c r="AE204" i="1"/>
  <c r="I203" i="6" s="1"/>
  <c r="I203" i="7" s="1"/>
  <c r="AE205" i="1"/>
  <c r="I204" i="6" s="1"/>
  <c r="I204" i="7" s="1"/>
  <c r="AE206" i="1"/>
  <c r="I205" i="6" s="1"/>
  <c r="I205" i="7" s="1"/>
  <c r="AE207" i="1"/>
  <c r="I206" i="6" s="1"/>
  <c r="I206" i="7" s="1"/>
  <c r="AE208" i="1"/>
  <c r="I207" i="6" s="1"/>
  <c r="I207" i="7" s="1"/>
  <c r="AE209" i="1"/>
  <c r="I208" i="6" s="1"/>
  <c r="I208" i="7" s="1"/>
  <c r="AE210" i="1"/>
  <c r="AE211" i="1"/>
  <c r="I210" i="6" s="1"/>
  <c r="I210" i="7" s="1"/>
  <c r="AE212" i="1"/>
  <c r="I211" i="6" s="1"/>
  <c r="I211" i="7" s="1"/>
  <c r="AE213" i="1"/>
  <c r="I212" i="6" s="1"/>
  <c r="I212" i="7" s="1"/>
  <c r="AE214" i="1"/>
  <c r="I213" i="6" s="1"/>
  <c r="I213" i="7" s="1"/>
  <c r="AE215" i="1"/>
  <c r="I214" i="6" s="1"/>
  <c r="I214" i="7" s="1"/>
  <c r="AE216" i="1"/>
  <c r="I215" i="6" s="1"/>
  <c r="I215" i="7" s="1"/>
  <c r="AE217" i="1"/>
  <c r="I216" i="6" s="1"/>
  <c r="I216" i="7" s="1"/>
  <c r="AE218" i="1"/>
  <c r="I217" i="6" s="1"/>
  <c r="I217" i="7" s="1"/>
  <c r="AE219" i="1"/>
  <c r="I218" i="6" s="1"/>
  <c r="I218" i="7" s="1"/>
  <c r="AE220" i="1"/>
  <c r="I219" i="6" s="1"/>
  <c r="I219" i="7" s="1"/>
  <c r="AE221" i="1"/>
  <c r="I220" i="6" s="1"/>
  <c r="I220" i="7" s="1"/>
  <c r="AE222" i="1"/>
  <c r="I221" i="6" s="1"/>
  <c r="I221" i="7" s="1"/>
  <c r="AE223" i="1"/>
  <c r="I222" i="6" s="1"/>
  <c r="I222" i="7" s="1"/>
  <c r="AE224" i="1"/>
  <c r="I223" i="6" s="1"/>
  <c r="I223" i="7" s="1"/>
  <c r="AE225" i="1"/>
  <c r="I224" i="6" s="1"/>
  <c r="I224" i="7" s="1"/>
  <c r="AE226" i="1"/>
  <c r="AE227" i="1"/>
  <c r="I226" i="6" s="1"/>
  <c r="I226" i="7" s="1"/>
  <c r="AE228" i="1"/>
  <c r="I227" i="6" s="1"/>
  <c r="I227" i="7" s="1"/>
  <c r="AE229" i="1"/>
  <c r="I228" i="6" s="1"/>
  <c r="I228" i="7" s="1"/>
  <c r="AE230" i="1"/>
  <c r="I229" i="6" s="1"/>
  <c r="I229" i="7" s="1"/>
  <c r="AE231" i="1"/>
  <c r="I230" i="6" s="1"/>
  <c r="I230" i="7" s="1"/>
  <c r="AE232" i="1"/>
  <c r="I231" i="6" s="1"/>
  <c r="I231" i="7" s="1"/>
  <c r="AE233" i="1"/>
  <c r="I232" i="6" s="1"/>
  <c r="I232" i="7" s="1"/>
  <c r="AE234" i="1"/>
  <c r="I233" i="6" s="1"/>
  <c r="I233" i="7" s="1"/>
  <c r="AE235" i="1"/>
  <c r="I234" i="6" s="1"/>
  <c r="I234" i="7" s="1"/>
  <c r="AE236" i="1"/>
  <c r="I235" i="6" s="1"/>
  <c r="I235" i="7" s="1"/>
  <c r="AE237" i="1"/>
  <c r="I236" i="6" s="1"/>
  <c r="I236" i="7" s="1"/>
  <c r="AE238" i="1"/>
  <c r="I237" i="6" s="1"/>
  <c r="I237" i="7" s="1"/>
  <c r="AE239" i="1"/>
  <c r="I238" i="6" s="1"/>
  <c r="I238" i="7" s="1"/>
  <c r="AE240" i="1"/>
  <c r="I239" i="6" s="1"/>
  <c r="I239" i="7" s="1"/>
  <c r="AE241" i="1"/>
  <c r="I240" i="6" s="1"/>
  <c r="I240" i="7" s="1"/>
  <c r="AE242" i="1"/>
  <c r="AE243" i="1"/>
  <c r="I242" i="6" s="1"/>
  <c r="I242" i="7" s="1"/>
  <c r="AE244" i="1"/>
  <c r="I243" i="6" s="1"/>
  <c r="I243" i="7" s="1"/>
  <c r="AE245" i="1"/>
  <c r="I244" i="6" s="1"/>
  <c r="I244" i="7" s="1"/>
  <c r="AE246" i="1"/>
  <c r="I245" i="6" s="1"/>
  <c r="I245" i="7" s="1"/>
  <c r="AE247" i="1"/>
  <c r="I246" i="6" s="1"/>
  <c r="I246" i="7" s="1"/>
  <c r="AE248" i="1"/>
  <c r="I247" i="6" s="1"/>
  <c r="I247" i="7" s="1"/>
  <c r="AE249" i="1"/>
  <c r="I248" i="6" s="1"/>
  <c r="I248" i="7" s="1"/>
  <c r="AE250" i="1"/>
  <c r="I249" i="6" s="1"/>
  <c r="I249" i="7" s="1"/>
  <c r="AE251" i="1"/>
  <c r="I250" i="6" s="1"/>
  <c r="I250" i="7" s="1"/>
  <c r="AE252" i="1"/>
  <c r="I251" i="6" s="1"/>
  <c r="I251" i="7" s="1"/>
  <c r="AE253" i="1"/>
  <c r="I252" i="6" s="1"/>
  <c r="I252" i="7" s="1"/>
  <c r="AE254" i="1"/>
  <c r="I253" i="6" s="1"/>
  <c r="I253" i="7" s="1"/>
  <c r="AE255" i="1"/>
  <c r="I254" i="6" s="1"/>
  <c r="I254" i="7" s="1"/>
  <c r="AE256" i="1"/>
  <c r="I255" i="6" s="1"/>
  <c r="I255" i="7" s="1"/>
  <c r="AE257" i="1"/>
  <c r="I256" i="6" s="1"/>
  <c r="I256" i="7" s="1"/>
  <c r="AE258" i="1"/>
  <c r="AE259" i="1"/>
  <c r="I258" i="6" s="1"/>
  <c r="I258" i="7" s="1"/>
  <c r="AE260" i="1"/>
  <c r="I259" i="6" s="1"/>
  <c r="I259" i="7" s="1"/>
  <c r="AE261" i="1"/>
  <c r="I260" i="6" s="1"/>
  <c r="I260" i="7" s="1"/>
  <c r="AE262" i="1"/>
  <c r="I261" i="6" s="1"/>
  <c r="I261" i="7" s="1"/>
  <c r="AE263" i="1"/>
  <c r="I262" i="6" s="1"/>
  <c r="I262" i="7" s="1"/>
  <c r="AE264" i="1"/>
  <c r="I263" i="6" s="1"/>
  <c r="I263" i="7" s="1"/>
  <c r="AE265" i="1"/>
  <c r="I264" i="6" s="1"/>
  <c r="I264" i="7" s="1"/>
  <c r="AE266" i="1"/>
  <c r="I265" i="6" s="1"/>
  <c r="I265" i="7" s="1"/>
  <c r="AE267" i="1"/>
  <c r="I266" i="6" s="1"/>
  <c r="I266" i="7" s="1"/>
  <c r="AE268" i="1"/>
  <c r="I267" i="6" s="1"/>
  <c r="I267" i="7" s="1"/>
  <c r="AE269" i="1"/>
  <c r="I268" i="6" s="1"/>
  <c r="I268" i="7" s="1"/>
  <c r="AE270" i="1"/>
  <c r="I269" i="6" s="1"/>
  <c r="I269" i="7" s="1"/>
  <c r="AE271" i="1"/>
  <c r="I270" i="6" s="1"/>
  <c r="I270" i="7" s="1"/>
  <c r="AE272" i="1"/>
  <c r="I271" i="6" s="1"/>
  <c r="I271" i="7" s="1"/>
  <c r="AE273" i="1"/>
  <c r="I272" i="6" s="1"/>
  <c r="I272" i="7" s="1"/>
  <c r="AE274" i="1"/>
  <c r="AE275" i="1"/>
  <c r="I274" i="6" s="1"/>
  <c r="I274" i="7" s="1"/>
  <c r="AE276" i="1"/>
  <c r="I275" i="6" s="1"/>
  <c r="I275" i="7" s="1"/>
  <c r="AE277" i="1"/>
  <c r="I276" i="6" s="1"/>
  <c r="I276" i="7" s="1"/>
  <c r="AE278" i="1"/>
  <c r="I277" i="6" s="1"/>
  <c r="I277" i="7" s="1"/>
  <c r="AE279" i="1"/>
  <c r="I278" i="6" s="1"/>
  <c r="I278" i="7" s="1"/>
  <c r="AE280" i="1"/>
  <c r="I279" i="6" s="1"/>
  <c r="I279" i="7" s="1"/>
  <c r="AE281" i="1"/>
  <c r="I280" i="6" s="1"/>
  <c r="I280" i="7" s="1"/>
  <c r="AE282" i="1"/>
  <c r="I281" i="6" s="1"/>
  <c r="I281" i="7" s="1"/>
  <c r="AE283" i="1"/>
  <c r="I282" i="6" s="1"/>
  <c r="I282" i="7" s="1"/>
  <c r="AE284" i="1"/>
  <c r="I283" i="6" s="1"/>
  <c r="I283" i="7" s="1"/>
  <c r="AE285" i="1"/>
  <c r="I284" i="6" s="1"/>
  <c r="I284" i="7" s="1"/>
  <c r="AE286" i="1"/>
  <c r="I285" i="6" s="1"/>
  <c r="I285" i="7" s="1"/>
  <c r="AE287" i="1"/>
  <c r="I286" i="6" s="1"/>
  <c r="I286" i="7" s="1"/>
  <c r="AE288" i="1"/>
  <c r="I287" i="6" s="1"/>
  <c r="I287" i="7" s="1"/>
  <c r="AE289" i="1"/>
  <c r="I288" i="6" s="1"/>
  <c r="I288" i="7" s="1"/>
  <c r="AE290" i="1"/>
  <c r="AE291" i="1"/>
  <c r="I290" i="6" s="1"/>
  <c r="I290" i="7" s="1"/>
  <c r="AE292" i="1"/>
  <c r="I291" i="6" s="1"/>
  <c r="I291" i="7" s="1"/>
  <c r="AE293" i="1"/>
  <c r="I292" i="6" s="1"/>
  <c r="I292" i="7" s="1"/>
  <c r="AE294" i="1"/>
  <c r="I293" i="6" s="1"/>
  <c r="I293" i="7" s="1"/>
  <c r="AE295" i="1"/>
  <c r="I294" i="6" s="1"/>
  <c r="I294" i="7" s="1"/>
  <c r="AE296" i="1"/>
  <c r="I295" i="6" s="1"/>
  <c r="I295" i="7" s="1"/>
  <c r="AE297" i="1"/>
  <c r="I296" i="6" s="1"/>
  <c r="I296" i="7" s="1"/>
  <c r="AE298" i="1"/>
  <c r="I297" i="6" s="1"/>
  <c r="I297" i="7" s="1"/>
  <c r="AE299" i="1"/>
  <c r="I298" i="6" s="1"/>
  <c r="I298" i="7" s="1"/>
  <c r="AE300" i="1"/>
  <c r="I299" i="6" s="1"/>
  <c r="I299" i="7" s="1"/>
  <c r="AE301" i="1"/>
  <c r="I300" i="6" s="1"/>
  <c r="I300" i="7" s="1"/>
  <c r="AE302" i="1"/>
  <c r="I301" i="6" s="1"/>
  <c r="I301" i="7" s="1"/>
  <c r="AE303" i="1"/>
  <c r="I302" i="6" s="1"/>
  <c r="I302" i="7" s="1"/>
  <c r="AE304" i="1"/>
  <c r="I303" i="6" s="1"/>
  <c r="I303" i="7" s="1"/>
  <c r="AE305" i="1"/>
  <c r="I304" i="6" s="1"/>
  <c r="I304" i="7" s="1"/>
  <c r="AE306" i="1"/>
  <c r="AE307" i="1"/>
  <c r="I306" i="6" s="1"/>
  <c r="I306" i="7" s="1"/>
  <c r="AE308" i="1"/>
  <c r="I307" i="6" s="1"/>
  <c r="I307" i="7" s="1"/>
  <c r="AE309" i="1"/>
  <c r="I308" i="6" s="1"/>
  <c r="I308" i="7" s="1"/>
  <c r="AE310" i="1"/>
  <c r="I309" i="6" s="1"/>
  <c r="I309" i="7" s="1"/>
  <c r="AE311" i="1"/>
  <c r="I310" i="6" s="1"/>
  <c r="I310" i="7" s="1"/>
  <c r="AE312" i="1"/>
  <c r="I311" i="6" s="1"/>
  <c r="I311" i="7" s="1"/>
  <c r="AE313" i="1"/>
  <c r="I312" i="6" s="1"/>
  <c r="I312" i="7" s="1"/>
  <c r="AE314" i="1"/>
  <c r="I313" i="6" s="1"/>
  <c r="I313" i="7" s="1"/>
  <c r="AE315" i="1"/>
  <c r="I314" i="6" s="1"/>
  <c r="I314" i="7" s="1"/>
  <c r="AE316" i="1"/>
  <c r="I315" i="6" s="1"/>
  <c r="I315" i="7" s="1"/>
  <c r="AE317" i="1"/>
  <c r="I316" i="6" s="1"/>
  <c r="I316" i="7" s="1"/>
  <c r="AE318" i="1"/>
  <c r="I317" i="6" s="1"/>
  <c r="I317" i="7" s="1"/>
  <c r="AE319" i="1"/>
  <c r="I318" i="6" s="1"/>
  <c r="I318" i="7" s="1"/>
  <c r="AE320" i="1"/>
  <c r="I319" i="6" s="1"/>
  <c r="I319" i="7" s="1"/>
  <c r="AE321" i="1"/>
  <c r="I320" i="6" s="1"/>
  <c r="I320" i="7" s="1"/>
  <c r="AE322" i="1"/>
  <c r="AE323" i="1"/>
  <c r="I322" i="6" s="1"/>
  <c r="I322" i="7" s="1"/>
  <c r="AE324" i="1"/>
  <c r="I323" i="6" s="1"/>
  <c r="I323" i="7" s="1"/>
  <c r="AE325" i="1"/>
  <c r="I324" i="6" s="1"/>
  <c r="I324" i="7" s="1"/>
  <c r="AE326" i="1"/>
  <c r="I325" i="6" s="1"/>
  <c r="I325" i="7" s="1"/>
  <c r="AE327" i="1"/>
  <c r="I326" i="6" s="1"/>
  <c r="I326" i="7" s="1"/>
  <c r="AE328" i="1"/>
  <c r="I327" i="6" s="1"/>
  <c r="I327" i="7" s="1"/>
  <c r="AE329" i="1"/>
  <c r="I328" i="6" s="1"/>
  <c r="I328" i="7" s="1"/>
  <c r="AE330" i="1"/>
  <c r="I329" i="6" s="1"/>
  <c r="I329" i="7" s="1"/>
  <c r="AE331" i="1"/>
  <c r="I330" i="6" s="1"/>
  <c r="I330" i="7" s="1"/>
  <c r="AE332" i="1"/>
  <c r="I331" i="6" s="1"/>
  <c r="I331" i="7" s="1"/>
  <c r="AE333" i="1"/>
  <c r="I332" i="6" s="1"/>
  <c r="I332" i="7" s="1"/>
  <c r="AE334" i="1"/>
  <c r="I333" i="6" s="1"/>
  <c r="I333" i="7" s="1"/>
  <c r="AE335" i="1"/>
  <c r="I334" i="6" s="1"/>
  <c r="I334" i="7" s="1"/>
  <c r="AE336" i="1"/>
  <c r="I335" i="6" s="1"/>
  <c r="I335" i="7" s="1"/>
  <c r="AE337" i="1"/>
  <c r="I336" i="6" s="1"/>
  <c r="I336" i="7" s="1"/>
  <c r="AE338" i="1"/>
  <c r="AE339" i="1"/>
  <c r="I338" i="6" s="1"/>
  <c r="I338" i="7" s="1"/>
  <c r="AE340" i="1"/>
  <c r="I339" i="6" s="1"/>
  <c r="I339" i="7" s="1"/>
  <c r="AE341" i="1"/>
  <c r="I340" i="6" s="1"/>
  <c r="I340" i="7" s="1"/>
  <c r="AE342" i="1"/>
  <c r="I341" i="6" s="1"/>
  <c r="I341" i="7" s="1"/>
  <c r="AE343" i="1"/>
  <c r="I342" i="6" s="1"/>
  <c r="I342" i="7" s="1"/>
  <c r="AE344" i="1"/>
  <c r="I343" i="6" s="1"/>
  <c r="I343" i="7" s="1"/>
  <c r="AE345" i="1"/>
  <c r="I344" i="6" s="1"/>
  <c r="I344" i="7" s="1"/>
  <c r="AE346" i="1"/>
  <c r="I345" i="6" s="1"/>
  <c r="I345" i="7" s="1"/>
  <c r="AE347" i="1"/>
  <c r="I346" i="6" s="1"/>
  <c r="I346" i="7" s="1"/>
  <c r="AE348" i="1"/>
  <c r="I347" i="6" s="1"/>
  <c r="I347" i="7" s="1"/>
  <c r="AE349" i="1"/>
  <c r="I348" i="6" s="1"/>
  <c r="I348" i="7" s="1"/>
  <c r="AE350" i="1"/>
  <c r="I349" i="6" s="1"/>
  <c r="I349" i="7" s="1"/>
  <c r="AE351" i="1"/>
  <c r="I350" i="6" s="1"/>
  <c r="I350" i="7" s="1"/>
  <c r="AE352" i="1"/>
  <c r="I351" i="6" s="1"/>
  <c r="I351" i="7" s="1"/>
  <c r="AE353" i="1"/>
  <c r="I352" i="6" s="1"/>
  <c r="I352" i="7" s="1"/>
  <c r="AE354" i="1"/>
  <c r="AE355" i="1"/>
  <c r="I354" i="6" s="1"/>
  <c r="I354" i="7" s="1"/>
  <c r="AE356" i="1"/>
  <c r="I355" i="6" s="1"/>
  <c r="I355" i="7" s="1"/>
  <c r="AE357" i="1"/>
  <c r="I356" i="6" s="1"/>
  <c r="I356" i="7" s="1"/>
  <c r="AE358" i="1"/>
  <c r="I357" i="6" s="1"/>
  <c r="I357" i="7" s="1"/>
  <c r="AE359" i="1"/>
  <c r="I358" i="6" s="1"/>
  <c r="I358" i="7" s="1"/>
  <c r="AE360" i="1"/>
  <c r="I359" i="6" s="1"/>
  <c r="I359" i="7" s="1"/>
  <c r="AE361" i="1"/>
  <c r="I360" i="6" s="1"/>
  <c r="I360" i="7" s="1"/>
  <c r="AE362" i="1"/>
  <c r="I361" i="6" s="1"/>
  <c r="I361" i="7" s="1"/>
  <c r="AE363" i="1"/>
  <c r="I362" i="6" s="1"/>
  <c r="I362" i="7" s="1"/>
  <c r="AE364" i="1"/>
  <c r="I363" i="6" s="1"/>
  <c r="I363" i="7" s="1"/>
  <c r="AE365" i="1"/>
  <c r="I364" i="6" s="1"/>
  <c r="I364" i="7" s="1"/>
  <c r="AE366" i="1"/>
  <c r="I365" i="6" s="1"/>
  <c r="I365" i="7" s="1"/>
  <c r="AE367" i="1"/>
  <c r="I366" i="6" s="1"/>
  <c r="I366" i="7" s="1"/>
  <c r="AE368" i="1"/>
  <c r="I367" i="6" s="1"/>
  <c r="I367" i="7" s="1"/>
  <c r="AE369" i="1"/>
  <c r="I368" i="6" s="1"/>
  <c r="I368" i="7" s="1"/>
  <c r="AE370" i="1"/>
  <c r="AE371" i="1"/>
  <c r="I370" i="6" s="1"/>
  <c r="I370" i="7" s="1"/>
  <c r="AE372" i="1"/>
  <c r="I371" i="6" s="1"/>
  <c r="I371" i="7" s="1"/>
  <c r="AE373" i="1"/>
  <c r="I372" i="6" s="1"/>
  <c r="I372" i="7" s="1"/>
  <c r="AE374" i="1"/>
  <c r="I373" i="6" s="1"/>
  <c r="I373" i="7" s="1"/>
  <c r="AE375" i="1"/>
  <c r="I374" i="6" s="1"/>
  <c r="I374" i="7" s="1"/>
  <c r="AE376" i="1"/>
  <c r="I375" i="6" s="1"/>
  <c r="I375" i="7" s="1"/>
  <c r="AE377" i="1"/>
  <c r="I376" i="6" s="1"/>
  <c r="I376" i="7" s="1"/>
  <c r="AE378" i="1"/>
  <c r="I377" i="6" s="1"/>
  <c r="I377" i="7" s="1"/>
  <c r="AE379" i="1"/>
  <c r="I378" i="6" s="1"/>
  <c r="I378" i="7" s="1"/>
  <c r="AE380" i="1"/>
  <c r="I379" i="6" s="1"/>
  <c r="I379" i="7" s="1"/>
  <c r="AE381" i="1"/>
  <c r="I380" i="6" s="1"/>
  <c r="I380" i="7" s="1"/>
  <c r="AE382" i="1"/>
  <c r="I381" i="6" s="1"/>
  <c r="I381" i="7" s="1"/>
  <c r="AE383" i="1"/>
  <c r="I382" i="6" s="1"/>
  <c r="I382" i="7" s="1"/>
  <c r="AE384" i="1"/>
  <c r="I383" i="6" s="1"/>
  <c r="I383" i="7" s="1"/>
  <c r="AE385" i="1"/>
  <c r="I384" i="6" s="1"/>
  <c r="I384" i="7" s="1"/>
  <c r="AE386" i="1"/>
  <c r="AE387" i="1"/>
  <c r="I386" i="6" s="1"/>
  <c r="I386" i="7" s="1"/>
  <c r="AE388" i="1"/>
  <c r="I387" i="6" s="1"/>
  <c r="I387" i="7" s="1"/>
  <c r="AE389" i="1"/>
  <c r="I388" i="6" s="1"/>
  <c r="I388" i="7" s="1"/>
  <c r="AE390" i="1"/>
  <c r="I389" i="6" s="1"/>
  <c r="I389" i="7" s="1"/>
  <c r="AE391" i="1"/>
  <c r="I390" i="6" s="1"/>
  <c r="I390" i="7" s="1"/>
  <c r="AE392" i="1"/>
  <c r="I391" i="6" s="1"/>
  <c r="I391" i="7" s="1"/>
  <c r="AE393" i="1"/>
  <c r="I392" i="6" s="1"/>
  <c r="I392" i="7" s="1"/>
  <c r="AE394" i="1"/>
  <c r="I393" i="6" s="1"/>
  <c r="I393" i="7" s="1"/>
  <c r="AE395" i="1"/>
  <c r="I394" i="6" s="1"/>
  <c r="I394" i="7" s="1"/>
  <c r="AE396" i="1"/>
  <c r="I395" i="6" s="1"/>
  <c r="I395" i="7" s="1"/>
  <c r="AE397" i="1"/>
  <c r="I396" i="6" s="1"/>
  <c r="I396" i="7" s="1"/>
  <c r="AE398" i="1"/>
  <c r="I397" i="6" s="1"/>
  <c r="I397" i="7" s="1"/>
  <c r="AE399" i="1"/>
  <c r="I398" i="6" s="1"/>
  <c r="I398" i="7" s="1"/>
  <c r="AE400" i="1"/>
  <c r="I399" i="6" s="1"/>
  <c r="I399" i="7" s="1"/>
  <c r="AE401" i="1"/>
  <c r="I400" i="6" s="1"/>
  <c r="I400" i="7" s="1"/>
  <c r="AE402" i="1"/>
  <c r="AE403" i="1"/>
  <c r="I402" i="6" s="1"/>
  <c r="I402" i="7" s="1"/>
  <c r="AE404" i="1"/>
  <c r="I403" i="6" s="1"/>
  <c r="I403" i="7" s="1"/>
  <c r="AE405" i="1"/>
  <c r="I404" i="6" s="1"/>
  <c r="I404" i="7" s="1"/>
  <c r="AE406" i="1"/>
  <c r="I405" i="6" s="1"/>
  <c r="I405" i="7" s="1"/>
  <c r="AE407" i="1"/>
  <c r="I406" i="6" s="1"/>
  <c r="I406" i="7" s="1"/>
  <c r="AE408" i="1"/>
  <c r="I407" i="6" s="1"/>
  <c r="I407" i="7" s="1"/>
  <c r="AE409" i="1"/>
  <c r="I408" i="6" s="1"/>
  <c r="I408" i="7" s="1"/>
  <c r="AE410" i="1"/>
  <c r="I409" i="6" s="1"/>
  <c r="I409" i="7" s="1"/>
  <c r="AE411" i="1"/>
  <c r="I410" i="6" s="1"/>
  <c r="I410" i="7" s="1"/>
  <c r="AE412" i="1"/>
  <c r="I411" i="6" s="1"/>
  <c r="I411" i="7" s="1"/>
  <c r="AE413" i="1"/>
  <c r="I412" i="6" s="1"/>
  <c r="I412" i="7" s="1"/>
  <c r="AE414" i="1"/>
  <c r="I413" i="6" s="1"/>
  <c r="I413" i="7" s="1"/>
  <c r="AE415" i="1"/>
  <c r="I414" i="6" s="1"/>
  <c r="I414" i="7" s="1"/>
  <c r="AE416" i="1"/>
  <c r="I415" i="6" s="1"/>
  <c r="I415" i="7" s="1"/>
  <c r="AE417" i="1"/>
  <c r="I416" i="6" s="1"/>
  <c r="I416" i="7" s="1"/>
  <c r="AE418" i="1"/>
  <c r="AE419" i="1"/>
  <c r="I418" i="6" s="1"/>
  <c r="I418" i="7" s="1"/>
  <c r="AE3" i="1"/>
  <c r="I2" i="6" s="1"/>
  <c r="I2" i="7" s="1"/>
  <c r="F4" i="6"/>
  <c r="F4" i="7" s="1"/>
  <c r="F5" i="6"/>
  <c r="F5" i="7" s="1"/>
  <c r="F6" i="6"/>
  <c r="F6" i="7" s="1"/>
  <c r="F7" i="6"/>
  <c r="F7" i="7" s="1"/>
  <c r="F8" i="6"/>
  <c r="F8" i="7" s="1"/>
  <c r="F9" i="6"/>
  <c r="F9" i="7" s="1"/>
  <c r="F10" i="6"/>
  <c r="F10" i="7" s="1"/>
  <c r="F11" i="6"/>
  <c r="F11" i="7" s="1"/>
  <c r="F12" i="6"/>
  <c r="F12" i="7" s="1"/>
  <c r="F13" i="6"/>
  <c r="F13" i="7" s="1"/>
  <c r="F14" i="6"/>
  <c r="F14" i="7" s="1"/>
  <c r="F15" i="6"/>
  <c r="F15" i="7" s="1"/>
  <c r="F16" i="6"/>
  <c r="F16" i="7" s="1"/>
  <c r="F17" i="6"/>
  <c r="F17" i="7" s="1"/>
  <c r="F18" i="6"/>
  <c r="F18" i="7" s="1"/>
  <c r="F19" i="6"/>
  <c r="F19" i="7" s="1"/>
  <c r="F20" i="6"/>
  <c r="F20" i="7" s="1"/>
  <c r="F21" i="6"/>
  <c r="F21" i="7" s="1"/>
  <c r="F22" i="6"/>
  <c r="F22" i="7" s="1"/>
  <c r="F23" i="6"/>
  <c r="F23" i="7" s="1"/>
  <c r="F24" i="6"/>
  <c r="F24" i="7" s="1"/>
  <c r="F25" i="6"/>
  <c r="F25" i="7" s="1"/>
  <c r="F26" i="6"/>
  <c r="F26" i="7" s="1"/>
  <c r="F27" i="6"/>
  <c r="F27" i="7" s="1"/>
  <c r="F28" i="6"/>
  <c r="F28" i="7" s="1"/>
  <c r="F29" i="6"/>
  <c r="F29" i="7" s="1"/>
  <c r="F30" i="6"/>
  <c r="F30" i="7" s="1"/>
  <c r="F31" i="6"/>
  <c r="F31" i="7" s="1"/>
  <c r="F32" i="6"/>
  <c r="F32" i="7" s="1"/>
  <c r="F33" i="6"/>
  <c r="F33" i="7" s="1"/>
  <c r="F34" i="6"/>
  <c r="F34" i="7" s="1"/>
  <c r="F35" i="6"/>
  <c r="F35" i="7" s="1"/>
  <c r="F36" i="6"/>
  <c r="F36" i="7" s="1"/>
  <c r="F37" i="6"/>
  <c r="F37" i="7" s="1"/>
  <c r="F38" i="6"/>
  <c r="F38" i="7" s="1"/>
  <c r="F39" i="6"/>
  <c r="F39" i="7" s="1"/>
  <c r="F40" i="6"/>
  <c r="F40" i="7" s="1"/>
  <c r="F41" i="6"/>
  <c r="F41" i="7" s="1"/>
  <c r="F42" i="6"/>
  <c r="F42" i="7" s="1"/>
  <c r="F43" i="6"/>
  <c r="F43" i="7" s="1"/>
  <c r="F44" i="6"/>
  <c r="F44" i="7" s="1"/>
  <c r="F45" i="6"/>
  <c r="F45" i="7" s="1"/>
  <c r="F46" i="6"/>
  <c r="F46" i="7" s="1"/>
  <c r="F47" i="6"/>
  <c r="F47" i="7" s="1"/>
  <c r="F48" i="6"/>
  <c r="F48" i="7" s="1"/>
  <c r="F49" i="6"/>
  <c r="F49" i="7" s="1"/>
  <c r="F50" i="6"/>
  <c r="F50" i="7" s="1"/>
  <c r="F51" i="6"/>
  <c r="F51" i="7" s="1"/>
  <c r="F52" i="6"/>
  <c r="F52" i="7" s="1"/>
  <c r="F53" i="6"/>
  <c r="F53" i="7" s="1"/>
  <c r="F54" i="6"/>
  <c r="F54" i="7" s="1"/>
  <c r="F55" i="6"/>
  <c r="F55" i="7" s="1"/>
  <c r="F56" i="6"/>
  <c r="F56" i="7" s="1"/>
  <c r="F57" i="6"/>
  <c r="F57" i="7" s="1"/>
  <c r="F58" i="6"/>
  <c r="F58" i="7" s="1"/>
  <c r="F59" i="6"/>
  <c r="F59" i="7" s="1"/>
  <c r="F60" i="6"/>
  <c r="F60" i="7" s="1"/>
  <c r="F61" i="6"/>
  <c r="F61" i="7" s="1"/>
  <c r="F62" i="6"/>
  <c r="F62" i="7" s="1"/>
  <c r="F63" i="6"/>
  <c r="F63" i="7" s="1"/>
  <c r="F64" i="6"/>
  <c r="F64" i="7" s="1"/>
  <c r="F65" i="6"/>
  <c r="F65" i="7" s="1"/>
  <c r="F66" i="6"/>
  <c r="F66" i="7" s="1"/>
  <c r="F67" i="6"/>
  <c r="F67" i="7" s="1"/>
  <c r="F68" i="6"/>
  <c r="F68" i="7" s="1"/>
  <c r="F69" i="6"/>
  <c r="F69" i="7" s="1"/>
  <c r="F70" i="6"/>
  <c r="F70" i="7" s="1"/>
  <c r="F71" i="6"/>
  <c r="F71" i="7" s="1"/>
  <c r="F72" i="6"/>
  <c r="F72" i="7" s="1"/>
  <c r="F73" i="6"/>
  <c r="F73" i="7" s="1"/>
  <c r="F74" i="6"/>
  <c r="F74" i="7" s="1"/>
  <c r="F75" i="6"/>
  <c r="F75" i="7" s="1"/>
  <c r="F76" i="6"/>
  <c r="F76" i="7" s="1"/>
  <c r="F77" i="6"/>
  <c r="F77" i="7" s="1"/>
  <c r="F78" i="6"/>
  <c r="F78" i="7" s="1"/>
  <c r="F79" i="6"/>
  <c r="F79" i="7" s="1"/>
  <c r="F80" i="6"/>
  <c r="F80" i="7" s="1"/>
  <c r="F81" i="6"/>
  <c r="F81" i="7" s="1"/>
  <c r="F82" i="6"/>
  <c r="F82" i="7" s="1"/>
  <c r="F83" i="6"/>
  <c r="F83" i="7" s="1"/>
  <c r="F84" i="6"/>
  <c r="F84" i="7" s="1"/>
  <c r="F85" i="6"/>
  <c r="F85" i="7" s="1"/>
  <c r="F86" i="6"/>
  <c r="F86" i="7" s="1"/>
  <c r="F87" i="6"/>
  <c r="F87" i="7" s="1"/>
  <c r="F88" i="6"/>
  <c r="F88" i="7" s="1"/>
  <c r="F89" i="6"/>
  <c r="F89" i="7" s="1"/>
  <c r="F90" i="6"/>
  <c r="F90" i="7" s="1"/>
  <c r="F91" i="6"/>
  <c r="F91" i="7" s="1"/>
  <c r="F92" i="6"/>
  <c r="F92" i="7" s="1"/>
  <c r="F93" i="6"/>
  <c r="F93" i="7" s="1"/>
  <c r="F94" i="6"/>
  <c r="F94" i="7" s="1"/>
  <c r="F95" i="6"/>
  <c r="F95" i="7" s="1"/>
  <c r="F96" i="6"/>
  <c r="F96" i="7" s="1"/>
  <c r="F97" i="6"/>
  <c r="F97" i="7" s="1"/>
  <c r="F98" i="6"/>
  <c r="F98" i="7" s="1"/>
  <c r="F99" i="6"/>
  <c r="F99" i="7" s="1"/>
  <c r="F100" i="6"/>
  <c r="F100" i="7" s="1"/>
  <c r="F101" i="6"/>
  <c r="F101" i="7" s="1"/>
  <c r="F102" i="6"/>
  <c r="F102" i="7" s="1"/>
  <c r="F103" i="6"/>
  <c r="F103" i="7" s="1"/>
  <c r="F104" i="6"/>
  <c r="F104" i="7" s="1"/>
  <c r="F105" i="6"/>
  <c r="F105" i="7" s="1"/>
  <c r="F106" i="6"/>
  <c r="F106" i="7" s="1"/>
  <c r="F107" i="6"/>
  <c r="F107" i="7" s="1"/>
  <c r="F108" i="6"/>
  <c r="F108" i="7" s="1"/>
  <c r="F109" i="6"/>
  <c r="F109" i="7" s="1"/>
  <c r="F110" i="6"/>
  <c r="F110" i="7" s="1"/>
  <c r="F111" i="6"/>
  <c r="F111" i="7" s="1"/>
  <c r="F112" i="6"/>
  <c r="F112" i="7" s="1"/>
  <c r="F113" i="6"/>
  <c r="F113" i="7" s="1"/>
  <c r="F114" i="6"/>
  <c r="F114" i="7" s="1"/>
  <c r="F115" i="6"/>
  <c r="F115" i="7" s="1"/>
  <c r="F116" i="6"/>
  <c r="F116" i="7" s="1"/>
  <c r="F117" i="6"/>
  <c r="F117" i="7" s="1"/>
  <c r="F118" i="6"/>
  <c r="F118" i="7" s="1"/>
  <c r="F119" i="6"/>
  <c r="F119" i="7" s="1"/>
  <c r="F120" i="6"/>
  <c r="F120" i="7" s="1"/>
  <c r="F121" i="6"/>
  <c r="F121" i="7" s="1"/>
  <c r="F122" i="6"/>
  <c r="F122" i="7" s="1"/>
  <c r="F123" i="6"/>
  <c r="F123" i="7" s="1"/>
  <c r="F124" i="6"/>
  <c r="F124" i="7" s="1"/>
  <c r="F125" i="6"/>
  <c r="F125" i="7" s="1"/>
  <c r="F126" i="6"/>
  <c r="F126" i="7" s="1"/>
  <c r="F127" i="6"/>
  <c r="F127" i="7" s="1"/>
  <c r="F128" i="6"/>
  <c r="F128" i="7" s="1"/>
  <c r="F129" i="6"/>
  <c r="F129" i="7" s="1"/>
  <c r="F130" i="6"/>
  <c r="F130" i="7" s="1"/>
  <c r="F131" i="6"/>
  <c r="F131" i="7" s="1"/>
  <c r="F132" i="6"/>
  <c r="F132" i="7" s="1"/>
  <c r="F133" i="6"/>
  <c r="F133" i="7" s="1"/>
  <c r="F134" i="6"/>
  <c r="F134" i="7" s="1"/>
  <c r="F135" i="6"/>
  <c r="F135" i="7" s="1"/>
  <c r="F136" i="6"/>
  <c r="F136" i="7" s="1"/>
  <c r="F137" i="6"/>
  <c r="F137" i="7" s="1"/>
  <c r="F138" i="6"/>
  <c r="F138" i="7" s="1"/>
  <c r="F139" i="6"/>
  <c r="F139" i="7" s="1"/>
  <c r="F140" i="6"/>
  <c r="F140" i="7" s="1"/>
  <c r="F141" i="6"/>
  <c r="F141" i="7" s="1"/>
  <c r="F142" i="6"/>
  <c r="F142" i="7" s="1"/>
  <c r="F143" i="6"/>
  <c r="F143" i="7" s="1"/>
  <c r="F144" i="6"/>
  <c r="F144" i="7" s="1"/>
  <c r="F145" i="6"/>
  <c r="F145" i="7" s="1"/>
  <c r="F146" i="6"/>
  <c r="F146" i="7" s="1"/>
  <c r="F147" i="6"/>
  <c r="F147" i="7" s="1"/>
  <c r="F148" i="6"/>
  <c r="F148" i="7" s="1"/>
  <c r="F149" i="6"/>
  <c r="F149" i="7" s="1"/>
  <c r="F150" i="6"/>
  <c r="F150" i="7" s="1"/>
  <c r="F151" i="6"/>
  <c r="F151" i="7" s="1"/>
  <c r="F152" i="6"/>
  <c r="F152" i="7" s="1"/>
  <c r="F153" i="6"/>
  <c r="F153" i="7" s="1"/>
  <c r="F154" i="6"/>
  <c r="F154" i="7" s="1"/>
  <c r="F155" i="6"/>
  <c r="F155" i="7" s="1"/>
  <c r="F156" i="6"/>
  <c r="F156" i="7" s="1"/>
  <c r="F157" i="6"/>
  <c r="F157" i="7" s="1"/>
  <c r="F158" i="6"/>
  <c r="F158" i="7" s="1"/>
  <c r="F159" i="6"/>
  <c r="F159" i="7" s="1"/>
  <c r="F160" i="6"/>
  <c r="F160" i="7" s="1"/>
  <c r="F161" i="6"/>
  <c r="F161" i="7" s="1"/>
  <c r="F162" i="6"/>
  <c r="F162" i="7" s="1"/>
  <c r="F163" i="6"/>
  <c r="F163" i="7" s="1"/>
  <c r="F164" i="6"/>
  <c r="F164" i="7" s="1"/>
  <c r="F165" i="6"/>
  <c r="F165" i="7" s="1"/>
  <c r="F166" i="6"/>
  <c r="F166" i="7" s="1"/>
  <c r="F167" i="6"/>
  <c r="F167" i="7" s="1"/>
  <c r="F168" i="6"/>
  <c r="F168" i="7" s="1"/>
  <c r="F169" i="6"/>
  <c r="F169" i="7" s="1"/>
  <c r="F170" i="6"/>
  <c r="F170" i="7" s="1"/>
  <c r="F171" i="6"/>
  <c r="F171" i="7" s="1"/>
  <c r="F172" i="6"/>
  <c r="F172" i="7" s="1"/>
  <c r="F173" i="6"/>
  <c r="F173" i="7" s="1"/>
  <c r="F174" i="6"/>
  <c r="F174" i="7" s="1"/>
  <c r="F175" i="6"/>
  <c r="F175" i="7" s="1"/>
  <c r="F176" i="6"/>
  <c r="F176" i="7" s="1"/>
  <c r="F177" i="6"/>
  <c r="F177" i="7" s="1"/>
  <c r="F178" i="6"/>
  <c r="F178" i="7" s="1"/>
  <c r="F179" i="6"/>
  <c r="F179" i="7" s="1"/>
  <c r="F180" i="6"/>
  <c r="F180" i="7" s="1"/>
  <c r="F181" i="6"/>
  <c r="F181" i="7" s="1"/>
  <c r="F182" i="6"/>
  <c r="F182" i="7" s="1"/>
  <c r="F183" i="6"/>
  <c r="F183" i="7" s="1"/>
  <c r="F184" i="6"/>
  <c r="F184" i="7" s="1"/>
  <c r="F185" i="6"/>
  <c r="F185" i="7" s="1"/>
  <c r="F186" i="6"/>
  <c r="F186" i="7" s="1"/>
  <c r="F187" i="6"/>
  <c r="F187" i="7" s="1"/>
  <c r="F188" i="6"/>
  <c r="F188" i="7" s="1"/>
  <c r="F189" i="6"/>
  <c r="F189" i="7" s="1"/>
  <c r="F190" i="6"/>
  <c r="F190" i="7" s="1"/>
  <c r="F191" i="6"/>
  <c r="F191" i="7" s="1"/>
  <c r="F192" i="6"/>
  <c r="F192" i="7" s="1"/>
  <c r="F193" i="6"/>
  <c r="F193" i="7" s="1"/>
  <c r="F194" i="6"/>
  <c r="F194" i="7" s="1"/>
  <c r="F195" i="6"/>
  <c r="F195" i="7" s="1"/>
  <c r="F196" i="6"/>
  <c r="F196" i="7" s="1"/>
  <c r="F197" i="6"/>
  <c r="F197" i="7" s="1"/>
  <c r="F198" i="6"/>
  <c r="F198" i="7" s="1"/>
  <c r="F199" i="6"/>
  <c r="F199" i="7" s="1"/>
  <c r="F200" i="6"/>
  <c r="F200" i="7" s="1"/>
  <c r="F201" i="6"/>
  <c r="F201" i="7" s="1"/>
  <c r="F202" i="6"/>
  <c r="F202" i="7" s="1"/>
  <c r="F203" i="6"/>
  <c r="F203" i="7" s="1"/>
  <c r="F204" i="6"/>
  <c r="F204" i="7" s="1"/>
  <c r="F205" i="6"/>
  <c r="F205" i="7" s="1"/>
  <c r="F206" i="6"/>
  <c r="F206" i="7" s="1"/>
  <c r="F207" i="6"/>
  <c r="F207" i="7" s="1"/>
  <c r="F208" i="6"/>
  <c r="F208" i="7" s="1"/>
  <c r="F209" i="6"/>
  <c r="F209" i="7" s="1"/>
  <c r="F210" i="6"/>
  <c r="F210" i="7" s="1"/>
  <c r="F211" i="6"/>
  <c r="F211" i="7" s="1"/>
  <c r="F212" i="6"/>
  <c r="F212" i="7" s="1"/>
  <c r="F213" i="6"/>
  <c r="F213" i="7" s="1"/>
  <c r="F214" i="6"/>
  <c r="F214" i="7" s="1"/>
  <c r="F215" i="6"/>
  <c r="F215" i="7" s="1"/>
  <c r="F216" i="6"/>
  <c r="F216" i="7" s="1"/>
  <c r="F217" i="6"/>
  <c r="F217" i="7" s="1"/>
  <c r="F218" i="6"/>
  <c r="F218" i="7" s="1"/>
  <c r="F219" i="6"/>
  <c r="F219" i="7" s="1"/>
  <c r="F220" i="6"/>
  <c r="F220" i="7" s="1"/>
  <c r="F221" i="6"/>
  <c r="F221" i="7" s="1"/>
  <c r="F222" i="6"/>
  <c r="F222" i="7" s="1"/>
  <c r="F223" i="6"/>
  <c r="F223" i="7" s="1"/>
  <c r="F224" i="6"/>
  <c r="F224" i="7" s="1"/>
  <c r="F225" i="6"/>
  <c r="F225" i="7" s="1"/>
  <c r="F226" i="6"/>
  <c r="F226" i="7" s="1"/>
  <c r="F227" i="6"/>
  <c r="F227" i="7" s="1"/>
  <c r="F228" i="6"/>
  <c r="F228" i="7" s="1"/>
  <c r="F229" i="6"/>
  <c r="F229" i="7" s="1"/>
  <c r="F230" i="6"/>
  <c r="F230" i="7" s="1"/>
  <c r="F231" i="6"/>
  <c r="F231" i="7" s="1"/>
  <c r="F232" i="6"/>
  <c r="F232" i="7" s="1"/>
  <c r="F233" i="6"/>
  <c r="F233" i="7" s="1"/>
  <c r="F234" i="6"/>
  <c r="F234" i="7" s="1"/>
  <c r="F235" i="6"/>
  <c r="F235" i="7" s="1"/>
  <c r="F236" i="6"/>
  <c r="F236" i="7" s="1"/>
  <c r="F237" i="6"/>
  <c r="F237" i="7" s="1"/>
  <c r="F238" i="6"/>
  <c r="F238" i="7" s="1"/>
  <c r="F239" i="6"/>
  <c r="F239" i="7" s="1"/>
  <c r="F240" i="6"/>
  <c r="F240" i="7" s="1"/>
  <c r="F241" i="6"/>
  <c r="F241" i="7" s="1"/>
  <c r="F242" i="6"/>
  <c r="F242" i="7" s="1"/>
  <c r="F243" i="6"/>
  <c r="F243" i="7" s="1"/>
  <c r="F244" i="6"/>
  <c r="F244" i="7" s="1"/>
  <c r="F245" i="6"/>
  <c r="F245" i="7" s="1"/>
  <c r="F246" i="6"/>
  <c r="F246" i="7" s="1"/>
  <c r="F247" i="6"/>
  <c r="F247" i="7" s="1"/>
  <c r="F248" i="6"/>
  <c r="F248" i="7" s="1"/>
  <c r="F249" i="6"/>
  <c r="F249" i="7" s="1"/>
  <c r="F250" i="6"/>
  <c r="F250" i="7" s="1"/>
  <c r="F251" i="6"/>
  <c r="F251" i="7" s="1"/>
  <c r="F252" i="6"/>
  <c r="F252" i="7" s="1"/>
  <c r="F253" i="6"/>
  <c r="F253" i="7" s="1"/>
  <c r="F254" i="6"/>
  <c r="F254" i="7" s="1"/>
  <c r="F255" i="6"/>
  <c r="F255" i="7" s="1"/>
  <c r="F256" i="6"/>
  <c r="F256" i="7" s="1"/>
  <c r="F257" i="6"/>
  <c r="F257" i="7" s="1"/>
  <c r="F258" i="6"/>
  <c r="F258" i="7" s="1"/>
  <c r="F259" i="6"/>
  <c r="F259" i="7" s="1"/>
  <c r="F260" i="6"/>
  <c r="F260" i="7" s="1"/>
  <c r="F261" i="6"/>
  <c r="F261" i="7" s="1"/>
  <c r="F262" i="6"/>
  <c r="F262" i="7" s="1"/>
  <c r="F263" i="6"/>
  <c r="F263" i="7" s="1"/>
  <c r="F264" i="6"/>
  <c r="F264" i="7" s="1"/>
  <c r="F265" i="6"/>
  <c r="F265" i="7" s="1"/>
  <c r="F266" i="6"/>
  <c r="F266" i="7" s="1"/>
  <c r="F267" i="6"/>
  <c r="F267" i="7" s="1"/>
  <c r="F268" i="6"/>
  <c r="F268" i="7" s="1"/>
  <c r="F269" i="6"/>
  <c r="F269" i="7" s="1"/>
  <c r="F270" i="6"/>
  <c r="F270" i="7" s="1"/>
  <c r="F271" i="6"/>
  <c r="F271" i="7" s="1"/>
  <c r="F272" i="6"/>
  <c r="F272" i="7" s="1"/>
  <c r="F273" i="6"/>
  <c r="F273" i="7" s="1"/>
  <c r="F274" i="6"/>
  <c r="F274" i="7" s="1"/>
  <c r="F275" i="6"/>
  <c r="F275" i="7" s="1"/>
  <c r="F276" i="6"/>
  <c r="F276" i="7" s="1"/>
  <c r="F277" i="6"/>
  <c r="F277" i="7" s="1"/>
  <c r="F278" i="6"/>
  <c r="F278" i="7" s="1"/>
  <c r="F279" i="6"/>
  <c r="F279" i="7" s="1"/>
  <c r="F280" i="6"/>
  <c r="F280" i="7" s="1"/>
  <c r="F281" i="6"/>
  <c r="F281" i="7" s="1"/>
  <c r="F282" i="6"/>
  <c r="F282" i="7" s="1"/>
  <c r="F283" i="6"/>
  <c r="F283" i="7" s="1"/>
  <c r="F284" i="6"/>
  <c r="F284" i="7" s="1"/>
  <c r="F285" i="6"/>
  <c r="F285" i="7" s="1"/>
  <c r="F286" i="6"/>
  <c r="F286" i="7" s="1"/>
  <c r="F287" i="6"/>
  <c r="F287" i="7" s="1"/>
  <c r="F288" i="6"/>
  <c r="F288" i="7" s="1"/>
  <c r="F289" i="6"/>
  <c r="F289" i="7" s="1"/>
  <c r="F290" i="6"/>
  <c r="F290" i="7" s="1"/>
  <c r="F291" i="6"/>
  <c r="F291" i="7" s="1"/>
  <c r="F292" i="6"/>
  <c r="F292" i="7" s="1"/>
  <c r="F293" i="6"/>
  <c r="F293" i="7" s="1"/>
  <c r="F294" i="6"/>
  <c r="F294" i="7" s="1"/>
  <c r="F295" i="6"/>
  <c r="F295" i="7" s="1"/>
  <c r="F296" i="6"/>
  <c r="F296" i="7" s="1"/>
  <c r="F297" i="6"/>
  <c r="F297" i="7" s="1"/>
  <c r="F298" i="6"/>
  <c r="F298" i="7" s="1"/>
  <c r="F299" i="6"/>
  <c r="F299" i="7" s="1"/>
  <c r="F300" i="6"/>
  <c r="F300" i="7" s="1"/>
  <c r="F301" i="6"/>
  <c r="F301" i="7" s="1"/>
  <c r="F302" i="6"/>
  <c r="F302" i="7" s="1"/>
  <c r="F303" i="6"/>
  <c r="F303" i="7" s="1"/>
  <c r="F304" i="6"/>
  <c r="F304" i="7" s="1"/>
  <c r="F305" i="6"/>
  <c r="F305" i="7" s="1"/>
  <c r="F306" i="6"/>
  <c r="F306" i="7" s="1"/>
  <c r="F307" i="6"/>
  <c r="F307" i="7" s="1"/>
  <c r="F308" i="6"/>
  <c r="F308" i="7" s="1"/>
  <c r="F309" i="6"/>
  <c r="F309" i="7" s="1"/>
  <c r="F310" i="6"/>
  <c r="F310" i="7" s="1"/>
  <c r="F311" i="6"/>
  <c r="F311" i="7" s="1"/>
  <c r="F312" i="6"/>
  <c r="F312" i="7" s="1"/>
  <c r="F313" i="6"/>
  <c r="F313" i="7" s="1"/>
  <c r="F314" i="6"/>
  <c r="F314" i="7" s="1"/>
  <c r="F315" i="6"/>
  <c r="F315" i="7" s="1"/>
  <c r="F316" i="6"/>
  <c r="F316" i="7" s="1"/>
  <c r="F317" i="6"/>
  <c r="F317" i="7" s="1"/>
  <c r="F318" i="6"/>
  <c r="F318" i="7" s="1"/>
  <c r="F319" i="6"/>
  <c r="F319" i="7" s="1"/>
  <c r="F320" i="6"/>
  <c r="F320" i="7" s="1"/>
  <c r="F321" i="6"/>
  <c r="F321" i="7" s="1"/>
  <c r="F322" i="6"/>
  <c r="F322" i="7" s="1"/>
  <c r="F323" i="6"/>
  <c r="F323" i="7" s="1"/>
  <c r="F324" i="6"/>
  <c r="F324" i="7" s="1"/>
  <c r="F325" i="6"/>
  <c r="F325" i="7" s="1"/>
  <c r="F326" i="6"/>
  <c r="F326" i="7" s="1"/>
  <c r="F327" i="6"/>
  <c r="F327" i="7" s="1"/>
  <c r="F328" i="6"/>
  <c r="F328" i="7" s="1"/>
  <c r="F329" i="6"/>
  <c r="F329" i="7" s="1"/>
  <c r="F330" i="6"/>
  <c r="F330" i="7" s="1"/>
  <c r="F331" i="6"/>
  <c r="F331" i="7" s="1"/>
  <c r="F332" i="6"/>
  <c r="F332" i="7" s="1"/>
  <c r="F333" i="6"/>
  <c r="F333" i="7" s="1"/>
  <c r="F334" i="6"/>
  <c r="F334" i="7" s="1"/>
  <c r="F335" i="6"/>
  <c r="F335" i="7" s="1"/>
  <c r="F336" i="6"/>
  <c r="F336" i="7" s="1"/>
  <c r="F337" i="6"/>
  <c r="F337" i="7" s="1"/>
  <c r="F338" i="6"/>
  <c r="F338" i="7" s="1"/>
  <c r="F339" i="6"/>
  <c r="F339" i="7" s="1"/>
  <c r="F340" i="6"/>
  <c r="F340" i="7" s="1"/>
  <c r="F341" i="6"/>
  <c r="F341" i="7" s="1"/>
  <c r="F342" i="6"/>
  <c r="F342" i="7" s="1"/>
  <c r="F343" i="6"/>
  <c r="F343" i="7" s="1"/>
  <c r="F344" i="6"/>
  <c r="F344" i="7" s="1"/>
  <c r="F345" i="6"/>
  <c r="F345" i="7" s="1"/>
  <c r="F346" i="6"/>
  <c r="F346" i="7" s="1"/>
  <c r="F347" i="6"/>
  <c r="F347" i="7" s="1"/>
  <c r="F348" i="6"/>
  <c r="F348" i="7" s="1"/>
  <c r="F349" i="6"/>
  <c r="F349" i="7" s="1"/>
  <c r="F350" i="6"/>
  <c r="F350" i="7" s="1"/>
  <c r="F351" i="6"/>
  <c r="F351" i="7" s="1"/>
  <c r="F352" i="6"/>
  <c r="F352" i="7" s="1"/>
  <c r="F353" i="6"/>
  <c r="F353" i="7" s="1"/>
  <c r="F354" i="6"/>
  <c r="F354" i="7" s="1"/>
  <c r="F355" i="6"/>
  <c r="F355" i="7" s="1"/>
  <c r="F356" i="6"/>
  <c r="F356" i="7" s="1"/>
  <c r="F357" i="6"/>
  <c r="F357" i="7" s="1"/>
  <c r="F358" i="6"/>
  <c r="F358" i="7" s="1"/>
  <c r="F359" i="6"/>
  <c r="F359" i="7" s="1"/>
  <c r="F360" i="6"/>
  <c r="F360" i="7" s="1"/>
  <c r="F361" i="6"/>
  <c r="F361" i="7" s="1"/>
  <c r="F362" i="6"/>
  <c r="F362" i="7" s="1"/>
  <c r="F363" i="6"/>
  <c r="F363" i="7" s="1"/>
  <c r="F364" i="6"/>
  <c r="F364" i="7" s="1"/>
  <c r="F365" i="6"/>
  <c r="F365" i="7" s="1"/>
  <c r="F366" i="6"/>
  <c r="F366" i="7" s="1"/>
  <c r="F367" i="6"/>
  <c r="F367" i="7" s="1"/>
  <c r="F368" i="6"/>
  <c r="F368" i="7" s="1"/>
  <c r="F369" i="6"/>
  <c r="F369" i="7" s="1"/>
  <c r="F370" i="6"/>
  <c r="F370" i="7" s="1"/>
  <c r="F371" i="6"/>
  <c r="F371" i="7" s="1"/>
  <c r="F372" i="6"/>
  <c r="F372" i="7" s="1"/>
  <c r="F373" i="6"/>
  <c r="F373" i="7" s="1"/>
  <c r="F374" i="6"/>
  <c r="F374" i="7" s="1"/>
  <c r="F375" i="6"/>
  <c r="F375" i="7" s="1"/>
  <c r="F376" i="6"/>
  <c r="F376" i="7" s="1"/>
  <c r="F377" i="6"/>
  <c r="F377" i="7" s="1"/>
  <c r="F378" i="6"/>
  <c r="F378" i="7" s="1"/>
  <c r="F379" i="6"/>
  <c r="F379" i="7" s="1"/>
  <c r="F380" i="6"/>
  <c r="F380" i="7" s="1"/>
  <c r="F381" i="6"/>
  <c r="F381" i="7" s="1"/>
  <c r="F382" i="6"/>
  <c r="F382" i="7" s="1"/>
  <c r="F383" i="6"/>
  <c r="F383" i="7" s="1"/>
  <c r="F384" i="6"/>
  <c r="F384" i="7" s="1"/>
  <c r="F385" i="6"/>
  <c r="F385" i="7" s="1"/>
  <c r="F386" i="6"/>
  <c r="F386" i="7" s="1"/>
  <c r="F387" i="6"/>
  <c r="F387" i="7" s="1"/>
  <c r="F388" i="6"/>
  <c r="F388" i="7" s="1"/>
  <c r="F389" i="6"/>
  <c r="F389" i="7" s="1"/>
  <c r="F390" i="6"/>
  <c r="F390" i="7" s="1"/>
  <c r="F391" i="6"/>
  <c r="F391" i="7" s="1"/>
  <c r="F392" i="6"/>
  <c r="F392" i="7" s="1"/>
  <c r="F393" i="6"/>
  <c r="F393" i="7" s="1"/>
  <c r="F394" i="6"/>
  <c r="F394" i="7" s="1"/>
  <c r="F395" i="6"/>
  <c r="F395" i="7" s="1"/>
  <c r="F396" i="6"/>
  <c r="F396" i="7" s="1"/>
  <c r="F397" i="6"/>
  <c r="F397" i="7" s="1"/>
  <c r="F398" i="6"/>
  <c r="F398" i="7" s="1"/>
  <c r="F399" i="6"/>
  <c r="F399" i="7" s="1"/>
  <c r="F400" i="6"/>
  <c r="F400" i="7" s="1"/>
  <c r="F401" i="6"/>
  <c r="F401" i="7" s="1"/>
  <c r="F402" i="6"/>
  <c r="F402" i="7" s="1"/>
  <c r="F403" i="6"/>
  <c r="F403" i="7" s="1"/>
  <c r="F404" i="6"/>
  <c r="F404" i="7" s="1"/>
  <c r="F405" i="6"/>
  <c r="F405" i="7" s="1"/>
  <c r="F406" i="6"/>
  <c r="F406" i="7" s="1"/>
  <c r="F407" i="6"/>
  <c r="F407" i="7" s="1"/>
  <c r="F408" i="6"/>
  <c r="F408" i="7" s="1"/>
  <c r="F409" i="6"/>
  <c r="F409" i="7" s="1"/>
  <c r="F410" i="6"/>
  <c r="F410" i="7" s="1"/>
  <c r="F411" i="6"/>
  <c r="F411" i="7" s="1"/>
  <c r="F412" i="6"/>
  <c r="F412" i="7" s="1"/>
  <c r="F413" i="6"/>
  <c r="F413" i="7" s="1"/>
  <c r="F414" i="6"/>
  <c r="F414" i="7" s="1"/>
  <c r="F415" i="6"/>
  <c r="F415" i="7" s="1"/>
  <c r="F416" i="6"/>
  <c r="F416" i="7" s="1"/>
  <c r="F417" i="6"/>
  <c r="F417" i="7" s="1"/>
  <c r="F418" i="6"/>
  <c r="F418" i="7" s="1"/>
  <c r="F3" i="6"/>
  <c r="F3" i="7" s="1"/>
  <c r="F2" i="6"/>
  <c r="F2" i="7" s="1"/>
  <c r="X19" i="2" l="1"/>
  <c r="X18" i="2"/>
  <c r="X4" i="2"/>
  <c r="X3" i="2"/>
  <c r="X2" i="2"/>
  <c r="W5" i="2" s="1"/>
  <c r="AB1" i="2"/>
  <c r="AA1" i="2"/>
  <c r="Z6" i="2"/>
  <c r="Z2" i="2"/>
  <c r="AA2" i="2" s="1"/>
  <c r="AB2" i="2" s="1"/>
  <c r="AB5" i="2" s="1"/>
  <c r="AA5" i="2"/>
  <c r="Z5" i="2"/>
  <c r="Z1" i="2"/>
  <c r="Z3" i="2"/>
  <c r="W210" i="2" l="1"/>
  <c r="W103" i="2"/>
  <c r="W48" i="2"/>
  <c r="W21" i="2"/>
  <c r="W248" i="2"/>
  <c r="W67" i="2"/>
  <c r="W11" i="2"/>
  <c r="W185" i="2"/>
  <c r="W156" i="2"/>
  <c r="W117" i="2"/>
  <c r="W76" i="2"/>
  <c r="W61" i="2"/>
  <c r="W51" i="2"/>
  <c r="W42" i="2"/>
  <c r="W34" i="2"/>
  <c r="W24" i="2"/>
  <c r="W16" i="2"/>
  <c r="W7" i="2"/>
  <c r="W170" i="2"/>
  <c r="W68" i="2"/>
  <c r="W39" i="2"/>
  <c r="W12" i="2"/>
  <c r="W204" i="2"/>
  <c r="W147" i="2"/>
  <c r="W57" i="2"/>
  <c r="W38" i="2"/>
  <c r="W20" i="2"/>
  <c r="W239" i="2"/>
  <c r="W168" i="2"/>
  <c r="W66" i="2"/>
  <c r="W46" i="2"/>
  <c r="W28" i="2"/>
  <c r="W10" i="2"/>
  <c r="W234" i="2"/>
  <c r="W129" i="2"/>
  <c r="W54" i="2"/>
  <c r="W36" i="2"/>
  <c r="W18" i="2"/>
  <c r="W163" i="2"/>
  <c r="W81" i="2"/>
  <c r="W52" i="2"/>
  <c r="W35" i="2"/>
  <c r="W25" i="2"/>
  <c r="W8" i="2"/>
  <c r="W231" i="2"/>
  <c r="W2" i="2"/>
  <c r="W214" i="2"/>
  <c r="W182" i="2"/>
  <c r="W155" i="2"/>
  <c r="W109" i="2"/>
  <c r="W70" i="2"/>
  <c r="W60" i="2"/>
  <c r="W50" i="2"/>
  <c r="W41" i="2"/>
  <c r="W33" i="2"/>
  <c r="W23" i="2"/>
  <c r="W15" i="2"/>
  <c r="W6" i="2"/>
  <c r="W249" i="2"/>
  <c r="W148" i="2"/>
  <c r="W58" i="2"/>
  <c r="W31" i="2"/>
  <c r="W4" i="2"/>
  <c r="W169" i="2"/>
  <c r="W98" i="2"/>
  <c r="W47" i="2"/>
  <c r="W30" i="2"/>
  <c r="W3" i="2"/>
  <c r="W191" i="2"/>
  <c r="W137" i="2"/>
  <c r="W89" i="2"/>
  <c r="W55" i="2"/>
  <c r="W37" i="2"/>
  <c r="W19" i="2"/>
  <c r="W189" i="2"/>
  <c r="W166" i="2"/>
  <c r="W87" i="2"/>
  <c r="W64" i="2"/>
  <c r="W45" i="2"/>
  <c r="W26" i="2"/>
  <c r="W9" i="2"/>
  <c r="W232" i="2"/>
  <c r="W187" i="2"/>
  <c r="W126" i="2"/>
  <c r="W62" i="2"/>
  <c r="W44" i="2"/>
  <c r="W17" i="2"/>
  <c r="W371" i="2"/>
  <c r="W213" i="2"/>
  <c r="W178" i="2"/>
  <c r="W150" i="2"/>
  <c r="W107" i="2"/>
  <c r="W69" i="2"/>
  <c r="W59" i="2"/>
  <c r="W49" i="2"/>
  <c r="W40" i="2"/>
  <c r="W32" i="2"/>
  <c r="W22" i="2"/>
  <c r="W13" i="2"/>
  <c r="W29" i="2"/>
  <c r="W43" i="2"/>
  <c r="W410" i="2"/>
  <c r="W378" i="2"/>
  <c r="W338" i="2"/>
  <c r="W298" i="2"/>
  <c r="W258" i="2"/>
  <c r="W226" i="2"/>
  <c r="W194" i="2"/>
  <c r="W162" i="2"/>
  <c r="W122" i="2"/>
  <c r="W82" i="2"/>
  <c r="W409" i="2"/>
  <c r="W369" i="2"/>
  <c r="W321" i="2"/>
  <c r="W105" i="2"/>
  <c r="W97" i="2"/>
  <c r="W73" i="2"/>
  <c r="W65" i="2"/>
  <c r="W404" i="2"/>
  <c r="W380" i="2"/>
  <c r="W356" i="2"/>
  <c r="W332" i="2"/>
  <c r="W308" i="2"/>
  <c r="W276" i="2"/>
  <c r="W252" i="2"/>
  <c r="W228" i="2"/>
  <c r="W180" i="2"/>
  <c r="W172" i="2"/>
  <c r="W164" i="2"/>
  <c r="W140" i="2"/>
  <c r="W116" i="2"/>
  <c r="W84" i="2"/>
  <c r="W403" i="2"/>
  <c r="W379" i="2"/>
  <c r="W347" i="2"/>
  <c r="W315" i="2"/>
  <c r="W291" i="2"/>
  <c r="W259" i="2"/>
  <c r="W227" i="2"/>
  <c r="W195" i="2"/>
  <c r="W123" i="2"/>
  <c r="W91" i="2"/>
  <c r="W418" i="2"/>
  <c r="W370" i="2"/>
  <c r="W330" i="2"/>
  <c r="W290" i="2"/>
  <c r="W202" i="2"/>
  <c r="W154" i="2"/>
  <c r="W417" i="2"/>
  <c r="W377" i="2"/>
  <c r="W337" i="2"/>
  <c r="W297" i="2"/>
  <c r="W273" i="2"/>
  <c r="W233" i="2"/>
  <c r="W201" i="2"/>
  <c r="W161" i="2"/>
  <c r="W113" i="2"/>
  <c r="W416" i="2"/>
  <c r="W408" i="2"/>
  <c r="W400" i="2"/>
  <c r="W392" i="2"/>
  <c r="W384" i="2"/>
  <c r="W376" i="2"/>
  <c r="W368" i="2"/>
  <c r="W360" i="2"/>
  <c r="W352" i="2"/>
  <c r="W344" i="2"/>
  <c r="W336" i="2"/>
  <c r="W328" i="2"/>
  <c r="W320" i="2"/>
  <c r="W312" i="2"/>
  <c r="W304" i="2"/>
  <c r="W296" i="2"/>
  <c r="W288" i="2"/>
  <c r="W280" i="2"/>
  <c r="W272" i="2"/>
  <c r="W264" i="2"/>
  <c r="W256" i="2"/>
  <c r="W240" i="2"/>
  <c r="W224" i="2"/>
  <c r="W216" i="2"/>
  <c r="W208" i="2"/>
  <c r="W200" i="2"/>
  <c r="W192" i="2"/>
  <c r="W184" i="2"/>
  <c r="W176" i="2"/>
  <c r="W160" i="2"/>
  <c r="W152" i="2"/>
  <c r="W144" i="2"/>
  <c r="W136" i="2"/>
  <c r="W128" i="2"/>
  <c r="W120" i="2"/>
  <c r="W112" i="2"/>
  <c r="W104" i="2"/>
  <c r="W96" i="2"/>
  <c r="W88" i="2"/>
  <c r="W80" i="2"/>
  <c r="W72" i="2"/>
  <c r="W56" i="2"/>
  <c r="W395" i="2"/>
  <c r="W363" i="2"/>
  <c r="W331" i="2"/>
  <c r="W299" i="2"/>
  <c r="W267" i="2"/>
  <c r="W235" i="2"/>
  <c r="W211" i="2"/>
  <c r="W179" i="2"/>
  <c r="W75" i="2"/>
  <c r="W402" i="2"/>
  <c r="W362" i="2"/>
  <c r="W322" i="2"/>
  <c r="W282" i="2"/>
  <c r="W250" i="2"/>
  <c r="W218" i="2"/>
  <c r="W186" i="2"/>
  <c r="W146" i="2"/>
  <c r="W114" i="2"/>
  <c r="W74" i="2"/>
  <c r="W401" i="2"/>
  <c r="W361" i="2"/>
  <c r="W329" i="2"/>
  <c r="W289" i="2"/>
  <c r="W257" i="2"/>
  <c r="W225" i="2"/>
  <c r="W193" i="2"/>
  <c r="W153" i="2"/>
  <c r="W121" i="2"/>
  <c r="W415" i="2"/>
  <c r="W407" i="2"/>
  <c r="W399" i="2"/>
  <c r="W391" i="2"/>
  <c r="W383" i="2"/>
  <c r="W375" i="2"/>
  <c r="W367" i="2"/>
  <c r="W359" i="2"/>
  <c r="W351" i="2"/>
  <c r="W343" i="2"/>
  <c r="W335" i="2"/>
  <c r="W327" i="2"/>
  <c r="W319" i="2"/>
  <c r="W311" i="2"/>
  <c r="W303" i="2"/>
  <c r="W295" i="2"/>
  <c r="W287" i="2"/>
  <c r="W279" i="2"/>
  <c r="W271" i="2"/>
  <c r="W263" i="2"/>
  <c r="W255" i="2"/>
  <c r="W247" i="2"/>
  <c r="W223" i="2"/>
  <c r="W215" i="2"/>
  <c r="W207" i="2"/>
  <c r="W199" i="2"/>
  <c r="W183" i="2"/>
  <c r="W175" i="2"/>
  <c r="W167" i="2"/>
  <c r="W159" i="2"/>
  <c r="W151" i="2"/>
  <c r="W143" i="2"/>
  <c r="W135" i="2"/>
  <c r="W127" i="2"/>
  <c r="W119" i="2"/>
  <c r="W111" i="2"/>
  <c r="W95" i="2"/>
  <c r="W79" i="2"/>
  <c r="W71" i="2"/>
  <c r="W63" i="2"/>
  <c r="W396" i="2"/>
  <c r="W372" i="2"/>
  <c r="W340" i="2"/>
  <c r="W316" i="2"/>
  <c r="W292" i="2"/>
  <c r="W268" i="2"/>
  <c r="W244" i="2"/>
  <c r="W220" i="2"/>
  <c r="W188" i="2"/>
  <c r="W124" i="2"/>
  <c r="W100" i="2"/>
  <c r="W387" i="2"/>
  <c r="W355" i="2"/>
  <c r="W323" i="2"/>
  <c r="W283" i="2"/>
  <c r="W243" i="2"/>
  <c r="W203" i="2"/>
  <c r="W131" i="2"/>
  <c r="W99" i="2"/>
  <c r="W27" i="2"/>
  <c r="W386" i="2"/>
  <c r="W346" i="2"/>
  <c r="W306" i="2"/>
  <c r="W274" i="2"/>
  <c r="W242" i="2"/>
  <c r="W138" i="2"/>
  <c r="W106" i="2"/>
  <c r="W393" i="2"/>
  <c r="W353" i="2"/>
  <c r="W305" i="2"/>
  <c r="W265" i="2"/>
  <c r="W209" i="2"/>
  <c r="W414" i="2"/>
  <c r="W406" i="2"/>
  <c r="W398" i="2"/>
  <c r="W390" i="2"/>
  <c r="W382" i="2"/>
  <c r="W374" i="2"/>
  <c r="W366" i="2"/>
  <c r="W358" i="2"/>
  <c r="W350" i="2"/>
  <c r="W342" i="2"/>
  <c r="W334" i="2"/>
  <c r="W326" i="2"/>
  <c r="W318" i="2"/>
  <c r="W310" i="2"/>
  <c r="W302" i="2"/>
  <c r="W294" i="2"/>
  <c r="W286" i="2"/>
  <c r="W278" i="2"/>
  <c r="W270" i="2"/>
  <c r="W262" i="2"/>
  <c r="W254" i="2"/>
  <c r="W246" i="2"/>
  <c r="W238" i="2"/>
  <c r="W230" i="2"/>
  <c r="W222" i="2"/>
  <c r="W206" i="2"/>
  <c r="W198" i="2"/>
  <c r="W190" i="2"/>
  <c r="W174" i="2"/>
  <c r="W158" i="2"/>
  <c r="W142" i="2"/>
  <c r="W134" i="2"/>
  <c r="W118" i="2"/>
  <c r="W110" i="2"/>
  <c r="W102" i="2"/>
  <c r="W94" i="2"/>
  <c r="W86" i="2"/>
  <c r="W78" i="2"/>
  <c r="W14" i="2"/>
  <c r="W412" i="2"/>
  <c r="W388" i="2"/>
  <c r="W364" i="2"/>
  <c r="W348" i="2"/>
  <c r="W324" i="2"/>
  <c r="W300" i="2"/>
  <c r="W284" i="2"/>
  <c r="W260" i="2"/>
  <c r="W236" i="2"/>
  <c r="W212" i="2"/>
  <c r="W196" i="2"/>
  <c r="W132" i="2"/>
  <c r="W108" i="2"/>
  <c r="W92" i="2"/>
  <c r="W411" i="2"/>
  <c r="W339" i="2"/>
  <c r="W307" i="2"/>
  <c r="W275" i="2"/>
  <c r="W251" i="2"/>
  <c r="W219" i="2"/>
  <c r="W171" i="2"/>
  <c r="W139" i="2"/>
  <c r="W115" i="2"/>
  <c r="W83" i="2"/>
  <c r="W394" i="2"/>
  <c r="W354" i="2"/>
  <c r="W314" i="2"/>
  <c r="W266" i="2"/>
  <c r="W130" i="2"/>
  <c r="W90" i="2"/>
  <c r="W385" i="2"/>
  <c r="W345" i="2"/>
  <c r="W313" i="2"/>
  <c r="W281" i="2"/>
  <c r="W241" i="2"/>
  <c r="W217" i="2"/>
  <c r="W177" i="2"/>
  <c r="W145" i="2"/>
  <c r="W413" i="2"/>
  <c r="W405" i="2"/>
  <c r="W397" i="2"/>
  <c r="W389" i="2"/>
  <c r="W381" i="2"/>
  <c r="W373" i="2"/>
  <c r="W365" i="2"/>
  <c r="W357" i="2"/>
  <c r="W349" i="2"/>
  <c r="W341" i="2"/>
  <c r="W333" i="2"/>
  <c r="W325" i="2"/>
  <c r="W317" i="2"/>
  <c r="W309" i="2"/>
  <c r="W301" i="2"/>
  <c r="W293" i="2"/>
  <c r="W285" i="2"/>
  <c r="W277" i="2"/>
  <c r="W269" i="2"/>
  <c r="W261" i="2"/>
  <c r="W253" i="2"/>
  <c r="W245" i="2"/>
  <c r="W237" i="2"/>
  <c r="W229" i="2"/>
  <c r="W221" i="2"/>
  <c r="W205" i="2"/>
  <c r="W197" i="2"/>
  <c r="W181" i="2"/>
  <c r="W173" i="2"/>
  <c r="W165" i="2"/>
  <c r="W157" i="2"/>
  <c r="W149" i="2"/>
  <c r="W141" i="2"/>
  <c r="W133" i="2"/>
  <c r="W125" i="2"/>
  <c r="W101" i="2"/>
  <c r="W93" i="2"/>
  <c r="W85" i="2"/>
  <c r="W77" i="2"/>
  <c r="W53" i="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200C4-2DFD-164D-A199-3656EB5E9481}" name="giniba" type="6" refreshedVersion="6" background="1" saveData="1">
    <textPr sourceFile="/Users/camilaoliveira/Downloads/giniba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<sst xmlns="http://schemas.openxmlformats.org/spreadsheetml/2006/main" count="2641" uniqueCount="538">
  <si>
    <t>Cod_Mun</t>
  </si>
  <si>
    <t>Municipio</t>
  </si>
  <si>
    <t>População residente</t>
  </si>
  <si>
    <t>Urbana</t>
  </si>
  <si>
    <t>Rural</t>
  </si>
  <si>
    <t>Homem</t>
  </si>
  <si>
    <t>Mulher</t>
  </si>
  <si>
    <t>Aiquara</t>
  </si>
  <si>
    <t>Catolândia</t>
  </si>
  <si>
    <t>Contendas do Sincorá</t>
  </si>
  <si>
    <t>Dom Macedo Costa</t>
  </si>
  <si>
    <t>Gavião</t>
  </si>
  <si>
    <t>Ibiquera</t>
  </si>
  <si>
    <t>Lafaiete Coutinho</t>
  </si>
  <si>
    <t>Lajedão</t>
  </si>
  <si>
    <t>Lajedinho</t>
  </si>
  <si>
    <t>Abaíra</t>
  </si>
  <si>
    <t>Almadina</t>
  </si>
  <si>
    <t>Apuarema</t>
  </si>
  <si>
    <t>Aratuípe</t>
  </si>
  <si>
    <t>Barra do Rocha</t>
  </si>
  <si>
    <t>Barro Preto</t>
  </si>
  <si>
    <t>Canápolis</t>
  </si>
  <si>
    <t>Candeal</t>
  </si>
  <si>
    <t>Cardeal da Silva</t>
  </si>
  <si>
    <t>Caturama</t>
  </si>
  <si>
    <t>Cordeiros</t>
  </si>
  <si>
    <t>Cravolândia</t>
  </si>
  <si>
    <t>Elísio Medrado</t>
  </si>
  <si>
    <t>Feira da Mata</t>
  </si>
  <si>
    <t>Firmino Alves</t>
  </si>
  <si>
    <t>Gongogi</t>
  </si>
  <si>
    <t>Ibirapuã</t>
  </si>
  <si>
    <t>Ichu</t>
  </si>
  <si>
    <t>Ipupiara</t>
  </si>
  <si>
    <t>Irajuba</t>
  </si>
  <si>
    <t>Itagimirim</t>
  </si>
  <si>
    <t>Itaju do Colônia</t>
  </si>
  <si>
    <t>Itamari</t>
  </si>
  <si>
    <t>Itanagra</t>
  </si>
  <si>
    <t>Itaquara</t>
  </si>
  <si>
    <t>Jaborandi</t>
  </si>
  <si>
    <t>Jussari</t>
  </si>
  <si>
    <t>Jussiape</t>
  </si>
  <si>
    <t>Lajedo do Tabocal</t>
  </si>
  <si>
    <t>Lamarão</t>
  </si>
  <si>
    <t>Macururé</t>
  </si>
  <si>
    <t>Maetinga</t>
  </si>
  <si>
    <t>Maiquinique</t>
  </si>
  <si>
    <t>Malhada de Pedras</t>
  </si>
  <si>
    <t>Morpará</t>
  </si>
  <si>
    <t>Muniz Ferreira</t>
  </si>
  <si>
    <t>Nova Fátima</t>
  </si>
  <si>
    <t>Nova Ibiá</t>
  </si>
  <si>
    <t>Nova Itarana</t>
  </si>
  <si>
    <t>Nova Redenção</t>
  </si>
  <si>
    <t>Ouriçangas</t>
  </si>
  <si>
    <t>Palmeiras</t>
  </si>
  <si>
    <t>Pedrão</t>
  </si>
  <si>
    <t>Piraí do Norte</t>
  </si>
  <si>
    <t>Planaltino</t>
  </si>
  <si>
    <t>Potiraguá</t>
  </si>
  <si>
    <t>Quixabeira</t>
  </si>
  <si>
    <t>Ribeirão do Largo</t>
  </si>
  <si>
    <t>Rodelas</t>
  </si>
  <si>
    <t>Santa Cruz da Vitória</t>
  </si>
  <si>
    <t>Santa Teresinha</t>
  </si>
  <si>
    <t>Santanópolis</t>
  </si>
  <si>
    <t>São Domingos</t>
  </si>
  <si>
    <t>São José da Vitória</t>
  </si>
  <si>
    <t>Tanquinho</t>
  </si>
  <si>
    <t>Teodoro Sampaio</t>
  </si>
  <si>
    <t>Várzea do Poço</t>
  </si>
  <si>
    <t>Varzedo</t>
  </si>
  <si>
    <t>Vereda</t>
  </si>
  <si>
    <t>Wagner</t>
  </si>
  <si>
    <t>Abaré</t>
  </si>
  <si>
    <t>Acajutiba</t>
  </si>
  <si>
    <t>Adustina</t>
  </si>
  <si>
    <t>Água Fria</t>
  </si>
  <si>
    <t>América Dourada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</si>
  <si>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</si>
  <si>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</si>
  <si>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</si>
  <si>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</si>
  <si>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</si>
  <si>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</si>
  <si>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</si>
  <si>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</si>
  <si>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Araças</t>
  </si>
  <si>
    <t>Aracatu</t>
  </si>
  <si>
    <t>Aramari</t>
  </si>
  <si>
    <t>Arataca</t>
  </si>
  <si>
    <t>Aurelino Leal</t>
  </si>
  <si>
    <t>Baianópolis</t>
  </si>
  <si>
    <t>Banzaê</t>
  </si>
  <si>
    <t>Barra do Mendes</t>
  </si>
  <si>
    <t>Barro Alto</t>
  </si>
  <si>
    <t>Barrocas</t>
  </si>
  <si>
    <t>Belo Campo</t>
  </si>
  <si>
    <t>Biritinga</t>
  </si>
  <si>
    <t>Boa Nova</t>
  </si>
  <si>
    <t>Boa Vista do Tupim</t>
  </si>
  <si>
    <t>Bom Jesus da Serra</t>
  </si>
  <si>
    <t>Boninal</t>
  </si>
  <si>
    <t>Bonito</t>
  </si>
  <si>
    <t>Botuporã</t>
  </si>
  <si>
    <t>Brejões</t>
  </si>
  <si>
    <t>Brejolândia</t>
  </si>
  <si>
    <t>Brotas de Macaúbas</t>
  </si>
  <si>
    <t>Buerarema</t>
  </si>
  <si>
    <t>Buritirama</t>
  </si>
  <si>
    <t>Caatiba</t>
  </si>
  <si>
    <t>Cabaceiras do Paraguaçu</t>
  </si>
  <si>
    <t>Caém</t>
  </si>
  <si>
    <t>Caetanos</t>
  </si>
  <si>
    <t>Cafarnaum</t>
  </si>
  <si>
    <t>Cairu</t>
  </si>
  <si>
    <t>Caldeirão Grande</t>
  </si>
  <si>
    <t>Candiba</t>
  </si>
  <si>
    <t>Canudos</t>
  </si>
  <si>
    <t>Capela do Alto Alegre</t>
  </si>
  <si>
    <t>Caraíbas</t>
  </si>
  <si>
    <t>Central</t>
  </si>
  <si>
    <t>Chorrochó</t>
  </si>
  <si>
    <t>Cipó</t>
  </si>
  <si>
    <t>Cocos</t>
  </si>
  <si>
    <t>Conceição do Almeida</t>
  </si>
  <si>
    <t>Condeúba</t>
  </si>
  <si>
    <t>Coribe</t>
  </si>
  <si>
    <t>Coronel João Sá</t>
  </si>
  <si>
    <t>Cotegipe</t>
  </si>
  <si>
    <t>Cristópolis</t>
  </si>
  <si>
    <t>Dário Meira</t>
  </si>
  <si>
    <t>Dom Basílio</t>
  </si>
  <si>
    <t>Érico Cardoso</t>
  </si>
  <si>
    <t>Fátima</t>
  </si>
  <si>
    <t>Filadélfia</t>
  </si>
  <si>
    <t>Floresta Azul</t>
  </si>
  <si>
    <t>Gentio do Ouro</t>
  </si>
  <si>
    <t>Glória</t>
  </si>
  <si>
    <t>Governador Mangabeira</t>
  </si>
  <si>
    <t>Guajeru</t>
  </si>
  <si>
    <t>Heliópolis</t>
  </si>
  <si>
    <t>Ibiassucê</t>
  </si>
  <si>
    <t>Ibicoara</t>
  </si>
  <si>
    <t>Ibicuí</t>
  </si>
  <si>
    <t>Ibipeba</t>
  </si>
  <si>
    <t>Ibipitanga</t>
  </si>
  <si>
    <t>Ibirataia</t>
  </si>
  <si>
    <t>Ibitiara</t>
  </si>
  <si>
    <t>Ibititá</t>
  </si>
  <si>
    <t>Igaporã</t>
  </si>
  <si>
    <t>Igrapiúna</t>
  </si>
  <si>
    <t>Ipecaetá</t>
  </si>
  <si>
    <t>Iramaia</t>
  </si>
  <si>
    <t>Itaeté</t>
  </si>
  <si>
    <t>Itagi</t>
  </si>
  <si>
    <t>Itagibá</t>
  </si>
  <si>
    <t>Itaguaçu da Bahia</t>
  </si>
  <si>
    <t>Itapé</t>
  </si>
  <si>
    <t>Itapebi</t>
  </si>
  <si>
    <t>Itapitanga</t>
  </si>
  <si>
    <t>Itarantim</t>
  </si>
  <si>
    <t>Itatim</t>
  </si>
  <si>
    <t>Itiruçu</t>
  </si>
  <si>
    <t>Itororó</t>
  </si>
  <si>
    <t>Ituaçu</t>
  </si>
  <si>
    <t>Iuiú</t>
  </si>
  <si>
    <t>Jacaraci</t>
  </si>
  <si>
    <t>Jaguaripe</t>
  </si>
  <si>
    <t>Jandaíra</t>
  </si>
  <si>
    <t>Jiquiriçá</t>
  </si>
  <si>
    <t>Jitaúna</t>
  </si>
  <si>
    <t>Jucuruçu</t>
  </si>
  <si>
    <t>Jussara</t>
  </si>
  <si>
    <t>Lagoa Real</t>
  </si>
  <si>
    <t>Lençóis</t>
  </si>
  <si>
    <t>Licínio de Almeida</t>
  </si>
  <si>
    <t>Macajuba</t>
  </si>
  <si>
    <t>Macarani</t>
  </si>
  <si>
    <t>Madre de Deus</t>
  </si>
  <si>
    <t>Mairi</t>
  </si>
  <si>
    <t>Malhada</t>
  </si>
  <si>
    <t>Manoel Vitorino</t>
  </si>
  <si>
    <t>Mansidão</t>
  </si>
  <si>
    <t>Maraú</t>
  </si>
  <si>
    <t>Marcionílio Souza</t>
  </si>
  <si>
    <t>Mascote</t>
  </si>
  <si>
    <t>Matina</t>
  </si>
  <si>
    <t>Milagres</t>
  </si>
  <si>
    <t>Mirangaba</t>
  </si>
  <si>
    <t>Mirante</t>
  </si>
  <si>
    <t>Mortugaba</t>
  </si>
  <si>
    <t>Mucugê</t>
  </si>
  <si>
    <t>Mulungu do Morro</t>
  </si>
  <si>
    <t>Muquém de São Francisco</t>
  </si>
  <si>
    <t>Nilo Peçanha</t>
  </si>
  <si>
    <t>Nordestina</t>
  </si>
  <si>
    <t>Nova Canaã</t>
  </si>
  <si>
    <t>Novo Horizonte</t>
  </si>
  <si>
    <t>Novo Triunfo</t>
  </si>
  <si>
    <t>Ourolândia</t>
  </si>
  <si>
    <t>Pau Brasil</t>
  </si>
  <si>
    <t>Pé de Serra</t>
  </si>
  <si>
    <t>Pedro Alexandre</t>
  </si>
  <si>
    <t>Piatã</t>
  </si>
  <si>
    <t>Pindaí</t>
  </si>
  <si>
    <t>Pintadas</t>
  </si>
  <si>
    <t>Piripá</t>
  </si>
  <si>
    <t>Ponto Novo</t>
  </si>
  <si>
    <t>Presidente Dutra</t>
  </si>
  <si>
    <t>Presidente Jânio Quadros</t>
  </si>
  <si>
    <t>Retirolândia</t>
  </si>
  <si>
    <t>Ribeira do Amparo</t>
  </si>
  <si>
    <t>Rio de Contas</t>
  </si>
  <si>
    <t>Rio do Antônio</t>
  </si>
  <si>
    <t>Rio do Pires</t>
  </si>
  <si>
    <t>Salinas da Margarida</t>
  </si>
  <si>
    <t>Santa Bárbara</t>
  </si>
  <si>
    <t>Santa Brígida</t>
  </si>
  <si>
    <t>Santa Inês</t>
  </si>
  <si>
    <t>Santa Luzia</t>
  </si>
  <si>
    <t>São Félix</t>
  </si>
  <si>
    <t>São Félix do Coribe</t>
  </si>
  <si>
    <t>São Gabriel</t>
  </si>
  <si>
    <t>São José do Jacuípe</t>
  </si>
  <si>
    <t>São Miguel das Matas</t>
  </si>
  <si>
    <t>Sapeaçu</t>
  </si>
  <si>
    <t>Sátiro Dias</t>
  </si>
  <si>
    <t>Saubara</t>
  </si>
  <si>
    <t>Saúde</t>
  </si>
  <si>
    <t>Sebastião Laranjeiras</t>
  </si>
  <si>
    <t>Serra Dourada</t>
  </si>
  <si>
    <t>Serra Preta</t>
  </si>
  <si>
    <t>Serrolândia</t>
  </si>
  <si>
    <t>Sítio do Mato</t>
  </si>
  <si>
    <t>Sítio do Quinto</t>
  </si>
  <si>
    <t>Souto Soares</t>
  </si>
  <si>
    <t>Tabocas do Brejo Velho</t>
  </si>
  <si>
    <t>Tanque Novo</t>
  </si>
  <si>
    <t>Taperoá</t>
  </si>
  <si>
    <t>Tapiramutá</t>
  </si>
  <si>
    <t>Teolândia</t>
  </si>
  <si>
    <t>Terra Nova</t>
  </si>
  <si>
    <t>Tremedal</t>
  </si>
  <si>
    <t>Ubaíra</t>
  </si>
  <si>
    <t>Uibaí</t>
  </si>
  <si>
    <t>Umburanas</t>
  </si>
  <si>
    <t>Urandi</t>
  </si>
  <si>
    <t>Uruçuca</t>
  </si>
  <si>
    <t>Utinga</t>
  </si>
  <si>
    <t>Várzea da Roça</t>
  </si>
  <si>
    <t>Várzea Nova</t>
  </si>
  <si>
    <t>Wanderley</t>
  </si>
  <si>
    <t>Alcobaça</t>
  </si>
  <si>
    <t>Amargosa</t>
  </si>
  <si>
    <t>Amélia Rodrigues</t>
  </si>
  <si>
    <t>Anagé</t>
  </si>
  <si>
    <t>Baixa Grande</t>
  </si>
  <si>
    <t>Barra</t>
  </si>
  <si>
    <t>Barra da Estiva</t>
  </si>
  <si>
    <t>Barra do Choça</t>
  </si>
  <si>
    <t>Belmonte</t>
  </si>
  <si>
    <t>Boquira</t>
  </si>
  <si>
    <t>Cachoeira</t>
  </si>
  <si>
    <t>Caculé</t>
  </si>
  <si>
    <t>Caetité</t>
  </si>
  <si>
    <t>Camacan</t>
  </si>
  <si>
    <t>Camamu</t>
  </si>
  <si>
    <t>Campo Alegre de Lourdes</t>
  </si>
  <si>
    <t>Canarana</t>
  </si>
  <si>
    <t>Canavieiras</t>
  </si>
  <si>
    <t>Cândido Sales</t>
  </si>
  <si>
    <t>Cansanção</t>
  </si>
  <si>
    <t>Capim Grosso</t>
  </si>
  <si>
    <t>Caravelas</t>
  </si>
  <si>
    <t>Carinhanha</t>
  </si>
  <si>
    <t>Castro Alves</t>
  </si>
  <si>
    <t>Cícero Dantas</t>
  </si>
  <si>
    <t>Coaraci</t>
  </si>
  <si>
    <t>Conceição da Feira</t>
  </si>
  <si>
    <t>Conceição do Jacuípe</t>
  </si>
  <si>
    <t>Conde</t>
  </si>
  <si>
    <t>Coração de Maria</t>
  </si>
  <si>
    <t>Correntina</t>
  </si>
  <si>
    <t>Crisópolis</t>
  </si>
  <si>
    <t>Curaçá</t>
  </si>
  <si>
    <t>Encruzilhada</t>
  </si>
  <si>
    <t>Entre Rios</t>
  </si>
  <si>
    <t>Esplanada</t>
  </si>
  <si>
    <t>Formosa do Rio Preto</t>
  </si>
  <si>
    <t>Gandu</t>
  </si>
  <si>
    <t>Guaratinga</t>
  </si>
  <si>
    <t>Iaçu</t>
  </si>
  <si>
    <t>Ibicaraí</t>
  </si>
  <si>
    <t>Ibirapitanga</t>
  </si>
  <si>
    <t>Ibotirama</t>
  </si>
  <si>
    <t>Iguaí</t>
  </si>
  <si>
    <t>Inhambupe</t>
  </si>
  <si>
    <t>Ipiaú</t>
  </si>
  <si>
    <t>Iraquara</t>
  </si>
  <si>
    <t>Irará</t>
  </si>
  <si>
    <t>Itabela</t>
  </si>
  <si>
    <t>Itacaré</t>
  </si>
  <si>
    <t>Itajuípe</t>
  </si>
  <si>
    <t>Itambé</t>
  </si>
  <si>
    <t>Itanhém</t>
  </si>
  <si>
    <t>Itaparica</t>
  </si>
  <si>
    <t>-</t>
  </si>
  <si>
    <t>Itapicuru</t>
  </si>
  <si>
    <t>Itiúba</t>
  </si>
  <si>
    <t>Ituberá</t>
  </si>
  <si>
    <t>Jaguarari</t>
  </si>
  <si>
    <t>Jeremoabo</t>
  </si>
  <si>
    <t>João Dourado</t>
  </si>
  <si>
    <t>Laje</t>
  </si>
  <si>
    <t>Lapão</t>
  </si>
  <si>
    <t>Livramento de Nossa Senhora</t>
  </si>
  <si>
    <t>Macaúbas</t>
  </si>
  <si>
    <t>Maracás</t>
  </si>
  <si>
    <t>Maragogipe</t>
  </si>
  <si>
    <t>Mata de São João</t>
  </si>
  <si>
    <t>Medeiros Neto</t>
  </si>
  <si>
    <t>Miguel Calmon</t>
  </si>
  <si>
    <t>Morro do Chapéu</t>
  </si>
  <si>
    <t>Mucuri</t>
  </si>
  <si>
    <t>Mundo Novo</t>
  </si>
  <si>
    <t>Muritiba</t>
  </si>
  <si>
    <t>Mutuípe</t>
  </si>
  <si>
    <t>Nazaré</t>
  </si>
  <si>
    <t>Nova Soure</t>
  </si>
  <si>
    <t>Nova Viçosa</t>
  </si>
  <si>
    <t>Olindina</t>
  </si>
  <si>
    <t>Oliveira dos Brejinhos</t>
  </si>
  <si>
    <t>Palmas de Monte Alto</t>
  </si>
  <si>
    <t>Paramirim</t>
  </si>
  <si>
    <t>Paratinga</t>
  </si>
  <si>
    <t>Paripiranga</t>
  </si>
  <si>
    <t>Pilão Arcado</t>
  </si>
  <si>
    <t>Pindobaçu</t>
  </si>
  <si>
    <t>Piritiba</t>
  </si>
  <si>
    <t>Planalto</t>
  </si>
  <si>
    <t>Poções</t>
  </si>
  <si>
    <t>Pojuca</t>
  </si>
  <si>
    <t>Prado</t>
  </si>
  <si>
    <t>Presidente Tancredo Neves</t>
  </si>
  <si>
    <t>Queimadas</t>
  </si>
  <si>
    <t>Quijingue</t>
  </si>
  <si>
    <t>Rafael Jambeiro</t>
  </si>
  <si>
    <t>Remanso</t>
  </si>
  <si>
    <t>Riachão das Neves</t>
  </si>
  <si>
    <t>Riachão do Jacuípe</t>
  </si>
  <si>
    <t>Riacho de Santana</t>
  </si>
  <si>
    <t>Ribeira do Pombal</t>
  </si>
  <si>
    <t>Rio Real</t>
  </si>
  <si>
    <t>Ruy Barbosa</t>
  </si>
  <si>
    <t>Santa Cruz Cabrália</t>
  </si>
  <si>
    <t>Santa Maria da Vitória</t>
  </si>
  <si>
    <t>Santa Rita de Cássia</t>
  </si>
  <si>
    <t>Santaluz</t>
  </si>
  <si>
    <t>Santana</t>
  </si>
  <si>
    <t>Santo Estêvão</t>
  </si>
  <si>
    <t>São Desidério</t>
  </si>
  <si>
    <t>São Felipe</t>
  </si>
  <si>
    <t>São Francisco do Conde</t>
  </si>
  <si>
    <t>São Gonçalo dos Campos</t>
  </si>
  <si>
    <t>São Sebastião do Passé</t>
  </si>
  <si>
    <t>Seabra</t>
  </si>
  <si>
    <t>Sento Sé</t>
  </si>
  <si>
    <t>Serra do Ramalho</t>
  </si>
  <si>
    <t>Sobradinho</t>
  </si>
  <si>
    <t>Tanhaçu</t>
  </si>
  <si>
    <t>Teofilândia</t>
  </si>
  <si>
    <t>Uauá</t>
  </si>
  <si>
    <t>Ubaitaba</t>
  </si>
  <si>
    <t>Ubatã</t>
  </si>
  <si>
    <t>Una</t>
  </si>
  <si>
    <t>Valente</t>
  </si>
  <si>
    <t>Vera Cruz</t>
  </si>
  <si>
    <t>Wenceslau Guimarães</t>
  </si>
  <si>
    <t>Xique-Xique</t>
  </si>
  <si>
    <t>Araci</t>
  </si>
  <si>
    <t>Bom Jesus da Lapa</t>
  </si>
  <si>
    <t>Brumado</t>
  </si>
  <si>
    <t>Campo Formoso</t>
  </si>
  <si>
    <t>Candeias</t>
  </si>
  <si>
    <t>Casa Nova</t>
  </si>
  <si>
    <t>Catu</t>
  </si>
  <si>
    <t>Conceição do Coité</t>
  </si>
  <si>
    <t>Cruz das Almas</t>
  </si>
  <si>
    <t>Dias d'Ávila</t>
  </si>
  <si>
    <t>Euclides da Cunha</t>
  </si>
  <si>
    <t>Guanambi</t>
  </si>
  <si>
    <t>Ipirá</t>
  </si>
  <si>
    <t>Irecê</t>
  </si>
  <si>
    <t>Itaberaba</t>
  </si>
  <si>
    <t>Itamaraju</t>
  </si>
  <si>
    <t>Itapetinga</t>
  </si>
  <si>
    <t>Jacobina</t>
  </si>
  <si>
    <t>Jaguaquara</t>
  </si>
  <si>
    <t>Luís Eduardo Magalhães</t>
  </si>
  <si>
    <t>Monte Santo</t>
  </si>
  <si>
    <t>Santo Amaro</t>
  </si>
  <si>
    <t>Santo Antônio de Jesus</t>
  </si>
  <si>
    <t>Senhor do Bonfim</t>
  </si>
  <si>
    <t>Serrinha</t>
  </si>
  <si>
    <t>Tucano</t>
  </si>
  <si>
    <t>Valença</t>
  </si>
  <si>
    <t>Alagoinhas</t>
  </si>
  <si>
    <t>Barreiras</t>
  </si>
  <si>
    <t>Camaçari</t>
  </si>
  <si>
    <t>Eunápolis</t>
  </si>
  <si>
    <t>Ilhéus</t>
  </si>
  <si>
    <t>Itabuna</t>
  </si>
  <si>
    <t>Jequié</t>
  </si>
  <si>
    <t>Juazeiro</t>
  </si>
  <si>
    <t>Lauro de Freitas</t>
  </si>
  <si>
    <t>Paulo Afonso</t>
  </si>
  <si>
    <t>Porto Seguro</t>
  </si>
  <si>
    <t>Simões Filho</t>
  </si>
  <si>
    <t>Teixeira de Freitas</t>
  </si>
  <si>
    <t>Vitória da Conquista</t>
  </si>
  <si>
    <t>Feira de Santana</t>
  </si>
  <si>
    <t>Salvador</t>
  </si>
  <si>
    <t>0 a 5 anos</t>
  </si>
  <si>
    <t>6 a 14 anos</t>
  </si>
  <si>
    <t>15 a 24 anos</t>
  </si>
  <si>
    <t>25 a 39 anos</t>
  </si>
  <si>
    <t>40 a 59 anos</t>
  </si>
  <si>
    <t>60 anos ou mais</t>
  </si>
  <si>
    <t>Faixa Etária População</t>
  </si>
  <si>
    <t>Analfabetismo</t>
  </si>
  <si>
    <t>Unidade Domestica</t>
  </si>
  <si>
    <t>Rendimento mensal total domiciliar per capita nominal</t>
  </si>
  <si>
    <r>
      <t xml:space="preserve">Proporção de pessoas residentes em domicílios particulares permanentes, por classes
selecionadas de rendimento mensal total domiciliar </t>
    </r>
    <r>
      <rPr>
        <i/>
        <sz val="10"/>
        <rFont val="Univers 55"/>
      </rPr>
      <t>per capita</t>
    </r>
    <r>
      <rPr>
        <sz val="10"/>
        <rFont val="Univers 55"/>
      </rPr>
      <t xml:space="preserve"> nominal  (%)</t>
    </r>
  </si>
  <si>
    <t>Até 70,00 R$</t>
  </si>
  <si>
    <t>Até 1/4 salário mínimo
(= 127,50 R$)</t>
  </si>
  <si>
    <t>Até 1/2 salário mínimo
(= 255,00 R$)</t>
  </si>
  <si>
    <t>Residencia sem Saneamento</t>
  </si>
  <si>
    <t>Taxa de Analfabetismo 15 anos ou mais</t>
  </si>
  <si>
    <t>Adequado (2)</t>
  </si>
  <si>
    <t>Semi-Adequado (3)</t>
  </si>
  <si>
    <t>Inadequado (4)</t>
  </si>
  <si>
    <t>Pessoas de 10 anos ou mais de idade, ocupadas na semana de referência</t>
  </si>
  <si>
    <t>Populacao com 10 anos ou mais</t>
  </si>
  <si>
    <t>Total</t>
  </si>
  <si>
    <t>Classes de rendimento nominal mensal (salário mínimo) (1)</t>
  </si>
  <si>
    <t>Até 1/2</t>
  </si>
  <si>
    <t>Mais de 1/2 a 1</t>
  </si>
  <si>
    <t>Mais de 1 a 2</t>
  </si>
  <si>
    <t>Mais de 2 a 5</t>
  </si>
  <si>
    <t>Mais de 5 a 10</t>
  </si>
  <si>
    <t>Mais de 10 a 20</t>
  </si>
  <si>
    <t>Mais de 20</t>
  </si>
  <si>
    <t>Sem rendimento (2)</t>
  </si>
  <si>
    <t>Economicamente Ativa</t>
  </si>
  <si>
    <t>Não Economicamente Ativa</t>
  </si>
  <si>
    <t>Economicamente Ativa - Sem Rendimento</t>
  </si>
  <si>
    <t>Não Economicamente Ativa - Sem Rendimento</t>
  </si>
  <si>
    <t>Pessoas que frequentavam escola ou creche</t>
  </si>
  <si>
    <t xml:space="preserve">Sem instrução e fundamental incompleto         </t>
  </si>
  <si>
    <t xml:space="preserve">Fundamental completo e médio incompleto                    </t>
  </si>
  <si>
    <t xml:space="preserve">Médio completo e superior incompleto </t>
  </si>
  <si>
    <t>Superior completo</t>
  </si>
  <si>
    <t>Não determinado</t>
  </si>
  <si>
    <t>Pessoas com 25 anos ou mais de idade</t>
  </si>
  <si>
    <t>Total de Pessoas com Rendimento</t>
  </si>
  <si>
    <t>Saneamento Semi-Inadequado</t>
  </si>
  <si>
    <t>Saneamento Inadequado</t>
  </si>
  <si>
    <t>População Rural</t>
  </si>
  <si>
    <t>Perc Pessoas mais de 10 anos sem rendimento</t>
  </si>
  <si>
    <t>Perc Pessoas mais de 10 anos com menos 1 salario</t>
  </si>
  <si>
    <t>Perc Pessoas acima 25 anos sem Instrucao e fundamental incompleto</t>
  </si>
  <si>
    <t>Perc Economicamente Ativa - Sem Rendimento</t>
  </si>
  <si>
    <t>IDHM 2010</t>
  </si>
  <si>
    <t>IDHM Renda 2010</t>
  </si>
  <si>
    <t>IDHM Longevidade 2010</t>
  </si>
  <si>
    <t>IDHM Educação 2010</t>
  </si>
  <si>
    <t>Tema</t>
  </si>
  <si>
    <t>População</t>
  </si>
  <si>
    <t>Renda</t>
  </si>
  <si>
    <t>Educação</t>
  </si>
  <si>
    <t>Trabalho</t>
  </si>
  <si>
    <t>IDHM</t>
  </si>
  <si>
    <t>Descrição das Variáveis</t>
  </si>
  <si>
    <t>Resultado do calculo da razão entre o total dos rendimentos domiciliares (em termos nominais) e o total dos moradores</t>
  </si>
  <si>
    <t>Perc Não Economicamente Ativa - Com Rendimento</t>
  </si>
  <si>
    <t>índice de Desenvolvimento Humano por Municipio composto pelos indicadores IDHM Renda, IDHM Longevidade e IDHM Educação</t>
  </si>
  <si>
    <t>Indicador composto pela renda per capita dos municipios</t>
  </si>
  <si>
    <t>Indicador composto com base no resultado referente a educação</t>
  </si>
  <si>
    <t>Indicador composto pela expectativa de vida</t>
  </si>
  <si>
    <t>É o domicílio particular ou a unidade de habitação em domicílio coletivo</t>
  </si>
  <si>
    <t>Total de pessoas residentes no município</t>
  </si>
  <si>
    <t>Indice Gini</t>
  </si>
  <si>
    <t xml:space="preserve">Calculado para a distribuição do rendimento nominal mensal das pessoas com 10 anos de idade ou mais, com rendimento, e do rendimento nominal mensal dos dos domicilios particulares permanentes, com rendimento domiciliar. É a medida do grau de concentração de uma distribuição, cujo valor varia de zero (0), a perfeita igualdade, até 1, a desigualdade máxima. </t>
  </si>
  <si>
    <t>Município</t>
  </si>
  <si>
    <t>Índice de Gini da renda domiciliar per capita segundo Município - Bahia</t>
  </si>
  <si>
    <t>Período: 1991, 2000 e 2010</t>
  </si>
  <si>
    <t>...</t>
  </si>
  <si>
    <t>Fonte: IBGE/Censos Demográficos 1991, 2000 e 2010</t>
  </si>
  <si>
    <t>Gini</t>
  </si>
  <si>
    <t>TESTE</t>
  </si>
  <si>
    <t>Rótulos de Linha</t>
  </si>
  <si>
    <t>A</t>
  </si>
  <si>
    <t>B</t>
  </si>
  <si>
    <t>C</t>
  </si>
  <si>
    <t>Total Geral</t>
  </si>
  <si>
    <t>Contagem de IDHM Educação 2010</t>
  </si>
  <si>
    <t>D</t>
  </si>
  <si>
    <t>Mín</t>
  </si>
  <si>
    <t>Máx</t>
  </si>
  <si>
    <t>Mediana</t>
  </si>
  <si>
    <t>Muito Baixo</t>
  </si>
  <si>
    <t>Baixo</t>
  </si>
  <si>
    <t xml:space="preserve">Médio </t>
  </si>
  <si>
    <t>Alto</t>
  </si>
  <si>
    <t>MAIOR</t>
  </si>
  <si>
    <t>MENOR</t>
  </si>
  <si>
    <t>Alfabetizado</t>
  </si>
  <si>
    <t>Saneamento Adequado</t>
  </si>
  <si>
    <t>Perc Pessoas mais de 10 anos com rendimento</t>
  </si>
  <si>
    <t>Perc Pessoas acima 25 anos com pelo menos fundamento completo</t>
  </si>
  <si>
    <t>Perc Economicamente Ativa com Rendimento</t>
  </si>
  <si>
    <t>Perc Alfabetizacao</t>
  </si>
  <si>
    <t>Perc Saneamento Adequado</t>
  </si>
  <si>
    <t>Perc Pessoas de 10 anos ou mais de idade, ocupadas na semana de referência</t>
  </si>
  <si>
    <t>Perc População Rural</t>
  </si>
  <si>
    <t>Percentual da população rural</t>
  </si>
  <si>
    <t>População empregada ou que possui condições de trabalhar e que realiza algum esforço mínimo para isto e possui rendimentos.</t>
  </si>
  <si>
    <t>Atributo</t>
  </si>
  <si>
    <t>Perc de Pessoas com mais de 10 anos com rendimentos</t>
  </si>
  <si>
    <t>Razão do total de pessoas com mais de 10 anos e com rendimento e o total de pessoas com mais de 10 anos.</t>
  </si>
  <si>
    <t>Perc de pessoas de 10 anos ou mais de idade, ocupadas na semana de referência</t>
  </si>
  <si>
    <t>Razão do total de pessoas que, na semana de referência, trabalharam pelo menos uma hora completa em trabalho remunerado com mais de 10 anos ou mais de idade, e o total de pessoas com mais de 10 anos.</t>
  </si>
  <si>
    <t>Razaão do total de pessoas incapazes de ler e escrever um bilhete simples no idioma que conhecesse e o total da população.</t>
  </si>
  <si>
    <t>Razão entre o total de pessoas com pelo menos fundamental completo e o total da população com 25 anos ou mais.</t>
  </si>
  <si>
    <t>Número de residencias que possui acesso a rede de abastecimento geral de água e esgotamento sanitário por rede geral ou fossa septica.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</si>
</sst>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\ ###\ ###\ ###"/>
    <numFmt numFmtId="165" formatCode="0.0"/>
    <numFmt numFmtId="166" formatCode="_-* #,##0_-;\-* #,##0_-;_-* &quot;-&quot;??_-;_-@_-"/>
    <numFmt numFmtId="167" formatCode="_-&quot;R$&quot;\ * #,##0_-;\-&quot;R$&quot;\ * #,##0_-;_-&quot;R$&quot;\ * &quot;-&quot;??_-;_-@_-"/>
    <numFmt numFmtId="168" formatCode="_(* #,##0.0_);_(* \(#,##0.0\);_(* &quot;-&quot;??_);_(@_)"/>
    <numFmt numFmtId="169" formatCode="_(* #,##0_);_(* \(#,##0\);_(* &quot;-&quot;??_);_(@_)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10"/>
      <name val="Univers"/>
    </font>
    <font>
      <sz val="10"/>
      <name val="Univers 55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Univers"/>
      <family val="2"/>
    </font>
    <font>
      <sz val="10"/>
      <name val="Univers 55"/>
    </font>
    <font>
      <i/>
      <sz val="10"/>
      <name val="Univers 55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0.59996337778862885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59996337778862885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</cellStyleXfs>
  <cellXfs count="72">
    <xf numFmtId="0" fontId="0" fillId="0" borderId="0" xfId="0"/>
    <xf numFmtId="0" fontId="6" fillId="0" borderId="0" xfId="0" applyFont="1" applyAlignment="1"/>
    <xf numFmtId="0" fontId="7" fillId="0" borderId="0" xfId="3" applyFont="1" applyAlignment="1"/>
    <xf numFmtId="164" fontId="7" fillId="0" borderId="0" xfId="4" applyNumberFormat="1" applyFont="1" applyAlignment="1">
      <alignment horizontal="right"/>
    </xf>
    <xf numFmtId="165" fontId="7" fillId="0" borderId="0" xfId="3" applyNumberFormat="1" applyFont="1" applyAlignment="1"/>
    <xf numFmtId="0" fontId="7" fillId="0" borderId="0" xfId="3" applyFont="1" applyAlignment="1">
      <alignment horizontal="left"/>
    </xf>
    <xf numFmtId="165" fontId="7" fillId="0" borderId="0" xfId="3" applyNumberFormat="1" applyFont="1" applyAlignment="1">
      <alignment horizontal="left"/>
    </xf>
    <xf numFmtId="166" fontId="6" fillId="0" borderId="0" xfId="1" applyNumberFormat="1" applyFont="1" applyAlignment="1"/>
    <xf numFmtId="166" fontId="6" fillId="0" borderId="0" xfId="1" applyNumberFormat="1" applyFont="1" applyAlignment="1">
      <alignment horizontal="right"/>
    </xf>
    <xf numFmtId="164" fontId="8" fillId="0" borderId="0" xfId="4" applyNumberFormat="1" applyFont="1"/>
    <xf numFmtId="44" fontId="6" fillId="0" borderId="0" xfId="2" applyFont="1" applyAlignment="1"/>
    <xf numFmtId="167" fontId="4" fillId="0" borderId="0" xfId="2" applyNumberFormat="1" applyFont="1" applyAlignment="1">
      <alignment horizontal="right"/>
    </xf>
    <xf numFmtId="44" fontId="6" fillId="0" borderId="0" xfId="2" applyFont="1" applyAlignment="1">
      <alignment wrapText="1"/>
    </xf>
    <xf numFmtId="166" fontId="6" fillId="0" borderId="0" xfId="1" applyNumberFormat="1" applyFont="1" applyAlignment="1">
      <alignment horizontal="center" wrapText="1"/>
    </xf>
    <xf numFmtId="164" fontId="7" fillId="0" borderId="0" xfId="4" applyNumberFormat="1" applyFont="1" applyAlignment="1">
      <alignment horizontal="left" wrapText="1"/>
    </xf>
    <xf numFmtId="0" fontId="5" fillId="0" borderId="1" xfId="5" applyFont="1" applyBorder="1" applyAlignment="1">
      <alignment horizontal="center" vertical="center" wrapText="1"/>
    </xf>
    <xf numFmtId="168" fontId="2" fillId="0" borderId="0" xfId="1" applyNumberFormat="1" applyFont="1" applyAlignment="1">
      <alignment horizontal="right"/>
    </xf>
    <xf numFmtId="164" fontId="4" fillId="0" borderId="0" xfId="1" applyNumberFormat="1" applyFont="1" applyBorder="1" applyAlignment="1">
      <alignment horizontal="right"/>
    </xf>
    <xf numFmtId="0" fontId="6" fillId="0" borderId="0" xfId="0" applyFont="1" applyAlignment="1">
      <alignment wrapText="1"/>
    </xf>
    <xf numFmtId="0" fontId="4" fillId="0" borderId="0" xfId="6" applyFont="1" applyBorder="1" applyAlignment="1">
      <alignment horizontal="center" vertical="center" wrapText="1"/>
    </xf>
    <xf numFmtId="169" fontId="2" fillId="0" borderId="0" xfId="1" applyNumberFormat="1" applyFont="1" applyAlignment="1">
      <alignment horizontal="right"/>
    </xf>
    <xf numFmtId="0" fontId="6" fillId="2" borderId="0" xfId="0" applyFont="1" applyFill="1" applyAlignment="1">
      <alignment wrapText="1"/>
    </xf>
    <xf numFmtId="43" fontId="6" fillId="0" borderId="0" xfId="1" applyNumberFormat="1" applyFont="1" applyAlignment="1"/>
    <xf numFmtId="166" fontId="6" fillId="0" borderId="0" xfId="1" applyNumberFormat="1" applyFont="1" applyAlignment="1">
      <alignment wrapText="1"/>
    </xf>
    <xf numFmtId="166" fontId="4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8" fillId="0" borderId="0" xfId="1" applyNumberFormat="1" applyFont="1"/>
    <xf numFmtId="166" fontId="4" fillId="0" borderId="0" xfId="1" applyNumberFormat="1" applyFont="1" applyBorder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43" fontId="6" fillId="0" borderId="0" xfId="1" applyNumberFormat="1" applyFont="1" applyAlignment="1">
      <alignment wrapText="1"/>
    </xf>
    <xf numFmtId="1" fontId="7" fillId="0" borderId="0" xfId="1" applyNumberFormat="1" applyFont="1" applyAlignment="1">
      <alignment horizontal="right"/>
    </xf>
    <xf numFmtId="1" fontId="6" fillId="0" borderId="0" xfId="1" applyNumberFormat="1" applyFont="1" applyAlignment="1"/>
    <xf numFmtId="1" fontId="4" fillId="0" borderId="0" xfId="1" applyNumberFormat="1" applyFont="1" applyAlignment="1">
      <alignment horizontal="right"/>
    </xf>
    <xf numFmtId="1" fontId="8" fillId="0" borderId="0" xfId="1" applyNumberFormat="1" applyFont="1"/>
    <xf numFmtId="1" fontId="4" fillId="0" borderId="0" xfId="1" applyNumberFormat="1" applyFont="1" applyBorder="1" applyAlignment="1">
      <alignment horizontal="right"/>
    </xf>
    <xf numFmtId="1" fontId="2" fillId="0" borderId="0" xfId="1" applyNumberFormat="1" applyFont="1" applyAlignment="1">
      <alignment horizontal="right"/>
    </xf>
    <xf numFmtId="2" fontId="6" fillId="0" borderId="0" xfId="1" applyNumberFormat="1" applyFont="1" applyAlignment="1"/>
    <xf numFmtId="2" fontId="2" fillId="0" borderId="0" xfId="1" applyNumberFormat="1" applyFont="1" applyAlignment="1">
      <alignment horizontal="right"/>
    </xf>
    <xf numFmtId="2" fontId="6" fillId="0" borderId="0" xfId="1" applyNumberFormat="1" applyFont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6" fillId="2" borderId="5" xfId="0" applyFont="1" applyFill="1" applyBorder="1" applyAlignment="1">
      <alignment vertical="top"/>
    </xf>
    <xf numFmtId="0" fontId="6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6" fillId="0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/>
    </xf>
    <xf numFmtId="2" fontId="6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6" fillId="0" borderId="0" xfId="0" applyNumberFormat="1" applyFont="1" applyAlignment="1"/>
    <xf numFmtId="2" fontId="0" fillId="0" borderId="0" xfId="0" applyNumberFormat="1"/>
    <xf numFmtId="43" fontId="0" fillId="0" borderId="0" xfId="1" applyFont="1"/>
    <xf numFmtId="43" fontId="0" fillId="0" borderId="0" xfId="1" applyNumberFormat="1" applyFont="1"/>
    <xf numFmtId="0" fontId="4" fillId="2" borderId="0" xfId="6" applyFont="1" applyFill="1" applyBorder="1" applyAlignment="1">
      <alignment horizontal="center" vertical="center" wrapText="1"/>
    </xf>
    <xf numFmtId="166" fontId="6" fillId="0" borderId="0" xfId="1" applyNumberFormat="1" applyFont="1" applyAlignment="1">
      <alignment horizontal="center"/>
    </xf>
    <xf numFmtId="0" fontId="9" fillId="0" borderId="1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2" xfId="6" applyFont="1" applyBorder="1" applyAlignment="1">
      <alignment horizontal="center" vertical="center" wrapText="1"/>
    </xf>
    <xf numFmtId="0" fontId="4" fillId="0" borderId="3" xfId="6" applyFont="1" applyBorder="1" applyAlignment="1">
      <alignment horizontal="center" vertical="center" wrapText="1"/>
    </xf>
    <xf numFmtId="0" fontId="4" fillId="0" borderId="4" xfId="6" applyFont="1" applyBorder="1" applyAlignment="1">
      <alignment horizontal="center" vertical="center" wrapText="1"/>
    </xf>
    <xf numFmtId="164" fontId="7" fillId="4" borderId="0" xfId="4" applyNumberFormat="1" applyFont="1" applyFill="1" applyAlignment="1">
      <alignment horizontal="left" wrapText="1"/>
    </xf>
    <xf numFmtId="166" fontId="6" fillId="4" borderId="0" xfId="1" applyNumberFormat="1" applyFont="1" applyFill="1" applyAlignment="1">
      <alignment horizontal="center" wrapText="1"/>
    </xf>
    <xf numFmtId="166" fontId="6" fillId="5" borderId="0" xfId="1" applyNumberFormat="1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5" borderId="0" xfId="0" applyFont="1" applyFill="1" applyAlignment="1"/>
    <xf numFmtId="0" fontId="6" fillId="6" borderId="0" xfId="0" applyFont="1" applyFill="1" applyAlignment="1">
      <alignment wrapText="1"/>
    </xf>
    <xf numFmtId="0" fontId="6" fillId="7" borderId="0" xfId="0" applyFont="1" applyFill="1" applyAlignment="1"/>
    <xf numFmtId="0" fontId="6" fillId="7" borderId="0" xfId="0" applyFont="1" applyFill="1" applyAlignment="1">
      <alignment wrapText="1"/>
    </xf>
  </cellXfs>
  <cellStyles count="7">
    <cellStyle name="Moeda" xfId="2" builtinId="4"/>
    <cellStyle name="Normal" xfId="0" builtinId="0"/>
    <cellStyle name="Normal_Plan1" xfId="5" xr:uid="{6D4BC7A5-F7FD-2F4E-A400-97E90FCDC102}"/>
    <cellStyle name="Normal_tab06" xfId="4" xr:uid="{2563E307-22F1-6549-843B-FEDE7C4094C8}"/>
    <cellStyle name="Normal_tab1_UF_municípios" xfId="3" xr:uid="{37B9E0F1-AD72-7C45-94E6-09BD0F5E2073}"/>
    <cellStyle name="Normal_tab16" xfId="6" xr:uid="{74BF790B-3407-2841-A559-39AB99FC93D9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Oliveira" refreshedDate="43825.493398148152" createdVersion="6" refreshedVersion="6" minRefreshableVersion="3" recordCount="417" xr:uid="{1453F3AC-5E44-4B08-A10F-54D2E035EC28}">
  <cacheSource type="worksheet">
    <worksheetSource ref="V1:W418" sheet="Tratada"/>
  </cacheSource>
  <cacheFields count="2">
    <cacheField name="IDHM Educação 2010" numFmtId="43">
      <sharedItems containsSemiMixedTypes="0" containsString="0" containsNumber="1" minValue="31.900000000000002" maxValue="67.900000000000006"/>
    </cacheField>
    <cacheField name="TESTE" numFmtId="0">
      <sharedItems count="4">
        <s v="A"/>
        <s v="B"/>
        <s v="D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n v="41.3"/>
    <x v="0"/>
  </r>
  <r>
    <n v="43.4"/>
    <x v="0"/>
  </r>
  <r>
    <n v="39.800000000000004"/>
    <x v="0"/>
  </r>
  <r>
    <n v="43.8"/>
    <x v="0"/>
  </r>
  <r>
    <n v="43.7"/>
    <x v="0"/>
  </r>
  <r>
    <n v="31.900000000000002"/>
    <x v="0"/>
  </r>
  <r>
    <n v="41.699999999999996"/>
    <x v="0"/>
  </r>
  <r>
    <n v="43.1"/>
    <x v="0"/>
  </r>
  <r>
    <n v="35.799999999999997"/>
    <x v="0"/>
  </r>
  <r>
    <n v="43"/>
    <x v="0"/>
  </r>
  <r>
    <n v="39.200000000000003"/>
    <x v="0"/>
  </r>
  <r>
    <n v="38.6"/>
    <x v="0"/>
  </r>
  <r>
    <n v="45.4"/>
    <x v="1"/>
  </r>
  <r>
    <n v="40"/>
    <x v="0"/>
  </r>
  <r>
    <n v="41.099999999999994"/>
    <x v="0"/>
  </r>
  <r>
    <n v="40.200000000000003"/>
    <x v="0"/>
  </r>
  <r>
    <n v="40.400000000000006"/>
    <x v="0"/>
  </r>
  <r>
    <n v="37.9"/>
    <x v="0"/>
  </r>
  <r>
    <n v="36.6"/>
    <x v="0"/>
  </r>
  <r>
    <n v="40.699999999999996"/>
    <x v="0"/>
  </r>
  <r>
    <n v="41.3"/>
    <x v="0"/>
  </r>
  <r>
    <n v="39.6"/>
    <x v="0"/>
  </r>
  <r>
    <n v="39"/>
    <x v="0"/>
  </r>
  <r>
    <n v="38.299999999999997"/>
    <x v="0"/>
  </r>
  <r>
    <n v="38.700000000000003"/>
    <x v="0"/>
  </r>
  <r>
    <n v="46"/>
    <x v="1"/>
  </r>
  <r>
    <n v="43"/>
    <x v="0"/>
  </r>
  <r>
    <n v="44.2"/>
    <x v="0"/>
  </r>
  <r>
    <n v="42.6"/>
    <x v="0"/>
  </r>
  <r>
    <n v="41.5"/>
    <x v="0"/>
  </r>
  <r>
    <n v="42.199999999999996"/>
    <x v="0"/>
  </r>
  <r>
    <n v="39.5"/>
    <x v="0"/>
  </r>
  <r>
    <n v="43.1"/>
    <x v="0"/>
  </r>
  <r>
    <n v="36"/>
    <x v="0"/>
  </r>
  <r>
    <n v="41.8"/>
    <x v="0"/>
  </r>
  <r>
    <n v="36.799999999999997"/>
    <x v="0"/>
  </r>
  <r>
    <n v="39.700000000000003"/>
    <x v="0"/>
  </r>
  <r>
    <n v="42.9"/>
    <x v="0"/>
  </r>
  <r>
    <n v="35.9"/>
    <x v="0"/>
  </r>
  <r>
    <n v="42.699999999999996"/>
    <x v="0"/>
  </r>
  <r>
    <n v="38.4"/>
    <x v="0"/>
  </r>
  <r>
    <n v="45.300000000000004"/>
    <x v="1"/>
  </r>
  <r>
    <n v="37"/>
    <x v="0"/>
  </r>
  <r>
    <n v="39.5"/>
    <x v="0"/>
  </r>
  <r>
    <n v="40.699999999999996"/>
    <x v="0"/>
  </r>
  <r>
    <n v="38.6"/>
    <x v="0"/>
  </r>
  <r>
    <n v="39.200000000000003"/>
    <x v="0"/>
  </r>
  <r>
    <n v="34.300000000000004"/>
    <x v="0"/>
  </r>
  <r>
    <n v="37.4"/>
    <x v="0"/>
  </r>
  <r>
    <n v="40.5"/>
    <x v="0"/>
  </r>
  <r>
    <n v="41.3"/>
    <x v="0"/>
  </r>
  <r>
    <n v="44.5"/>
    <x v="1"/>
  </r>
  <r>
    <n v="40.300000000000004"/>
    <x v="0"/>
  </r>
  <r>
    <n v="40.9"/>
    <x v="0"/>
  </r>
  <r>
    <n v="45.7"/>
    <x v="1"/>
  </r>
  <r>
    <n v="43.2"/>
    <x v="0"/>
  </r>
  <r>
    <n v="35.4"/>
    <x v="0"/>
  </r>
  <r>
    <n v="40.6"/>
    <x v="0"/>
  </r>
  <r>
    <n v="43.9"/>
    <x v="0"/>
  </r>
  <r>
    <n v="43.7"/>
    <x v="0"/>
  </r>
  <r>
    <n v="42.4"/>
    <x v="0"/>
  </r>
  <r>
    <n v="44.4"/>
    <x v="0"/>
  </r>
  <r>
    <n v="38.9"/>
    <x v="0"/>
  </r>
  <r>
    <n v="44.7"/>
    <x v="1"/>
  </r>
  <r>
    <n v="43.5"/>
    <x v="0"/>
  </r>
  <r>
    <n v="38.6"/>
    <x v="0"/>
  </r>
  <r>
    <n v="42.4"/>
    <x v="0"/>
  </r>
  <r>
    <n v="43.4"/>
    <x v="0"/>
  </r>
  <r>
    <n v="42.5"/>
    <x v="0"/>
  </r>
  <r>
    <n v="52.300000000000004"/>
    <x v="2"/>
  </r>
  <r>
    <n v="46.800000000000004"/>
    <x v="1"/>
  </r>
  <r>
    <n v="47.4"/>
    <x v="1"/>
  </r>
  <r>
    <n v="50.5"/>
    <x v="3"/>
  </r>
  <r>
    <n v="46.5"/>
    <x v="1"/>
  </r>
  <r>
    <n v="42.4"/>
    <x v="0"/>
  </r>
  <r>
    <n v="47.5"/>
    <x v="1"/>
  </r>
  <r>
    <n v="49.2"/>
    <x v="3"/>
  </r>
  <r>
    <n v="44.5"/>
    <x v="1"/>
  </r>
  <r>
    <n v="47.699999999999996"/>
    <x v="3"/>
  </r>
  <r>
    <n v="42.1"/>
    <x v="0"/>
  </r>
  <r>
    <n v="47.599999999999994"/>
    <x v="1"/>
  </r>
  <r>
    <n v="47"/>
    <x v="1"/>
  </r>
  <r>
    <n v="45.2"/>
    <x v="1"/>
  </r>
  <r>
    <n v="47.099999999999994"/>
    <x v="1"/>
  </r>
  <r>
    <n v="46.2"/>
    <x v="1"/>
  </r>
  <r>
    <n v="43.5"/>
    <x v="0"/>
  </r>
  <r>
    <n v="47.099999999999994"/>
    <x v="1"/>
  </r>
  <r>
    <n v="43.9"/>
    <x v="0"/>
  </r>
  <r>
    <n v="44.9"/>
    <x v="1"/>
  </r>
  <r>
    <n v="47.099999999999994"/>
    <x v="1"/>
  </r>
  <r>
    <n v="47"/>
    <x v="1"/>
  </r>
  <r>
    <n v="46.2"/>
    <x v="1"/>
  </r>
  <r>
    <n v="50.2"/>
    <x v="3"/>
  </r>
  <r>
    <n v="44.3"/>
    <x v="0"/>
  </r>
  <r>
    <n v="44"/>
    <x v="0"/>
  </r>
  <r>
    <n v="47.8"/>
    <x v="3"/>
  </r>
  <r>
    <n v="42.8"/>
    <x v="0"/>
  </r>
  <r>
    <n v="49"/>
    <x v="3"/>
  </r>
  <r>
    <n v="50.4"/>
    <x v="3"/>
  </r>
  <r>
    <n v="45.9"/>
    <x v="1"/>
  </r>
  <r>
    <n v="44.7"/>
    <x v="1"/>
  </r>
  <r>
    <n v="41.9"/>
    <x v="0"/>
  </r>
  <r>
    <n v="46.300000000000004"/>
    <x v="1"/>
  </r>
  <r>
    <n v="47.4"/>
    <x v="1"/>
  </r>
  <r>
    <n v="50.8"/>
    <x v="3"/>
  </r>
  <r>
    <n v="38.1"/>
    <x v="0"/>
  </r>
  <r>
    <n v="47.9"/>
    <x v="3"/>
  </r>
  <r>
    <n v="37.200000000000003"/>
    <x v="0"/>
  </r>
  <r>
    <n v="44.4"/>
    <x v="0"/>
  </r>
  <r>
    <n v="46.800000000000004"/>
    <x v="1"/>
  </r>
  <r>
    <n v="52.7"/>
    <x v="2"/>
  </r>
  <r>
    <n v="45.4"/>
    <x v="1"/>
  </r>
  <r>
    <n v="46.400000000000006"/>
    <x v="1"/>
  </r>
  <r>
    <n v="49.9"/>
    <x v="3"/>
  </r>
  <r>
    <n v="44.7"/>
    <x v="1"/>
  </r>
  <r>
    <n v="36.299999999999997"/>
    <x v="0"/>
  </r>
  <r>
    <n v="50.1"/>
    <x v="3"/>
  </r>
  <r>
    <n v="48.5"/>
    <x v="3"/>
  </r>
  <r>
    <n v="50"/>
    <x v="3"/>
  </r>
  <r>
    <n v="50.3"/>
    <x v="3"/>
  </r>
  <r>
    <n v="52.300000000000004"/>
    <x v="2"/>
  </r>
  <r>
    <n v="49"/>
    <x v="3"/>
  </r>
  <r>
    <n v="44.7"/>
    <x v="1"/>
  </r>
  <r>
    <n v="46.2"/>
    <x v="1"/>
  </r>
  <r>
    <n v="41.9"/>
    <x v="0"/>
  </r>
  <r>
    <n v="47.099999999999994"/>
    <x v="1"/>
  </r>
  <r>
    <n v="45.1"/>
    <x v="1"/>
  </r>
  <r>
    <n v="43.5"/>
    <x v="0"/>
  </r>
  <r>
    <n v="47.099999999999994"/>
    <x v="1"/>
  </r>
  <r>
    <n v="46.9"/>
    <x v="1"/>
  </r>
  <r>
    <n v="48.699999999999996"/>
    <x v="3"/>
  </r>
  <r>
    <n v="45.300000000000004"/>
    <x v="1"/>
  </r>
  <r>
    <n v="45.4"/>
    <x v="1"/>
  </r>
  <r>
    <n v="48.699999999999996"/>
    <x v="3"/>
  </r>
  <r>
    <n v="48.1"/>
    <x v="3"/>
  </r>
  <r>
    <n v="37.1"/>
    <x v="0"/>
  </r>
  <r>
    <n v="47.699999999999996"/>
    <x v="3"/>
  </r>
  <r>
    <n v="45.9"/>
    <x v="1"/>
  </r>
  <r>
    <n v="47.3"/>
    <x v="1"/>
  </r>
  <r>
    <n v="45.1"/>
    <x v="1"/>
  </r>
  <r>
    <n v="48.199999999999996"/>
    <x v="3"/>
  </r>
  <r>
    <n v="44.9"/>
    <x v="1"/>
  </r>
  <r>
    <n v="49.3"/>
    <x v="3"/>
  </r>
  <r>
    <n v="45.800000000000004"/>
    <x v="1"/>
  </r>
  <r>
    <n v="48"/>
    <x v="3"/>
  </r>
  <r>
    <n v="43.5"/>
    <x v="0"/>
  </r>
  <r>
    <n v="43.6"/>
    <x v="0"/>
  </r>
  <r>
    <n v="46.2"/>
    <x v="1"/>
  </r>
  <r>
    <n v="41.5"/>
    <x v="0"/>
  </r>
  <r>
    <n v="46.400000000000006"/>
    <x v="1"/>
  </r>
  <r>
    <n v="45.9"/>
    <x v="1"/>
  </r>
  <r>
    <n v="49"/>
    <x v="3"/>
  </r>
  <r>
    <n v="46.5"/>
    <x v="1"/>
  </r>
  <r>
    <n v="38.200000000000003"/>
    <x v="0"/>
  </r>
  <r>
    <n v="42.9"/>
    <x v="0"/>
  </r>
  <r>
    <n v="45"/>
    <x v="1"/>
  </r>
  <r>
    <n v="48.3"/>
    <x v="3"/>
  </r>
  <r>
    <n v="45.4"/>
    <x v="1"/>
  </r>
  <r>
    <n v="45.800000000000004"/>
    <x v="1"/>
  </r>
  <r>
    <n v="51"/>
    <x v="3"/>
  </r>
  <r>
    <n v="48.4"/>
    <x v="3"/>
  </r>
  <r>
    <n v="42.5"/>
    <x v="0"/>
  </r>
  <r>
    <n v="45.2"/>
    <x v="1"/>
  </r>
  <r>
    <n v="47.099999999999994"/>
    <x v="1"/>
  </r>
  <r>
    <n v="42.199999999999996"/>
    <x v="0"/>
  </r>
  <r>
    <n v="47.699999999999996"/>
    <x v="3"/>
  </r>
  <r>
    <n v="42.6"/>
    <x v="0"/>
  </r>
  <r>
    <n v="41.3"/>
    <x v="0"/>
  </r>
  <r>
    <n v="43.6"/>
    <x v="0"/>
  </r>
  <r>
    <n v="46.400000000000006"/>
    <x v="1"/>
  </r>
  <r>
    <n v="47"/>
    <x v="1"/>
  </r>
  <r>
    <n v="46.1"/>
    <x v="1"/>
  </r>
  <r>
    <n v="45"/>
    <x v="1"/>
  </r>
  <r>
    <n v="50.8"/>
    <x v="3"/>
  </r>
  <r>
    <n v="53.900000000000006"/>
    <x v="2"/>
  </r>
  <r>
    <n v="49.1"/>
    <x v="3"/>
  </r>
  <r>
    <n v="42.9"/>
    <x v="0"/>
  </r>
  <r>
    <n v="47.199999999999996"/>
    <x v="1"/>
  </r>
  <r>
    <n v="45.9"/>
    <x v="1"/>
  </r>
  <r>
    <n v="47.099999999999994"/>
    <x v="1"/>
  </r>
  <r>
    <n v="43.7"/>
    <x v="0"/>
  </r>
  <r>
    <n v="47.4"/>
    <x v="1"/>
  </r>
  <r>
    <n v="45.6"/>
    <x v="1"/>
  </r>
  <r>
    <n v="42.4"/>
    <x v="0"/>
  </r>
  <r>
    <n v="49.6"/>
    <x v="3"/>
  </r>
  <r>
    <n v="33.5"/>
    <x v="0"/>
  </r>
  <r>
    <n v="47.3"/>
    <x v="1"/>
  </r>
  <r>
    <n v="41.5"/>
    <x v="0"/>
  </r>
  <r>
    <n v="50.9"/>
    <x v="3"/>
  </r>
  <r>
    <n v="42.4"/>
    <x v="0"/>
  </r>
  <r>
    <n v="45.300000000000004"/>
    <x v="1"/>
  </r>
  <r>
    <n v="47.199999999999996"/>
    <x v="1"/>
  </r>
  <r>
    <n v="47.9"/>
    <x v="3"/>
  </r>
  <r>
    <n v="45.4"/>
    <x v="1"/>
  </r>
  <r>
    <n v="45.6"/>
    <x v="1"/>
  </r>
  <r>
    <n v="46.9"/>
    <x v="1"/>
  </r>
  <r>
    <n v="45.1"/>
    <x v="1"/>
  </r>
  <r>
    <n v="44.6"/>
    <x v="1"/>
  </r>
  <r>
    <n v="47.9"/>
    <x v="3"/>
  </r>
  <r>
    <n v="50.4"/>
    <x v="3"/>
  </r>
  <r>
    <n v="47.099999999999994"/>
    <x v="1"/>
  </r>
  <r>
    <n v="46.9"/>
    <x v="1"/>
  </r>
  <r>
    <n v="43.1"/>
    <x v="0"/>
  </r>
  <r>
    <n v="46.9"/>
    <x v="1"/>
  </r>
  <r>
    <n v="47.5"/>
    <x v="1"/>
  </r>
  <r>
    <n v="46.7"/>
    <x v="1"/>
  </r>
  <r>
    <n v="47.699999999999996"/>
    <x v="3"/>
  </r>
  <r>
    <n v="46"/>
    <x v="1"/>
  </r>
  <r>
    <n v="41.3"/>
    <x v="0"/>
  </r>
  <r>
    <n v="47.099999999999994"/>
    <x v="1"/>
  </r>
  <r>
    <n v="46.300000000000004"/>
    <x v="1"/>
  </r>
  <r>
    <n v="43.3"/>
    <x v="0"/>
  </r>
  <r>
    <n v="40.400000000000006"/>
    <x v="0"/>
  </r>
  <r>
    <n v="47.9"/>
    <x v="3"/>
  </r>
  <r>
    <n v="46.6"/>
    <x v="1"/>
  </r>
  <r>
    <n v="46.300000000000004"/>
    <x v="1"/>
  </r>
  <r>
    <n v="49"/>
    <x v="3"/>
  </r>
  <r>
    <n v="48"/>
    <x v="3"/>
  </r>
  <r>
    <n v="51.2"/>
    <x v="3"/>
  </r>
  <r>
    <n v="46.7"/>
    <x v="1"/>
  </r>
  <r>
    <n v="44.6"/>
    <x v="1"/>
  </r>
  <r>
    <n v="49.1"/>
    <x v="3"/>
  </r>
  <r>
    <n v="48"/>
    <x v="3"/>
  </r>
  <r>
    <n v="45.2"/>
    <x v="1"/>
  </r>
  <r>
    <n v="46.400000000000006"/>
    <x v="1"/>
  </r>
  <r>
    <n v="46.2"/>
    <x v="1"/>
  </r>
  <r>
    <n v="49.1"/>
    <x v="3"/>
  </r>
  <r>
    <n v="48.199999999999996"/>
    <x v="3"/>
  </r>
  <r>
    <n v="46.300000000000004"/>
    <x v="1"/>
  </r>
  <r>
    <n v="43.5"/>
    <x v="0"/>
  </r>
  <r>
    <n v="42.4"/>
    <x v="0"/>
  </r>
  <r>
    <n v="53.800000000000004"/>
    <x v="2"/>
  </r>
  <r>
    <n v="43.4"/>
    <x v="0"/>
  </r>
  <r>
    <n v="48"/>
    <x v="3"/>
  </r>
  <r>
    <n v="48.1"/>
    <x v="3"/>
  </r>
  <r>
    <n v="49"/>
    <x v="3"/>
  </r>
  <r>
    <n v="45.300000000000004"/>
    <x v="1"/>
  </r>
  <r>
    <n v="43"/>
    <x v="0"/>
  </r>
  <r>
    <n v="47.199999999999996"/>
    <x v="1"/>
  </r>
  <r>
    <n v="51.300000000000004"/>
    <x v="3"/>
  </r>
  <r>
    <n v="47.9"/>
    <x v="3"/>
  </r>
  <r>
    <n v="47.5"/>
    <x v="1"/>
  </r>
  <r>
    <n v="48.8"/>
    <x v="3"/>
  </r>
  <r>
    <n v="46.7"/>
    <x v="1"/>
  </r>
  <r>
    <n v="48.1"/>
    <x v="3"/>
  </r>
  <r>
    <n v="46.9"/>
    <x v="1"/>
  </r>
  <r>
    <n v="40.6"/>
    <x v="0"/>
  </r>
  <r>
    <n v="43.8"/>
    <x v="0"/>
  </r>
  <r>
    <n v="46.6"/>
    <x v="1"/>
  </r>
  <r>
    <n v="49.7"/>
    <x v="3"/>
  </r>
  <r>
    <n v="54.500000000000007"/>
    <x v="2"/>
  </r>
  <r>
    <n v="46.1"/>
    <x v="1"/>
  </r>
  <r>
    <n v="45.2"/>
    <x v="1"/>
  </r>
  <r>
    <n v="56.000000000000007"/>
    <x v="2"/>
  </r>
  <r>
    <n v="48.9"/>
    <x v="3"/>
  </r>
  <r>
    <n v="53.1"/>
    <x v="2"/>
  </r>
  <r>
    <n v="52.5"/>
    <x v="2"/>
  </r>
  <r>
    <n v="50.3"/>
    <x v="3"/>
  </r>
  <r>
    <n v="48.4"/>
    <x v="3"/>
  </r>
  <r>
    <n v="49.6"/>
    <x v="3"/>
  </r>
  <r>
    <n v="54.6"/>
    <x v="2"/>
  </r>
  <r>
    <n v="53.6"/>
    <x v="2"/>
  </r>
  <r>
    <n v="56.499999999999993"/>
    <x v="2"/>
  </r>
  <r>
    <n v="51.300000000000004"/>
    <x v="3"/>
  </r>
  <r>
    <n v="50.5"/>
    <x v="3"/>
  </r>
  <r>
    <n v="51.4"/>
    <x v="3"/>
  </r>
  <r>
    <n v="50.4"/>
    <x v="3"/>
  </r>
  <r>
    <n v="56.100000000000009"/>
    <x v="2"/>
  </r>
  <r>
    <n v="50.2"/>
    <x v="3"/>
  </r>
  <r>
    <n v="49.8"/>
    <x v="3"/>
  </r>
  <r>
    <n v="50.3"/>
    <x v="3"/>
  </r>
  <r>
    <n v="51.6"/>
    <x v="2"/>
  </r>
  <r>
    <n v="50.1"/>
    <x v="3"/>
  </r>
  <r>
    <n v="50.3"/>
    <x v="3"/>
  </r>
  <r>
    <n v="51"/>
    <x v="3"/>
  </r>
  <r>
    <n v="54.500000000000007"/>
    <x v="2"/>
  </r>
  <r>
    <n v="48"/>
    <x v="3"/>
  </r>
  <r>
    <n v="51.7"/>
    <x v="2"/>
  </r>
  <r>
    <n v="51.800000000000004"/>
    <x v="2"/>
  </r>
  <r>
    <n v="46.5"/>
    <x v="1"/>
  </r>
  <r>
    <n v="51.300000000000004"/>
    <x v="3"/>
  </r>
  <r>
    <n v="46.5"/>
    <x v="1"/>
  </r>
  <r>
    <n v="50.8"/>
    <x v="3"/>
  </r>
  <r>
    <n v="56.2"/>
    <x v="2"/>
  </r>
  <r>
    <n v="55.300000000000004"/>
    <x v="2"/>
  </r>
  <r>
    <n v="55.600000000000009"/>
    <x v="2"/>
  </r>
  <r>
    <n v="49.2"/>
    <x v="3"/>
  </r>
  <r>
    <n v="51.9"/>
    <x v="2"/>
  </r>
  <r>
    <n v="51.5"/>
    <x v="2"/>
  </r>
  <r>
    <n v="53.5"/>
    <x v="2"/>
  </r>
  <r>
    <n v="49.2"/>
    <x v="3"/>
  </r>
  <r>
    <n v="46.6"/>
    <x v="1"/>
  </r>
  <r>
    <n v="50.2"/>
    <x v="3"/>
  </r>
  <r>
    <n v="57.499999999999993"/>
    <x v="2"/>
  </r>
  <r>
    <n v="49.5"/>
    <x v="3"/>
  </r>
  <r>
    <n v="51.6"/>
    <x v="2"/>
  </r>
  <r>
    <n v="49.7"/>
    <x v="3"/>
  </r>
  <r>
    <n v="51.300000000000004"/>
    <x v="3"/>
  </r>
  <r>
    <n v="49.8"/>
    <x v="3"/>
  </r>
  <r>
    <n v="49.6"/>
    <x v="3"/>
  </r>
  <r>
    <n v="49.7"/>
    <x v="3"/>
  </r>
  <r>
    <n v="49.8"/>
    <x v="3"/>
  </r>
  <r>
    <n v="52.5"/>
    <x v="2"/>
  </r>
  <r>
    <n v="49.8"/>
    <x v="3"/>
  </r>
  <r>
    <n v="55.300000000000004"/>
    <x v="2"/>
  </r>
  <r>
    <n v="52.400000000000006"/>
    <x v="2"/>
  </r>
  <r>
    <n v="51"/>
    <x v="3"/>
  </r>
  <r>
    <n v="49.1"/>
    <x v="3"/>
  </r>
  <r>
    <n v="50.3"/>
    <x v="3"/>
  </r>
  <r>
    <n v="51.4"/>
    <x v="3"/>
  </r>
  <r>
    <n v="54.1"/>
    <x v="2"/>
  </r>
  <r>
    <n v="55.800000000000004"/>
    <x v="2"/>
  </r>
  <r>
    <n v="46.5"/>
    <x v="1"/>
  </r>
  <r>
    <n v="52.5"/>
    <x v="2"/>
  </r>
  <r>
    <n v="55.500000000000007"/>
    <x v="2"/>
  </r>
  <r>
    <n v="50.8"/>
    <x v="3"/>
  </r>
  <r>
    <n v="48.699999999999996"/>
    <x v="3"/>
  </r>
  <r>
    <n v="48.5"/>
    <x v="3"/>
  </r>
  <r>
    <n v="54.800000000000004"/>
    <x v="2"/>
  </r>
  <r>
    <n v="50.4"/>
    <x v="3"/>
  </r>
  <r>
    <n v="50.1"/>
    <x v="3"/>
  </r>
  <r>
    <n v="46.9"/>
    <x v="1"/>
  </r>
  <r>
    <n v="52.7"/>
    <x v="2"/>
  </r>
  <r>
    <n v="49.8"/>
    <x v="3"/>
  </r>
  <r>
    <n v="53.300000000000004"/>
    <x v="2"/>
  </r>
  <r>
    <n v="47.9"/>
    <x v="3"/>
  </r>
  <r>
    <n v="49"/>
    <x v="3"/>
  </r>
  <r>
    <n v="47.4"/>
    <x v="1"/>
  </r>
  <r>
    <n v="48.199999999999996"/>
    <x v="3"/>
  </r>
  <r>
    <n v="53.1"/>
    <x v="2"/>
  </r>
  <r>
    <n v="47.599999999999994"/>
    <x v="1"/>
  </r>
  <r>
    <n v="50.7"/>
    <x v="3"/>
  </r>
  <r>
    <n v="49.6"/>
    <x v="3"/>
  </r>
  <r>
    <n v="53.7"/>
    <x v="2"/>
  </r>
  <r>
    <n v="55.000000000000007"/>
    <x v="2"/>
  </r>
  <r>
    <n v="57.4"/>
    <x v="2"/>
  </r>
  <r>
    <n v="51.6"/>
    <x v="2"/>
  </r>
  <r>
    <n v="52.2"/>
    <x v="2"/>
  </r>
  <r>
    <n v="48.199999999999996"/>
    <x v="3"/>
  </r>
  <r>
    <n v="47.599999999999994"/>
    <x v="1"/>
  </r>
  <r>
    <n v="47.4"/>
    <x v="1"/>
  </r>
  <r>
    <n v="51"/>
    <x v="3"/>
  </r>
  <r>
    <n v="55.900000000000006"/>
    <x v="2"/>
  </r>
  <r>
    <n v="53"/>
    <x v="2"/>
  </r>
  <r>
    <n v="49.2"/>
    <x v="3"/>
  </r>
  <r>
    <n v="51"/>
    <x v="3"/>
  </r>
  <r>
    <n v="57.699999999999996"/>
    <x v="2"/>
  </r>
  <r>
    <n v="51.6"/>
    <x v="2"/>
  </r>
  <r>
    <n v="52.7"/>
    <x v="2"/>
  </r>
  <r>
    <n v="47.3"/>
    <x v="1"/>
  </r>
  <r>
    <n v="53.1"/>
    <x v="2"/>
  </r>
  <r>
    <n v="49.1"/>
    <x v="3"/>
  </r>
  <r>
    <n v="55.500000000000007"/>
    <x v="2"/>
  </r>
  <r>
    <n v="46.7"/>
    <x v="1"/>
  </r>
  <r>
    <n v="57.099999999999994"/>
    <x v="2"/>
  </r>
  <r>
    <n v="54"/>
    <x v="2"/>
  </r>
  <r>
    <n v="49.6"/>
    <x v="3"/>
  </r>
  <r>
    <n v="53.2"/>
    <x v="2"/>
  </r>
  <r>
    <n v="56.399999999999991"/>
    <x v="2"/>
  </r>
  <r>
    <n v="58.3"/>
    <x v="2"/>
  </r>
  <r>
    <n v="56.8"/>
    <x v="2"/>
  </r>
  <r>
    <n v="55.300000000000004"/>
    <x v="2"/>
  </r>
  <r>
    <n v="51.800000000000004"/>
    <x v="2"/>
  </r>
  <r>
    <n v="49.3"/>
    <x v="3"/>
  </r>
  <r>
    <n v="53.7"/>
    <x v="2"/>
  </r>
  <r>
    <n v="48.199999999999996"/>
    <x v="3"/>
  </r>
  <r>
    <n v="50.8"/>
    <x v="3"/>
  </r>
  <r>
    <n v="56.8"/>
    <x v="2"/>
  </r>
  <r>
    <n v="49"/>
    <x v="3"/>
  </r>
  <r>
    <n v="43.4"/>
    <x v="0"/>
  </r>
  <r>
    <n v="53.2"/>
    <x v="2"/>
  </r>
  <r>
    <n v="57.199999999999996"/>
    <x v="2"/>
  </r>
  <r>
    <n v="45.9"/>
    <x v="1"/>
  </r>
  <r>
    <n v="54.800000000000004"/>
    <x v="2"/>
  </r>
  <r>
    <n v="59.4"/>
    <x v="2"/>
  </r>
  <r>
    <n v="54.1"/>
    <x v="2"/>
  </r>
  <r>
    <n v="55.900000000000006"/>
    <x v="2"/>
  </r>
  <r>
    <n v="56.2"/>
    <x v="2"/>
  </r>
  <r>
    <n v="57.8"/>
    <x v="2"/>
  </r>
  <r>
    <n v="56.2"/>
    <x v="2"/>
  </r>
  <r>
    <n v="55.400000000000006"/>
    <x v="2"/>
  </r>
  <r>
    <n v="57.3"/>
    <x v="2"/>
  </r>
  <r>
    <n v="59.9"/>
    <x v="2"/>
  </r>
  <r>
    <n v="58.4"/>
    <x v="2"/>
  </r>
  <r>
    <n v="55.1"/>
    <x v="2"/>
  </r>
  <r>
    <n v="57.199999999999996"/>
    <x v="2"/>
  </r>
  <r>
    <n v="55.1"/>
    <x v="2"/>
  </r>
  <r>
    <n v="57.199999999999996"/>
    <x v="2"/>
  </r>
  <r>
    <n v="57.9"/>
    <x v="2"/>
  </r>
  <r>
    <n v="56.8"/>
    <x v="2"/>
  </r>
  <r>
    <n v="55.300000000000004"/>
    <x v="2"/>
  </r>
  <r>
    <n v="58.4"/>
    <x v="2"/>
  </r>
  <r>
    <n v="55.900000000000006"/>
    <x v="2"/>
  </r>
  <r>
    <n v="58.699999999999996"/>
    <x v="2"/>
  </r>
  <r>
    <n v="53.2"/>
    <x v="2"/>
  </r>
  <r>
    <n v="60"/>
    <x v="2"/>
  </r>
  <r>
    <n v="58.099999999999994"/>
    <x v="2"/>
  </r>
  <r>
    <n v="55.1"/>
    <x v="2"/>
  </r>
  <r>
    <n v="59.099999999999994"/>
    <x v="2"/>
  </r>
  <r>
    <n v="52"/>
    <x v="2"/>
  </r>
  <r>
    <n v="57.199999999999996"/>
    <x v="2"/>
  </r>
  <r>
    <n v="61.6"/>
    <x v="2"/>
  </r>
  <r>
    <n v="66.8"/>
    <x v="2"/>
  </r>
  <r>
    <n v="61.9"/>
    <x v="2"/>
  </r>
  <r>
    <n v="59.4"/>
    <x v="2"/>
  </r>
  <r>
    <n v="66.7"/>
    <x v="2"/>
  </r>
  <r>
    <n v="59"/>
    <x v="2"/>
  </r>
  <r>
    <n v="64.3"/>
    <x v="2"/>
  </r>
  <r>
    <n v="61.6"/>
    <x v="2"/>
  </r>
  <r>
    <n v="66.3"/>
    <x v="2"/>
  </r>
  <r>
    <n v="59.199999999999996"/>
    <x v="2"/>
  </r>
  <r>
    <n v="59"/>
    <x v="2"/>
  </r>
  <r>
    <n v="58.8"/>
    <x v="2"/>
  </r>
  <r>
    <n v="62.2"/>
    <x v="2"/>
  </r>
  <r>
    <n v="65"/>
    <x v="2"/>
  </r>
  <r>
    <n v="64.3"/>
    <x v="2"/>
  </r>
  <r>
    <n v="67.90000000000000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12D49-5B18-4CCC-90C6-6F34D6CAB52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Y8:Z13" firstHeaderRow="1" firstDataRow="1" firstDataCol="1"/>
  <pivotFields count="2">
    <pivotField dataField="1" numFmtId="43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IDHM Educação 2010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niba" connectionId="1" xr16:uid="{FACED8AA-1E73-D647-A76F-946FAFA9F9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ADD6-938B-0E44-9BFF-EF7833F63CAD}">
  <dimension ref="B4:D19"/>
  <sheetViews>
    <sheetView showGridLines="0" topLeftCell="A8" zoomScaleNormal="100" workbookViewId="0">
      <selection activeCell="B4" sqref="B4:D19"/>
    </sheetView>
  </sheetViews>
  <sheetFormatPr defaultColWidth="11.19921875" defaultRowHeight="15.6"/>
  <cols>
    <col min="2" max="2" width="16.19921875" customWidth="1"/>
    <col min="3" max="3" width="36.296875" customWidth="1"/>
    <col min="4" max="4" width="65.296875" customWidth="1"/>
  </cols>
  <sheetData>
    <row r="4" spans="2:4">
      <c r="B4" s="40" t="s">
        <v>479</v>
      </c>
      <c r="C4" s="41" t="s">
        <v>530</v>
      </c>
      <c r="D4" s="42" t="s">
        <v>485</v>
      </c>
    </row>
    <row r="5" spans="2:4">
      <c r="B5" s="43" t="s">
        <v>480</v>
      </c>
      <c r="C5" s="44" t="s">
        <v>2</v>
      </c>
      <c r="D5" s="43" t="s">
        <v>493</v>
      </c>
    </row>
    <row r="6" spans="2:4">
      <c r="B6" s="43" t="s">
        <v>480</v>
      </c>
      <c r="C6" s="44" t="s">
        <v>527</v>
      </c>
      <c r="D6" s="43" t="s">
        <v>528</v>
      </c>
    </row>
    <row r="7" spans="2:4">
      <c r="B7" s="43" t="s">
        <v>480</v>
      </c>
      <c r="C7" s="44" t="s">
        <v>433</v>
      </c>
      <c r="D7" s="43" t="s">
        <v>492</v>
      </c>
    </row>
    <row r="8" spans="2:4" ht="27.6">
      <c r="B8" s="45" t="s">
        <v>481</v>
      </c>
      <c r="C8" s="46" t="s">
        <v>434</v>
      </c>
      <c r="D8" s="46" t="s">
        <v>486</v>
      </c>
    </row>
    <row r="9" spans="2:4" ht="27.6">
      <c r="B9" s="45" t="s">
        <v>481</v>
      </c>
      <c r="C9" s="46" t="s">
        <v>523</v>
      </c>
      <c r="D9" s="46" t="s">
        <v>529</v>
      </c>
    </row>
    <row r="10" spans="2:4" ht="69">
      <c r="B10" s="45" t="s">
        <v>481</v>
      </c>
      <c r="C10" s="46" t="s">
        <v>494</v>
      </c>
      <c r="D10" s="46" t="s">
        <v>495</v>
      </c>
    </row>
    <row r="11" spans="2:4" ht="27.6">
      <c r="B11" s="43" t="s">
        <v>483</v>
      </c>
      <c r="C11" s="44" t="s">
        <v>531</v>
      </c>
      <c r="D11" s="44" t="s">
        <v>532</v>
      </c>
    </row>
    <row r="12" spans="2:4" ht="41.4">
      <c r="B12" s="43" t="s">
        <v>483</v>
      </c>
      <c r="C12" s="44" t="s">
        <v>533</v>
      </c>
      <c r="D12" s="44" t="s">
        <v>534</v>
      </c>
    </row>
    <row r="13" spans="2:4" ht="27.6">
      <c r="B13" s="47" t="s">
        <v>482</v>
      </c>
      <c r="C13" s="46" t="s">
        <v>524</v>
      </c>
      <c r="D13" s="46" t="s">
        <v>535</v>
      </c>
    </row>
    <row r="14" spans="2:4" ht="27.6">
      <c r="B14" s="47" t="s">
        <v>482</v>
      </c>
      <c r="C14" s="46" t="s">
        <v>522</v>
      </c>
      <c r="D14" s="46" t="s">
        <v>536</v>
      </c>
    </row>
    <row r="15" spans="2:4" ht="27.6">
      <c r="B15" s="43" t="s">
        <v>231</v>
      </c>
      <c r="C15" s="44" t="s">
        <v>525</v>
      </c>
      <c r="D15" s="44" t="s">
        <v>537</v>
      </c>
    </row>
    <row r="16" spans="2:4" ht="27.6">
      <c r="B16" s="47" t="s">
        <v>484</v>
      </c>
      <c r="C16" s="46" t="s">
        <v>475</v>
      </c>
      <c r="D16" s="46" t="s">
        <v>488</v>
      </c>
    </row>
    <row r="17" spans="2:4">
      <c r="B17" s="47" t="s">
        <v>484</v>
      </c>
      <c r="C17" s="46" t="s">
        <v>476</v>
      </c>
      <c r="D17" s="47" t="s">
        <v>489</v>
      </c>
    </row>
    <row r="18" spans="2:4">
      <c r="B18" s="47" t="s">
        <v>484</v>
      </c>
      <c r="C18" s="46" t="s">
        <v>477</v>
      </c>
      <c r="D18" s="47" t="s">
        <v>491</v>
      </c>
    </row>
    <row r="19" spans="2:4">
      <c r="B19" s="47" t="s">
        <v>484</v>
      </c>
      <c r="C19" s="46" t="s">
        <v>478</v>
      </c>
      <c r="D19" s="47" t="s">
        <v>490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D955-6068-45C1-AE8C-AF35AE374890}">
  <dimension ref="A1:P418"/>
  <sheetViews>
    <sheetView zoomScale="70" zoomScaleNormal="70" workbookViewId="0">
      <selection activeCell="H11" sqref="H11"/>
    </sheetView>
  </sheetViews>
  <sheetFormatPr defaultRowHeight="15.6"/>
  <cols>
    <col min="1" max="1" width="26.19921875" bestFit="1" customWidth="1"/>
    <col min="2" max="16" width="15.296875" customWidth="1"/>
  </cols>
  <sheetData>
    <row r="1" spans="1:16" ht="69">
      <c r="A1" s="5" t="s">
        <v>1</v>
      </c>
      <c r="B1" s="64" t="s">
        <v>2</v>
      </c>
      <c r="C1" s="64" t="s">
        <v>527</v>
      </c>
      <c r="D1" s="65" t="s">
        <v>433</v>
      </c>
      <c r="E1" s="66" t="s">
        <v>434</v>
      </c>
      <c r="F1" s="70" t="s">
        <v>524</v>
      </c>
      <c r="G1" s="18" t="s">
        <v>525</v>
      </c>
      <c r="H1" s="69" t="s">
        <v>526</v>
      </c>
      <c r="I1" s="69" t="s">
        <v>521</v>
      </c>
      <c r="J1" s="71" t="s">
        <v>522</v>
      </c>
      <c r="K1" s="67" t="s">
        <v>523</v>
      </c>
      <c r="L1" s="1" t="s">
        <v>475</v>
      </c>
      <c r="M1" s="18" t="s">
        <v>476</v>
      </c>
      <c r="N1" s="18" t="s">
        <v>477</v>
      </c>
      <c r="O1" s="18" t="s">
        <v>478</v>
      </c>
      <c r="P1" s="68" t="s">
        <v>501</v>
      </c>
    </row>
    <row r="2" spans="1:16">
      <c r="A2" t="str">
        <f>'Dados_Positivos e Perc'!A2</f>
        <v>Aiquara</v>
      </c>
      <c r="B2">
        <f>ROUND('Dados_Positivos e Perc'!B2,2)</f>
        <v>4602</v>
      </c>
      <c r="C2">
        <f>ROUND('Dados_Positivos e Perc'!C2,2)</f>
        <v>41.76</v>
      </c>
      <c r="D2">
        <f>ROUND('Dados_Positivos e Perc'!D2,2)</f>
        <v>1359</v>
      </c>
      <c r="E2">
        <f>ROUND('Dados_Positivos e Perc'!E2,2)</f>
        <v>262</v>
      </c>
      <c r="F2">
        <f>ROUND('Dados_Positivos e Perc'!F2,2)</f>
        <v>64.540000000000006</v>
      </c>
      <c r="G2">
        <f>ROUND('Dados_Positivos e Perc'!G2,2)</f>
        <v>55.92</v>
      </c>
      <c r="H2">
        <f>ROUND('Dados_Positivos e Perc'!H2,2)</f>
        <v>83.4</v>
      </c>
      <c r="I2">
        <f>ROUND('Dados_Positivos e Perc'!I2,2)</f>
        <v>67.58</v>
      </c>
      <c r="J2">
        <f>ROUND('Dados_Positivos e Perc'!J2,2)</f>
        <v>27.85</v>
      </c>
      <c r="K2">
        <f>ROUND('Dados_Positivos e Perc'!K2,2)</f>
        <v>53.13</v>
      </c>
      <c r="L2">
        <f>ROUND('Dados_Positivos e Perc'!L2,2)</f>
        <v>58.3</v>
      </c>
      <c r="M2">
        <f>ROUND('Dados_Positivos e Perc'!M2,2)</f>
        <v>52.2</v>
      </c>
      <c r="N2">
        <f>ROUND('Dados_Positivos e Perc'!N2,2)</f>
        <v>75.3</v>
      </c>
      <c r="O2">
        <f>ROUND('Dados_Positivos e Perc'!O2,2)</f>
        <v>41.3</v>
      </c>
      <c r="P2">
        <f>ROUND('Dados_Positivos e Perc'!P2,2)</f>
        <v>43.93</v>
      </c>
    </row>
    <row r="3" spans="1:16">
      <c r="A3" t="str">
        <f>'Dados_Positivos e Perc'!A3</f>
        <v>Catolândia</v>
      </c>
      <c r="B3">
        <f>ROUND('Dados_Positivos e Perc'!B3,2)</f>
        <v>2612</v>
      </c>
      <c r="C3">
        <f>ROUND('Dados_Positivos e Perc'!C3,2)</f>
        <v>62.98</v>
      </c>
      <c r="D3">
        <f>ROUND('Dados_Positivos e Perc'!D3,2)</f>
        <v>759</v>
      </c>
      <c r="E3">
        <f>ROUND('Dados_Positivos e Perc'!E3,2)</f>
        <v>251</v>
      </c>
      <c r="F3">
        <f>ROUND('Dados_Positivos e Perc'!F3,2)</f>
        <v>61.94</v>
      </c>
      <c r="G3">
        <f>ROUND('Dados_Positivos e Perc'!G3,2)</f>
        <v>2.11</v>
      </c>
      <c r="H3">
        <f>ROUND('Dados_Positivos e Perc'!H3,2)</f>
        <v>84.25</v>
      </c>
      <c r="I3">
        <f>ROUND('Dados_Positivos e Perc'!I3,2)</f>
        <v>56.76</v>
      </c>
      <c r="J3">
        <f>ROUND('Dados_Positivos e Perc'!J3,2)</f>
        <v>20.28</v>
      </c>
      <c r="K3">
        <f>ROUND('Dados_Positivos e Perc'!K3,2)</f>
        <v>43.53</v>
      </c>
      <c r="L3">
        <f>ROUND('Dados_Positivos e Perc'!L3,2)</f>
        <v>58.2</v>
      </c>
      <c r="M3">
        <f>ROUND('Dados_Positivos e Perc'!M3,2)</f>
        <v>53.5</v>
      </c>
      <c r="N3">
        <f>ROUND('Dados_Positivos e Perc'!N3,2)</f>
        <v>70.099999999999994</v>
      </c>
      <c r="O3">
        <f>ROUND('Dados_Positivos e Perc'!O3,2)</f>
        <v>43.4</v>
      </c>
      <c r="P3">
        <f>ROUND('Dados_Positivos e Perc'!P3,2)</f>
        <v>52.17</v>
      </c>
    </row>
    <row r="4" spans="1:16">
      <c r="A4" t="str">
        <f>'Dados_Positivos e Perc'!A4</f>
        <v>Contendas do Sincorá</v>
      </c>
      <c r="B4">
        <f>ROUND('Dados_Positivos e Perc'!B4,2)</f>
        <v>4663</v>
      </c>
      <c r="C4">
        <f>ROUND('Dados_Positivos e Perc'!C4,2)</f>
        <v>50.74</v>
      </c>
      <c r="D4">
        <f>ROUND('Dados_Positivos e Perc'!D4,2)</f>
        <v>1339</v>
      </c>
      <c r="E4">
        <f>ROUND('Dados_Positivos e Perc'!E4,2)</f>
        <v>266</v>
      </c>
      <c r="F4">
        <f>ROUND('Dados_Positivos e Perc'!F4,2)</f>
        <v>59.9</v>
      </c>
      <c r="G4">
        <f>ROUND('Dados_Positivos e Perc'!G4,2)</f>
        <v>10.83</v>
      </c>
      <c r="H4">
        <f>ROUND('Dados_Positivos e Perc'!H4,2)</f>
        <v>84.39</v>
      </c>
      <c r="I4">
        <f>ROUND('Dados_Positivos e Perc'!I4,2)</f>
        <v>65.36</v>
      </c>
      <c r="J4">
        <f>ROUND('Dados_Positivos e Perc'!J4,2)</f>
        <v>21.88</v>
      </c>
      <c r="K4">
        <f>ROUND('Dados_Positivos e Perc'!K4,2)</f>
        <v>53.7</v>
      </c>
      <c r="L4">
        <f>ROUND('Dados_Positivos e Perc'!L4,2)</f>
        <v>57.7</v>
      </c>
      <c r="M4">
        <f>ROUND('Dados_Positivos e Perc'!M4,2)</f>
        <v>52.1</v>
      </c>
      <c r="N4">
        <f>ROUND('Dados_Positivos e Perc'!N4,2)</f>
        <v>77.5</v>
      </c>
      <c r="O4">
        <f>ROUND('Dados_Positivos e Perc'!O4,2)</f>
        <v>39.799999999999997</v>
      </c>
      <c r="P4">
        <f>ROUND('Dados_Positivos e Perc'!P4,2)</f>
        <v>51.44</v>
      </c>
    </row>
    <row r="5" spans="1:16">
      <c r="A5" t="str">
        <f>'Dados_Positivos e Perc'!A5</f>
        <v>Dom Macedo Costa</v>
      </c>
      <c r="B5">
        <f>ROUND('Dados_Positivos e Perc'!B5,2)</f>
        <v>3874</v>
      </c>
      <c r="C5">
        <f>ROUND('Dados_Positivos e Perc'!C5,2)</f>
        <v>54.54</v>
      </c>
      <c r="D5">
        <f>ROUND('Dados_Positivos e Perc'!D5,2)</f>
        <v>1179</v>
      </c>
      <c r="E5">
        <f>ROUND('Dados_Positivos e Perc'!E5,2)</f>
        <v>295</v>
      </c>
      <c r="F5">
        <f>ROUND('Dados_Positivos e Perc'!F5,2)</f>
        <v>67.790000000000006</v>
      </c>
      <c r="G5">
        <f>ROUND('Dados_Positivos e Perc'!G5,2)</f>
        <v>6.53</v>
      </c>
      <c r="H5">
        <f>ROUND('Dados_Positivos e Perc'!H5,2)</f>
        <v>85.88</v>
      </c>
      <c r="I5">
        <f>ROUND('Dados_Positivos e Perc'!I5,2)</f>
        <v>63.96</v>
      </c>
      <c r="J5">
        <f>ROUND('Dados_Positivos e Perc'!J5,2)</f>
        <v>31</v>
      </c>
      <c r="K5">
        <f>ROUND('Dados_Positivos e Perc'!K5,2)</f>
        <v>53.26</v>
      </c>
      <c r="L5">
        <f>ROUND('Dados_Positivos e Perc'!L5,2)</f>
        <v>63.2</v>
      </c>
      <c r="M5">
        <f>ROUND('Dados_Positivos e Perc'!M5,2)</f>
        <v>53</v>
      </c>
      <c r="N5">
        <f>ROUND('Dados_Positivos e Perc'!N5,2)</f>
        <v>74.5</v>
      </c>
      <c r="O5">
        <f>ROUND('Dados_Positivos e Perc'!O5,2)</f>
        <v>43.8</v>
      </c>
      <c r="P5">
        <f>ROUND('Dados_Positivos e Perc'!P5,2)</f>
        <v>56.09</v>
      </c>
    </row>
    <row r="6" spans="1:16">
      <c r="A6" t="str">
        <f>'Dados_Positivos e Perc'!A6</f>
        <v>Gavião</v>
      </c>
      <c r="B6">
        <f>ROUND('Dados_Positivos e Perc'!B6,2)</f>
        <v>4561</v>
      </c>
      <c r="C6">
        <f>ROUND('Dados_Positivos e Perc'!C6,2)</f>
        <v>44.35</v>
      </c>
      <c r="D6">
        <f>ROUND('Dados_Positivos e Perc'!D6,2)</f>
        <v>1355</v>
      </c>
      <c r="E6">
        <f>ROUND('Dados_Positivos e Perc'!E6,2)</f>
        <v>251</v>
      </c>
      <c r="F6">
        <f>ROUND('Dados_Positivos e Perc'!F6,2)</f>
        <v>59.44</v>
      </c>
      <c r="G6">
        <f>ROUND('Dados_Positivos e Perc'!G6,2)</f>
        <v>10.85</v>
      </c>
      <c r="H6">
        <f>ROUND('Dados_Positivos e Perc'!H6,2)</f>
        <v>86.14</v>
      </c>
      <c r="I6">
        <f>ROUND('Dados_Positivos e Perc'!I6,2)</f>
        <v>69.739999999999995</v>
      </c>
      <c r="J6">
        <f>ROUND('Dados_Positivos e Perc'!J6,2)</f>
        <v>25.66</v>
      </c>
      <c r="K6">
        <f>ROUND('Dados_Positivos e Perc'!K6,2)</f>
        <v>58.27</v>
      </c>
      <c r="L6">
        <f>ROUND('Dados_Positivos e Perc'!L6,2)</f>
        <v>59.9</v>
      </c>
      <c r="M6">
        <f>ROUND('Dados_Positivos e Perc'!M6,2)</f>
        <v>52.3</v>
      </c>
      <c r="N6">
        <f>ROUND('Dados_Positivos e Perc'!N6,2)</f>
        <v>73.5</v>
      </c>
      <c r="O6">
        <f>ROUND('Dados_Positivos e Perc'!O6,2)</f>
        <v>43.7</v>
      </c>
      <c r="P6">
        <f>ROUND('Dados_Positivos e Perc'!P6,2)</f>
        <v>41.1</v>
      </c>
    </row>
    <row r="7" spans="1:16">
      <c r="A7" t="str">
        <f>'Dados_Positivos e Perc'!A7</f>
        <v>Ibiquera</v>
      </c>
      <c r="B7">
        <f>ROUND('Dados_Positivos e Perc'!B7,2)</f>
        <v>4866</v>
      </c>
      <c r="C7">
        <f>ROUND('Dados_Positivos e Perc'!C7,2)</f>
        <v>49.42</v>
      </c>
      <c r="D7">
        <f>ROUND('Dados_Positivos e Perc'!D7,2)</f>
        <v>1400</v>
      </c>
      <c r="E7">
        <f>ROUND('Dados_Positivos e Perc'!E7,2)</f>
        <v>202</v>
      </c>
      <c r="F7">
        <f>ROUND('Dados_Positivos e Perc'!F7,2)</f>
        <v>57.09</v>
      </c>
      <c r="G7">
        <f>ROUND('Dados_Positivos e Perc'!G7,2)</f>
        <v>1.64</v>
      </c>
      <c r="H7">
        <f>ROUND('Dados_Positivos e Perc'!H7,2)</f>
        <v>82.03</v>
      </c>
      <c r="I7">
        <f>ROUND('Dados_Positivos e Perc'!I7,2)</f>
        <v>48.69</v>
      </c>
      <c r="J7">
        <f>ROUND('Dados_Positivos e Perc'!J7,2)</f>
        <v>18.23</v>
      </c>
      <c r="K7">
        <f>ROUND('Dados_Positivos e Perc'!K7,2)</f>
        <v>45.01</v>
      </c>
      <c r="L7">
        <f>ROUND('Dados_Positivos e Perc'!L7,2)</f>
        <v>51.1</v>
      </c>
      <c r="M7">
        <f>ROUND('Dados_Positivos e Perc'!M7,2)</f>
        <v>50.5</v>
      </c>
      <c r="N7">
        <f>ROUND('Dados_Positivos e Perc'!N7,2)</f>
        <v>71.099999999999994</v>
      </c>
      <c r="O7">
        <f>ROUND('Dados_Positivos e Perc'!O7,2)</f>
        <v>31.9</v>
      </c>
      <c r="P7">
        <f>ROUND('Dados_Positivos e Perc'!P7,2)</f>
        <v>60.49</v>
      </c>
    </row>
    <row r="8" spans="1:16">
      <c r="A8" t="str">
        <f>'Dados_Positivos e Perc'!A8</f>
        <v>Lafaiete Coutinho</v>
      </c>
      <c r="B8">
        <f>ROUND('Dados_Positivos e Perc'!B8,2)</f>
        <v>3901</v>
      </c>
      <c r="C8">
        <f>ROUND('Dados_Positivos e Perc'!C8,2)</f>
        <v>46.07</v>
      </c>
      <c r="D8">
        <f>ROUND('Dados_Positivos e Perc'!D8,2)</f>
        <v>1243</v>
      </c>
      <c r="E8">
        <f>ROUND('Dados_Positivos e Perc'!E8,2)</f>
        <v>256</v>
      </c>
      <c r="F8">
        <f>ROUND('Dados_Positivos e Perc'!F8,2)</f>
        <v>57.96</v>
      </c>
      <c r="G8">
        <f>ROUND('Dados_Positivos e Perc'!G8,2)</f>
        <v>32.42</v>
      </c>
      <c r="H8">
        <f>ROUND('Dados_Positivos e Perc'!H8,2)</f>
        <v>86.69</v>
      </c>
      <c r="I8">
        <f>ROUND('Dados_Positivos e Perc'!I8,2)</f>
        <v>67.75</v>
      </c>
      <c r="J8">
        <f>ROUND('Dados_Positivos e Perc'!J8,2)</f>
        <v>21.62</v>
      </c>
      <c r="K8">
        <f>ROUND('Dados_Positivos e Perc'!K8,2)</f>
        <v>54.77</v>
      </c>
      <c r="L8">
        <f>ROUND('Dados_Positivos e Perc'!L8,2)</f>
        <v>59.9</v>
      </c>
      <c r="M8">
        <f>ROUND('Dados_Positivos e Perc'!M8,2)</f>
        <v>55.5</v>
      </c>
      <c r="N8">
        <f>ROUND('Dados_Positivos e Perc'!N8,2)</f>
        <v>72.599999999999994</v>
      </c>
      <c r="O8">
        <f>ROUND('Dados_Positivos e Perc'!O8,2)</f>
        <v>41.7</v>
      </c>
      <c r="P8">
        <f>ROUND('Dados_Positivos e Perc'!P8,2)</f>
        <v>51.43</v>
      </c>
    </row>
    <row r="9" spans="1:16">
      <c r="A9" t="str">
        <f>'Dados_Positivos e Perc'!A9</f>
        <v>Lajedão</v>
      </c>
      <c r="B9">
        <f>ROUND('Dados_Positivos e Perc'!B9,2)</f>
        <v>3733</v>
      </c>
      <c r="C9">
        <f>ROUND('Dados_Positivos e Perc'!C9,2)</f>
        <v>44.39</v>
      </c>
      <c r="D9">
        <f>ROUND('Dados_Positivos e Perc'!D9,2)</f>
        <v>1215</v>
      </c>
      <c r="E9">
        <f>ROUND('Dados_Positivos e Perc'!E9,2)</f>
        <v>386</v>
      </c>
      <c r="F9">
        <f>ROUND('Dados_Positivos e Perc'!F9,2)</f>
        <v>63.46</v>
      </c>
      <c r="G9">
        <f>ROUND('Dados_Positivos e Perc'!G9,2)</f>
        <v>44.28</v>
      </c>
      <c r="H9">
        <f>ROUND('Dados_Positivos e Perc'!H9,2)</f>
        <v>84.48</v>
      </c>
      <c r="I9">
        <f>ROUND('Dados_Positivos e Perc'!I9,2)</f>
        <v>66.739999999999995</v>
      </c>
      <c r="J9">
        <f>ROUND('Dados_Positivos e Perc'!J9,2)</f>
        <v>23.19</v>
      </c>
      <c r="K9">
        <f>ROUND('Dados_Positivos e Perc'!K9,2)</f>
        <v>50.86</v>
      </c>
      <c r="L9">
        <f>ROUND('Dados_Positivos e Perc'!L9,2)</f>
        <v>63.2</v>
      </c>
      <c r="M9">
        <f>ROUND('Dados_Positivos e Perc'!M9,2)</f>
        <v>54.8</v>
      </c>
      <c r="N9">
        <f>ROUND('Dados_Positivos e Perc'!N9,2)</f>
        <v>73.099999999999994</v>
      </c>
      <c r="O9">
        <f>ROUND('Dados_Positivos e Perc'!O9,2)</f>
        <v>43.1</v>
      </c>
      <c r="P9">
        <f>ROUND('Dados_Positivos e Perc'!P9,2)</f>
        <v>58.53</v>
      </c>
    </row>
    <row r="10" spans="1:16">
      <c r="A10" t="str">
        <f>'Dados_Positivos e Perc'!A10</f>
        <v>Lajedinho</v>
      </c>
      <c r="B10">
        <f>ROUND('Dados_Positivos e Perc'!B10,2)</f>
        <v>3936</v>
      </c>
      <c r="C10">
        <f>ROUND('Dados_Positivos e Perc'!C10,2)</f>
        <v>68.37</v>
      </c>
      <c r="D10">
        <f>ROUND('Dados_Positivos e Perc'!D10,2)</f>
        <v>1114</v>
      </c>
      <c r="E10">
        <f>ROUND('Dados_Positivos e Perc'!E10,2)</f>
        <v>195</v>
      </c>
      <c r="F10">
        <f>ROUND('Dados_Positivos e Perc'!F10,2)</f>
        <v>60.21</v>
      </c>
      <c r="G10">
        <f>ROUND('Dados_Positivos e Perc'!G10,2)</f>
        <v>20.2</v>
      </c>
      <c r="H10">
        <f>ROUND('Dados_Positivos e Perc'!H10,2)</f>
        <v>82.3</v>
      </c>
      <c r="I10">
        <f>ROUND('Dados_Positivos e Perc'!I10,2)</f>
        <v>56.81</v>
      </c>
      <c r="J10">
        <f>ROUND('Dados_Positivos e Perc'!J10,2)</f>
        <v>17.850000000000001</v>
      </c>
      <c r="K10">
        <f>ROUND('Dados_Positivos e Perc'!K10,2)</f>
        <v>48.49</v>
      </c>
      <c r="L10">
        <f>ROUND('Dados_Positivos e Perc'!L10,2)</f>
        <v>54.6</v>
      </c>
      <c r="M10">
        <f>ROUND('Dados_Positivos e Perc'!M10,2)</f>
        <v>51.5</v>
      </c>
      <c r="N10">
        <f>ROUND('Dados_Positivos e Perc'!N10,2)</f>
        <v>78</v>
      </c>
      <c r="O10">
        <f>ROUND('Dados_Positivos e Perc'!O10,2)</f>
        <v>35.799999999999997</v>
      </c>
      <c r="P10">
        <f>ROUND('Dados_Positivos e Perc'!P10,2)</f>
        <v>56.71</v>
      </c>
    </row>
    <row r="11" spans="1:16">
      <c r="A11" t="str">
        <f>'Dados_Positivos e Perc'!A11</f>
        <v>Abaíra</v>
      </c>
      <c r="B11">
        <f>ROUND('Dados_Positivos e Perc'!B11,2)</f>
        <v>8316</v>
      </c>
      <c r="C11">
        <f>ROUND('Dados_Positivos e Perc'!C11,2)</f>
        <v>55.07</v>
      </c>
      <c r="D11">
        <f>ROUND('Dados_Positivos e Perc'!D11,2)</f>
        <v>2574</v>
      </c>
      <c r="E11">
        <f>ROUND('Dados_Positivos e Perc'!E11,2)</f>
        <v>292</v>
      </c>
      <c r="F11">
        <f>ROUND('Dados_Positivos e Perc'!F11,2)</f>
        <v>68.47</v>
      </c>
      <c r="G11">
        <f>ROUND('Dados_Positivos e Perc'!G11,2)</f>
        <v>12.39</v>
      </c>
      <c r="H11">
        <f>ROUND('Dados_Positivos e Perc'!H11,2)</f>
        <v>88.15</v>
      </c>
      <c r="I11">
        <f>ROUND('Dados_Positivos e Perc'!I11,2)</f>
        <v>64.86</v>
      </c>
      <c r="J11">
        <f>ROUND('Dados_Positivos e Perc'!J11,2)</f>
        <v>21.86</v>
      </c>
      <c r="K11">
        <f>ROUND('Dados_Positivos e Perc'!K11,2)</f>
        <v>49.9</v>
      </c>
      <c r="L11">
        <f>ROUND('Dados_Positivos e Perc'!L11,2)</f>
        <v>60.3</v>
      </c>
      <c r="M11">
        <f>ROUND('Dados_Positivos e Perc'!M11,2)</f>
        <v>51.3</v>
      </c>
      <c r="N11">
        <f>ROUND('Dados_Positivos e Perc'!N11,2)</f>
        <v>76.900000000000006</v>
      </c>
      <c r="O11">
        <f>ROUND('Dados_Positivos e Perc'!O11,2)</f>
        <v>43</v>
      </c>
      <c r="P11">
        <f>ROUND('Dados_Positivos e Perc'!P11,2)</f>
        <v>47.42</v>
      </c>
    </row>
    <row r="12" spans="1:16">
      <c r="A12" t="str">
        <f>'Dados_Positivos e Perc'!A12</f>
        <v>Almadina</v>
      </c>
      <c r="B12">
        <f>ROUND('Dados_Positivos e Perc'!B12,2)</f>
        <v>6357</v>
      </c>
      <c r="C12">
        <f>ROUND('Dados_Positivos e Perc'!C12,2)</f>
        <v>20.09</v>
      </c>
      <c r="D12">
        <f>ROUND('Dados_Positivos e Perc'!D12,2)</f>
        <v>1961</v>
      </c>
      <c r="E12">
        <f>ROUND('Dados_Positivos e Perc'!E12,2)</f>
        <v>259</v>
      </c>
      <c r="F12">
        <f>ROUND('Dados_Positivos e Perc'!F12,2)</f>
        <v>52.52</v>
      </c>
      <c r="G12">
        <f>ROUND('Dados_Positivos e Perc'!G12,2)</f>
        <v>68.03</v>
      </c>
      <c r="H12">
        <f>ROUND('Dados_Positivos e Perc'!H12,2)</f>
        <v>85</v>
      </c>
      <c r="I12">
        <f>ROUND('Dados_Positivos e Perc'!I12,2)</f>
        <v>60.17</v>
      </c>
      <c r="J12">
        <f>ROUND('Dados_Positivos e Perc'!J12,2)</f>
        <v>18.63</v>
      </c>
      <c r="K12">
        <f>ROUND('Dados_Positivos e Perc'!K12,2)</f>
        <v>38.4</v>
      </c>
      <c r="L12">
        <f>ROUND('Dados_Positivos e Perc'!L12,2)</f>
        <v>56.3</v>
      </c>
      <c r="M12">
        <f>ROUND('Dados_Positivos e Perc'!M12,2)</f>
        <v>54.5</v>
      </c>
      <c r="N12">
        <f>ROUND('Dados_Positivos e Perc'!N12,2)</f>
        <v>71.599999999999994</v>
      </c>
      <c r="O12">
        <f>ROUND('Dados_Positivos e Perc'!O12,2)</f>
        <v>39.200000000000003</v>
      </c>
      <c r="P12">
        <f>ROUND('Dados_Positivos e Perc'!P12,2)</f>
        <v>47.66</v>
      </c>
    </row>
    <row r="13" spans="1:16">
      <c r="A13" t="str">
        <f>'Dados_Positivos e Perc'!A13</f>
        <v>Apuarema</v>
      </c>
      <c r="B13">
        <f>ROUND('Dados_Positivos e Perc'!B13,2)</f>
        <v>7459</v>
      </c>
      <c r="C13">
        <f>ROUND('Dados_Positivos e Perc'!C13,2)</f>
        <v>31.4</v>
      </c>
      <c r="D13">
        <f>ROUND('Dados_Positivos e Perc'!D13,2)</f>
        <v>2115</v>
      </c>
      <c r="E13">
        <f>ROUND('Dados_Positivos e Perc'!E13,2)</f>
        <v>261</v>
      </c>
      <c r="F13">
        <f>ROUND('Dados_Positivos e Perc'!F13,2)</f>
        <v>55.11</v>
      </c>
      <c r="G13">
        <f>ROUND('Dados_Positivos e Perc'!G13,2)</f>
        <v>38.68</v>
      </c>
      <c r="H13">
        <f>ROUND('Dados_Positivos e Perc'!H13,2)</f>
        <v>82.86</v>
      </c>
      <c r="I13">
        <f>ROUND('Dados_Positivos e Perc'!I13,2)</f>
        <v>64.69</v>
      </c>
      <c r="J13">
        <f>ROUND('Dados_Positivos e Perc'!J13,2)</f>
        <v>18.89</v>
      </c>
      <c r="K13">
        <f>ROUND('Dados_Positivos e Perc'!K13,2)</f>
        <v>51.83</v>
      </c>
      <c r="L13">
        <f>ROUND('Dados_Positivos e Perc'!L13,2)</f>
        <v>55.2</v>
      </c>
      <c r="M13">
        <f>ROUND('Dados_Positivos e Perc'!M13,2)</f>
        <v>52.4</v>
      </c>
      <c r="N13">
        <f>ROUND('Dados_Positivos e Perc'!N13,2)</f>
        <v>72.2</v>
      </c>
      <c r="O13">
        <f>ROUND('Dados_Positivos e Perc'!O13,2)</f>
        <v>38.6</v>
      </c>
      <c r="P13">
        <f>ROUND('Dados_Positivos e Perc'!P13,2)</f>
        <v>46.61</v>
      </c>
    </row>
    <row r="14" spans="1:16">
      <c r="A14" t="str">
        <f>'Dados_Positivos e Perc'!A14</f>
        <v>Aratuípe</v>
      </c>
      <c r="B14">
        <f>ROUND('Dados_Positivos e Perc'!B14,2)</f>
        <v>8599</v>
      </c>
      <c r="C14">
        <f>ROUND('Dados_Positivos e Perc'!C14,2)</f>
        <v>35.89</v>
      </c>
      <c r="D14">
        <f>ROUND('Dados_Positivos e Perc'!D14,2)</f>
        <v>2417</v>
      </c>
      <c r="E14">
        <f>ROUND('Dados_Positivos e Perc'!E14,2)</f>
        <v>236</v>
      </c>
      <c r="F14">
        <f>ROUND('Dados_Positivos e Perc'!F14,2)</f>
        <v>64.599999999999994</v>
      </c>
      <c r="G14">
        <f>ROUND('Dados_Positivos e Perc'!G14,2)</f>
        <v>20.6</v>
      </c>
      <c r="H14">
        <f>ROUND('Dados_Positivos e Perc'!H14,2)</f>
        <v>83.28</v>
      </c>
      <c r="I14">
        <f>ROUND('Dados_Positivos e Perc'!I14,2)</f>
        <v>66.61</v>
      </c>
      <c r="J14">
        <f>ROUND('Dados_Positivos e Perc'!J14,2)</f>
        <v>31.41</v>
      </c>
      <c r="K14">
        <f>ROUND('Dados_Positivos e Perc'!K14,2)</f>
        <v>58.76</v>
      </c>
      <c r="L14">
        <f>ROUND('Dados_Positivos e Perc'!L14,2)</f>
        <v>57.5</v>
      </c>
      <c r="M14">
        <f>ROUND('Dados_Positivos e Perc'!M14,2)</f>
        <v>51.2</v>
      </c>
      <c r="N14">
        <f>ROUND('Dados_Positivos e Perc'!N14,2)</f>
        <v>68.5</v>
      </c>
      <c r="O14">
        <f>ROUND('Dados_Positivos e Perc'!O14,2)</f>
        <v>45.4</v>
      </c>
      <c r="P14">
        <f>ROUND('Dados_Positivos e Perc'!P14,2)</f>
        <v>52.9</v>
      </c>
    </row>
    <row r="15" spans="1:16">
      <c r="A15" t="str">
        <f>'Dados_Positivos e Perc'!A15</f>
        <v>Barra do Rocha</v>
      </c>
      <c r="B15">
        <f>ROUND('Dados_Positivos e Perc'!B15,2)</f>
        <v>6313</v>
      </c>
      <c r="C15">
        <f>ROUND('Dados_Positivos e Perc'!C15,2)</f>
        <v>39.71</v>
      </c>
      <c r="D15">
        <f>ROUND('Dados_Positivos e Perc'!D15,2)</f>
        <v>1798</v>
      </c>
      <c r="E15">
        <f>ROUND('Dados_Positivos e Perc'!E15,2)</f>
        <v>280</v>
      </c>
      <c r="F15">
        <f>ROUND('Dados_Positivos e Perc'!F15,2)</f>
        <v>60.72</v>
      </c>
      <c r="G15">
        <f>ROUND('Dados_Positivos e Perc'!G15,2)</f>
        <v>45.94</v>
      </c>
      <c r="H15">
        <f>ROUND('Dados_Positivos e Perc'!H15,2)</f>
        <v>82.71</v>
      </c>
      <c r="I15">
        <f>ROUND('Dados_Positivos e Perc'!I15,2)</f>
        <v>62.94</v>
      </c>
      <c r="J15">
        <f>ROUND('Dados_Positivos e Perc'!J15,2)</f>
        <v>25.91</v>
      </c>
      <c r="K15">
        <f>ROUND('Dados_Positivos e Perc'!K15,2)</f>
        <v>47.2</v>
      </c>
      <c r="L15">
        <f>ROUND('Dados_Positivos e Perc'!L15,2)</f>
        <v>57.7</v>
      </c>
      <c r="M15">
        <f>ROUND('Dados_Positivos e Perc'!M15,2)</f>
        <v>53.3</v>
      </c>
      <c r="N15">
        <f>ROUND('Dados_Positivos e Perc'!N15,2)</f>
        <v>75.400000000000006</v>
      </c>
      <c r="O15">
        <f>ROUND('Dados_Positivos e Perc'!O15,2)</f>
        <v>40</v>
      </c>
      <c r="P15">
        <f>ROUND('Dados_Positivos e Perc'!P15,2)</f>
        <v>51.84</v>
      </c>
    </row>
    <row r="16" spans="1:16">
      <c r="A16" t="str">
        <f>'Dados_Positivos e Perc'!A16</f>
        <v>Barro Preto</v>
      </c>
      <c r="B16">
        <f>ROUND('Dados_Positivos e Perc'!B16,2)</f>
        <v>6453</v>
      </c>
      <c r="C16">
        <f>ROUND('Dados_Positivos e Perc'!C16,2)</f>
        <v>17.95</v>
      </c>
      <c r="D16">
        <f>ROUND('Dados_Positivos e Perc'!D16,2)</f>
        <v>1953</v>
      </c>
      <c r="E16">
        <f>ROUND('Dados_Positivos e Perc'!E16,2)</f>
        <v>271</v>
      </c>
      <c r="F16">
        <f>ROUND('Dados_Positivos e Perc'!F16,2)</f>
        <v>60.58</v>
      </c>
      <c r="G16">
        <f>ROUND('Dados_Positivos e Perc'!G16,2)</f>
        <v>68.25</v>
      </c>
      <c r="H16">
        <f>ROUND('Dados_Positivos e Perc'!H16,2)</f>
        <v>85.2</v>
      </c>
      <c r="I16">
        <f>ROUND('Dados_Positivos e Perc'!I16,2)</f>
        <v>62.65</v>
      </c>
      <c r="J16">
        <f>ROUND('Dados_Positivos e Perc'!J16,2)</f>
        <v>29.95</v>
      </c>
      <c r="K16">
        <f>ROUND('Dados_Positivos e Perc'!K16,2)</f>
        <v>44.31</v>
      </c>
      <c r="L16">
        <f>ROUND('Dados_Positivos e Perc'!L16,2)</f>
        <v>60.2</v>
      </c>
      <c r="M16">
        <f>ROUND('Dados_Positivos e Perc'!M16,2)</f>
        <v>53.9</v>
      </c>
      <c r="N16">
        <f>ROUND('Dados_Positivos e Perc'!N16,2)</f>
        <v>76.3</v>
      </c>
      <c r="O16">
        <f>ROUND('Dados_Positivos e Perc'!O16,2)</f>
        <v>41.1</v>
      </c>
      <c r="P16">
        <f>ROUND('Dados_Positivos e Perc'!P16,2)</f>
        <v>49.17</v>
      </c>
    </row>
    <row r="17" spans="1:16">
      <c r="A17" t="str">
        <f>'Dados_Positivos e Perc'!A17</f>
        <v>Canápolis</v>
      </c>
      <c r="B17">
        <f>ROUND('Dados_Positivos e Perc'!B17,2)</f>
        <v>9410</v>
      </c>
      <c r="C17">
        <f>ROUND('Dados_Positivos e Perc'!C17,2)</f>
        <v>65.73</v>
      </c>
      <c r="D17">
        <f>ROUND('Dados_Positivos e Perc'!D17,2)</f>
        <v>2555</v>
      </c>
      <c r="E17">
        <f>ROUND('Dados_Positivos e Perc'!E17,2)</f>
        <v>206</v>
      </c>
      <c r="F17">
        <f>ROUND('Dados_Positivos e Perc'!F17,2)</f>
        <v>56.3</v>
      </c>
      <c r="G17">
        <f>ROUND('Dados_Positivos e Perc'!G17,2)</f>
        <v>19.22</v>
      </c>
      <c r="H17">
        <f>ROUND('Dados_Positivos e Perc'!H17,2)</f>
        <v>81.89</v>
      </c>
      <c r="I17">
        <f>ROUND('Dados_Positivos e Perc'!I17,2)</f>
        <v>59.37</v>
      </c>
      <c r="J17">
        <f>ROUND('Dados_Positivos e Perc'!J17,2)</f>
        <v>21.82</v>
      </c>
      <c r="K17">
        <f>ROUND('Dados_Positivos e Perc'!K17,2)</f>
        <v>44.22</v>
      </c>
      <c r="L17">
        <f>ROUND('Dados_Positivos e Perc'!L17,2)</f>
        <v>56.5</v>
      </c>
      <c r="M17">
        <f>ROUND('Dados_Positivos e Perc'!M17,2)</f>
        <v>52.5</v>
      </c>
      <c r="N17">
        <f>ROUND('Dados_Positivos e Perc'!N17,2)</f>
        <v>73.8</v>
      </c>
      <c r="O17">
        <f>ROUND('Dados_Positivos e Perc'!O17,2)</f>
        <v>40.200000000000003</v>
      </c>
      <c r="P17">
        <f>ROUND('Dados_Positivos e Perc'!P17,2)</f>
        <v>49.79</v>
      </c>
    </row>
    <row r="18" spans="1:16">
      <c r="A18" t="str">
        <f>'Dados_Positivos e Perc'!A18</f>
        <v>Candeal</v>
      </c>
      <c r="B18">
        <f>ROUND('Dados_Positivos e Perc'!B18,2)</f>
        <v>8895</v>
      </c>
      <c r="C18">
        <f>ROUND('Dados_Positivos e Perc'!C18,2)</f>
        <v>60.92</v>
      </c>
      <c r="D18">
        <f>ROUND('Dados_Positivos e Perc'!D18,2)</f>
        <v>2553</v>
      </c>
      <c r="E18">
        <f>ROUND('Dados_Positivos e Perc'!E18,2)</f>
        <v>242</v>
      </c>
      <c r="F18">
        <f>ROUND('Dados_Positivos e Perc'!F18,2)</f>
        <v>61.53</v>
      </c>
      <c r="G18">
        <f>ROUND('Dados_Positivos e Perc'!G18,2)</f>
        <v>0.59</v>
      </c>
      <c r="H18">
        <f>ROUND('Dados_Positivos e Perc'!H18,2)</f>
        <v>84.97</v>
      </c>
      <c r="I18">
        <f>ROUND('Dados_Positivos e Perc'!I18,2)</f>
        <v>64.88</v>
      </c>
      <c r="J18">
        <f>ROUND('Dados_Positivos e Perc'!J18,2)</f>
        <v>25.46</v>
      </c>
      <c r="K18">
        <f>ROUND('Dados_Positivos e Perc'!K18,2)</f>
        <v>56.15</v>
      </c>
      <c r="L18">
        <f>ROUND('Dados_Positivos e Perc'!L18,2)</f>
        <v>58.7</v>
      </c>
      <c r="M18">
        <f>ROUND('Dados_Positivos e Perc'!M18,2)</f>
        <v>53.1</v>
      </c>
      <c r="N18">
        <f>ROUND('Dados_Positivos e Perc'!N18,2)</f>
        <v>76.2</v>
      </c>
      <c r="O18">
        <f>ROUND('Dados_Positivos e Perc'!O18,2)</f>
        <v>40.4</v>
      </c>
      <c r="P18">
        <f>ROUND('Dados_Positivos e Perc'!P18,2)</f>
        <v>44.2</v>
      </c>
    </row>
    <row r="19" spans="1:16">
      <c r="A19" t="str">
        <f>'Dados_Positivos e Perc'!A19</f>
        <v>Cardeal da Silva</v>
      </c>
      <c r="B19">
        <f>ROUND('Dados_Positivos e Perc'!B19,2)</f>
        <v>8899</v>
      </c>
      <c r="C19">
        <f>ROUND('Dados_Positivos e Perc'!C19,2)</f>
        <v>67.400000000000006</v>
      </c>
      <c r="D19">
        <f>ROUND('Dados_Positivos e Perc'!D19,2)</f>
        <v>2375</v>
      </c>
      <c r="E19">
        <f>ROUND('Dados_Positivos e Perc'!E19,2)</f>
        <v>218</v>
      </c>
      <c r="F19">
        <f>ROUND('Dados_Positivos e Perc'!F19,2)</f>
        <v>69.05</v>
      </c>
      <c r="G19">
        <f>ROUND('Dados_Positivos e Perc'!G19,2)</f>
        <v>12.76</v>
      </c>
      <c r="H19">
        <f>ROUND('Dados_Positivos e Perc'!H19,2)</f>
        <v>80.7</v>
      </c>
      <c r="I19">
        <f>ROUND('Dados_Positivos e Perc'!I19,2)</f>
        <v>49</v>
      </c>
      <c r="J19">
        <f>ROUND('Dados_Positivos e Perc'!J19,2)</f>
        <v>25.29</v>
      </c>
      <c r="K19">
        <f>ROUND('Dados_Positivos e Perc'!K19,2)</f>
        <v>44.62</v>
      </c>
      <c r="L19">
        <f>ROUND('Dados_Positivos e Perc'!L19,2)</f>
        <v>55.2</v>
      </c>
      <c r="M19">
        <f>ROUND('Dados_Positivos e Perc'!M19,2)</f>
        <v>52.4</v>
      </c>
      <c r="N19">
        <f>ROUND('Dados_Positivos e Perc'!N19,2)</f>
        <v>73.599999999999994</v>
      </c>
      <c r="O19">
        <f>ROUND('Dados_Positivos e Perc'!O19,2)</f>
        <v>37.9</v>
      </c>
      <c r="P19">
        <f>ROUND('Dados_Positivos e Perc'!P19,2)</f>
        <v>54.72</v>
      </c>
    </row>
    <row r="20" spans="1:16">
      <c r="A20" t="str">
        <f>'Dados_Positivos e Perc'!A20</f>
        <v>Caturama</v>
      </c>
      <c r="B20">
        <f>ROUND('Dados_Positivos e Perc'!B20,2)</f>
        <v>8843</v>
      </c>
      <c r="C20">
        <f>ROUND('Dados_Positivos e Perc'!C20,2)</f>
        <v>73.150000000000006</v>
      </c>
      <c r="D20">
        <f>ROUND('Dados_Positivos e Perc'!D20,2)</f>
        <v>2410</v>
      </c>
      <c r="E20">
        <f>ROUND('Dados_Positivos e Perc'!E20,2)</f>
        <v>229</v>
      </c>
      <c r="F20">
        <f>ROUND('Dados_Positivos e Perc'!F20,2)</f>
        <v>56.82</v>
      </c>
      <c r="G20">
        <f>ROUND('Dados_Positivos e Perc'!G20,2)</f>
        <v>16.510000000000002</v>
      </c>
      <c r="H20">
        <f>ROUND('Dados_Positivos e Perc'!H20,2)</f>
        <v>85.42</v>
      </c>
      <c r="I20">
        <f>ROUND('Dados_Positivos e Perc'!I20,2)</f>
        <v>63.56</v>
      </c>
      <c r="J20">
        <f>ROUND('Dados_Positivos e Perc'!J20,2)</f>
        <v>16.309999999999999</v>
      </c>
      <c r="K20">
        <f>ROUND('Dados_Positivos e Perc'!K20,2)</f>
        <v>49.23</v>
      </c>
      <c r="L20">
        <f>ROUND('Dados_Positivos e Perc'!L20,2)</f>
        <v>57.1</v>
      </c>
      <c r="M20">
        <f>ROUND('Dados_Positivos e Perc'!M20,2)</f>
        <v>56.6</v>
      </c>
      <c r="N20">
        <f>ROUND('Dados_Positivos e Perc'!N20,2)</f>
        <v>75.900000000000006</v>
      </c>
      <c r="O20">
        <f>ROUND('Dados_Positivos e Perc'!O20,2)</f>
        <v>36.6</v>
      </c>
      <c r="P20">
        <f>ROUND('Dados_Positivos e Perc'!P20,2)</f>
        <v>50.38</v>
      </c>
    </row>
    <row r="21" spans="1:16">
      <c r="A21" t="str">
        <f>'Dados_Positivos e Perc'!A21</f>
        <v>Cordeiros</v>
      </c>
      <c r="B21">
        <f>ROUND('Dados_Positivos e Perc'!B21,2)</f>
        <v>8168</v>
      </c>
      <c r="C21">
        <f>ROUND('Dados_Positivos e Perc'!C21,2)</f>
        <v>68.77</v>
      </c>
      <c r="D21">
        <f>ROUND('Dados_Positivos e Perc'!D21,2)</f>
        <v>2211</v>
      </c>
      <c r="E21">
        <f>ROUND('Dados_Positivos e Perc'!E21,2)</f>
        <v>254</v>
      </c>
      <c r="F21">
        <f>ROUND('Dados_Positivos e Perc'!F21,2)</f>
        <v>61.02</v>
      </c>
      <c r="G21">
        <f>ROUND('Dados_Positivos e Perc'!G21,2)</f>
        <v>0.27</v>
      </c>
      <c r="H21">
        <f>ROUND('Dados_Positivos e Perc'!H21,2)</f>
        <v>86.47</v>
      </c>
      <c r="I21">
        <f>ROUND('Dados_Positivos e Perc'!I21,2)</f>
        <v>62.55</v>
      </c>
      <c r="J21">
        <f>ROUND('Dados_Positivos e Perc'!J21,2)</f>
        <v>18.059999999999999</v>
      </c>
      <c r="K21">
        <f>ROUND('Dados_Positivos e Perc'!K21,2)</f>
        <v>45.32</v>
      </c>
      <c r="L21">
        <f>ROUND('Dados_Positivos e Perc'!L21,2)</f>
        <v>57.9</v>
      </c>
      <c r="M21">
        <f>ROUND('Dados_Positivos e Perc'!M21,2)</f>
        <v>53.5</v>
      </c>
      <c r="N21">
        <f>ROUND('Dados_Positivos e Perc'!N21,2)</f>
        <v>74.900000000000006</v>
      </c>
      <c r="O21">
        <f>ROUND('Dados_Positivos e Perc'!O21,2)</f>
        <v>40.700000000000003</v>
      </c>
      <c r="P21">
        <f>ROUND('Dados_Positivos e Perc'!P21,2)</f>
        <v>45.58</v>
      </c>
    </row>
    <row r="22" spans="1:16">
      <c r="A22" t="str">
        <f>'Dados_Positivos e Perc'!A22</f>
        <v>Cravolândia</v>
      </c>
      <c r="B22">
        <f>ROUND('Dados_Positivos e Perc'!B22,2)</f>
        <v>5041</v>
      </c>
      <c r="C22">
        <f>ROUND('Dados_Positivos e Perc'!C22,2)</f>
        <v>36.92</v>
      </c>
      <c r="D22">
        <f>ROUND('Dados_Positivos e Perc'!D22,2)</f>
        <v>1464</v>
      </c>
      <c r="E22">
        <f>ROUND('Dados_Positivos e Perc'!E22,2)</f>
        <v>232</v>
      </c>
      <c r="F22">
        <f>ROUND('Dados_Positivos e Perc'!F22,2)</f>
        <v>59.49</v>
      </c>
      <c r="G22">
        <f>ROUND('Dados_Positivos e Perc'!G22,2)</f>
        <v>56.08</v>
      </c>
      <c r="H22">
        <f>ROUND('Dados_Positivos e Perc'!H22,2)</f>
        <v>82.44</v>
      </c>
      <c r="I22">
        <f>ROUND('Dados_Positivos e Perc'!I22,2)</f>
        <v>65.989999999999995</v>
      </c>
      <c r="J22">
        <f>ROUND('Dados_Positivos e Perc'!J22,2)</f>
        <v>27.45</v>
      </c>
      <c r="K22">
        <f>ROUND('Dados_Positivos e Perc'!K22,2)</f>
        <v>56.27</v>
      </c>
      <c r="L22">
        <f>ROUND('Dados_Positivos e Perc'!L22,2)</f>
        <v>59.9</v>
      </c>
      <c r="M22">
        <f>ROUND('Dados_Positivos e Perc'!M22,2)</f>
        <v>55.5</v>
      </c>
      <c r="N22">
        <f>ROUND('Dados_Positivos e Perc'!N22,2)</f>
        <v>73.5</v>
      </c>
      <c r="O22">
        <f>ROUND('Dados_Positivos e Perc'!O22,2)</f>
        <v>41.3</v>
      </c>
      <c r="P22">
        <f>ROUND('Dados_Positivos e Perc'!P22,2)</f>
        <v>53.16</v>
      </c>
    </row>
    <row r="23" spans="1:16">
      <c r="A23" t="str">
        <f>'Dados_Positivos e Perc'!A23</f>
        <v>Elísio Medrado</v>
      </c>
      <c r="B23">
        <f>ROUND('Dados_Positivos e Perc'!B23,2)</f>
        <v>7947</v>
      </c>
      <c r="C23">
        <f>ROUND('Dados_Positivos e Perc'!C23,2)</f>
        <v>59.13</v>
      </c>
      <c r="D23">
        <f>ROUND('Dados_Positivos e Perc'!D23,2)</f>
        <v>2558</v>
      </c>
      <c r="E23">
        <f>ROUND('Dados_Positivos e Perc'!E23,2)</f>
        <v>286</v>
      </c>
      <c r="F23">
        <f>ROUND('Dados_Positivos e Perc'!F23,2)</f>
        <v>60.66</v>
      </c>
      <c r="G23">
        <f>ROUND('Dados_Positivos e Perc'!G23,2)</f>
        <v>0.55000000000000004</v>
      </c>
      <c r="H23">
        <f>ROUND('Dados_Positivos e Perc'!H23,2)</f>
        <v>85.77</v>
      </c>
      <c r="I23">
        <f>ROUND('Dados_Positivos e Perc'!I23,2)</f>
        <v>66.58</v>
      </c>
      <c r="J23">
        <f>ROUND('Dados_Positivos e Perc'!J23,2)</f>
        <v>24.24</v>
      </c>
      <c r="K23">
        <f>ROUND('Dados_Positivos e Perc'!K23,2)</f>
        <v>59.93</v>
      </c>
      <c r="L23">
        <f>ROUND('Dados_Positivos e Perc'!L23,2)</f>
        <v>62.3</v>
      </c>
      <c r="M23">
        <f>ROUND('Dados_Positivos e Perc'!M23,2)</f>
        <v>56.4</v>
      </c>
      <c r="N23">
        <f>ROUND('Dados_Positivos e Perc'!N23,2)</f>
        <v>76.8</v>
      </c>
      <c r="O23">
        <f>ROUND('Dados_Positivos e Perc'!O23,2)</f>
        <v>39.6</v>
      </c>
      <c r="P23">
        <f>ROUND('Dados_Positivos e Perc'!P23,2)</f>
        <v>50.7</v>
      </c>
    </row>
    <row r="24" spans="1:16">
      <c r="A24" t="str">
        <f>'Dados_Positivos e Perc'!A24</f>
        <v>Feira da Mata</v>
      </c>
      <c r="B24">
        <f>ROUND('Dados_Positivos e Perc'!B24,2)</f>
        <v>6184</v>
      </c>
      <c r="C24">
        <f>ROUND('Dados_Positivos e Perc'!C24,2)</f>
        <v>47.56</v>
      </c>
      <c r="D24">
        <f>ROUND('Dados_Positivos e Perc'!D24,2)</f>
        <v>1742</v>
      </c>
      <c r="E24">
        <f>ROUND('Dados_Positivos e Perc'!E24,2)</f>
        <v>216</v>
      </c>
      <c r="F24">
        <f>ROUND('Dados_Positivos e Perc'!F24,2)</f>
        <v>66.75</v>
      </c>
      <c r="G24">
        <f>ROUND('Dados_Positivos e Perc'!G24,2)</f>
        <v>1.78</v>
      </c>
      <c r="H24">
        <f>ROUND('Dados_Positivos e Perc'!H24,2)</f>
        <v>84.15</v>
      </c>
      <c r="I24">
        <f>ROUND('Dados_Positivos e Perc'!I24,2)</f>
        <v>55.26</v>
      </c>
      <c r="J24">
        <f>ROUND('Dados_Positivos e Perc'!J24,2)</f>
        <v>20.36</v>
      </c>
      <c r="K24">
        <f>ROUND('Dados_Positivos e Perc'!K24,2)</f>
        <v>42.29</v>
      </c>
      <c r="L24">
        <f>ROUND('Dados_Positivos e Perc'!L24,2)</f>
        <v>58.8</v>
      </c>
      <c r="M24">
        <f>ROUND('Dados_Positivos e Perc'!M24,2)</f>
        <v>56.8</v>
      </c>
      <c r="N24">
        <f>ROUND('Dados_Positivos e Perc'!N24,2)</f>
        <v>74.8</v>
      </c>
      <c r="O24">
        <f>ROUND('Dados_Positivos e Perc'!O24,2)</f>
        <v>39</v>
      </c>
      <c r="P24">
        <f>ROUND('Dados_Positivos e Perc'!P24,2)</f>
        <v>54.67</v>
      </c>
    </row>
    <row r="25" spans="1:16">
      <c r="A25" t="str">
        <f>'Dados_Positivos e Perc'!A25</f>
        <v>Firmino Alves</v>
      </c>
      <c r="B25">
        <f>ROUND('Dados_Positivos e Perc'!B25,2)</f>
        <v>5384</v>
      </c>
      <c r="C25">
        <f>ROUND('Dados_Positivos e Perc'!C25,2)</f>
        <v>19.45</v>
      </c>
      <c r="D25">
        <f>ROUND('Dados_Positivos e Perc'!D25,2)</f>
        <v>1602</v>
      </c>
      <c r="E25">
        <f>ROUND('Dados_Positivos e Perc'!E25,2)</f>
        <v>310</v>
      </c>
      <c r="F25">
        <f>ROUND('Dados_Positivos e Perc'!F25,2)</f>
        <v>65.64</v>
      </c>
      <c r="G25">
        <f>ROUND('Dados_Positivos e Perc'!G25,2)</f>
        <v>55.87</v>
      </c>
      <c r="H25">
        <f>ROUND('Dados_Positivos e Perc'!H25,2)</f>
        <v>83.35</v>
      </c>
      <c r="I25">
        <f>ROUND('Dados_Positivos e Perc'!I25,2)</f>
        <v>69.91</v>
      </c>
      <c r="J25">
        <f>ROUND('Dados_Positivos e Perc'!J25,2)</f>
        <v>25.36</v>
      </c>
      <c r="K25">
        <f>ROUND('Dados_Positivos e Perc'!K25,2)</f>
        <v>51.51</v>
      </c>
      <c r="L25">
        <f>ROUND('Dados_Positivos e Perc'!L25,2)</f>
        <v>57.8</v>
      </c>
      <c r="M25">
        <f>ROUND('Dados_Positivos e Perc'!M25,2)</f>
        <v>55.8</v>
      </c>
      <c r="N25">
        <f>ROUND('Dados_Positivos e Perc'!N25,2)</f>
        <v>75.2</v>
      </c>
      <c r="O25">
        <f>ROUND('Dados_Positivos e Perc'!O25,2)</f>
        <v>38.299999999999997</v>
      </c>
      <c r="P25">
        <f>ROUND('Dados_Positivos e Perc'!P25,2)</f>
        <v>43.75</v>
      </c>
    </row>
    <row r="26" spans="1:16">
      <c r="A26" t="str">
        <f>'Dados_Positivos e Perc'!A26</f>
        <v>Gongogi</v>
      </c>
      <c r="B26">
        <f>ROUND('Dados_Positivos e Perc'!B26,2)</f>
        <v>8357</v>
      </c>
      <c r="C26">
        <f>ROUND('Dados_Positivos e Perc'!C26,2)</f>
        <v>35.89</v>
      </c>
      <c r="D26">
        <f>ROUND('Dados_Positivos e Perc'!D26,2)</f>
        <v>2241</v>
      </c>
      <c r="E26">
        <f>ROUND('Dados_Positivos e Perc'!E26,2)</f>
        <v>220</v>
      </c>
      <c r="F26">
        <f>ROUND('Dados_Positivos e Perc'!F26,2)</f>
        <v>58.24</v>
      </c>
      <c r="G26">
        <f>ROUND('Dados_Positivos e Perc'!G26,2)</f>
        <v>57.3</v>
      </c>
      <c r="H26">
        <f>ROUND('Dados_Positivos e Perc'!H26,2)</f>
        <v>83.28</v>
      </c>
      <c r="I26">
        <f>ROUND('Dados_Positivos e Perc'!I26,2)</f>
        <v>57.21</v>
      </c>
      <c r="J26">
        <f>ROUND('Dados_Positivos e Perc'!J26,2)</f>
        <v>24.1</v>
      </c>
      <c r="K26">
        <f>ROUND('Dados_Positivos e Perc'!K26,2)</f>
        <v>46.72</v>
      </c>
      <c r="L26">
        <f>ROUND('Dados_Positivos e Perc'!L26,2)</f>
        <v>57.6</v>
      </c>
      <c r="M26">
        <f>ROUND('Dados_Positivos e Perc'!M26,2)</f>
        <v>54.2</v>
      </c>
      <c r="N26">
        <f>ROUND('Dados_Positivos e Perc'!N26,2)</f>
        <v>76.5</v>
      </c>
      <c r="O26">
        <f>ROUND('Dados_Positivos e Perc'!O26,2)</f>
        <v>38.700000000000003</v>
      </c>
      <c r="P26">
        <f>ROUND('Dados_Positivos e Perc'!P26,2)</f>
        <v>47.81</v>
      </c>
    </row>
    <row r="27" spans="1:16">
      <c r="A27" t="str">
        <f>'Dados_Positivos e Perc'!A27</f>
        <v>Ibirapuã</v>
      </c>
      <c r="B27">
        <f>ROUND('Dados_Positivos e Perc'!B27,2)</f>
        <v>7956</v>
      </c>
      <c r="C27">
        <f>ROUND('Dados_Positivos e Perc'!C27,2)</f>
        <v>43.04</v>
      </c>
      <c r="D27">
        <f>ROUND('Dados_Positivos e Perc'!D27,2)</f>
        <v>2454</v>
      </c>
      <c r="E27">
        <f>ROUND('Dados_Positivos e Perc'!E27,2)</f>
        <v>395</v>
      </c>
      <c r="F27">
        <f>ROUND('Dados_Positivos e Perc'!F27,2)</f>
        <v>65.459999999999994</v>
      </c>
      <c r="G27">
        <f>ROUND('Dados_Positivos e Perc'!G27,2)</f>
        <v>44.78</v>
      </c>
      <c r="H27">
        <f>ROUND('Dados_Positivos e Perc'!H27,2)</f>
        <v>83.22</v>
      </c>
      <c r="I27">
        <f>ROUND('Dados_Positivos e Perc'!I27,2)</f>
        <v>68.89</v>
      </c>
      <c r="J27">
        <f>ROUND('Dados_Positivos e Perc'!J27,2)</f>
        <v>25.39</v>
      </c>
      <c r="K27">
        <f>ROUND('Dados_Positivos e Perc'!K27,2)</f>
        <v>54.56</v>
      </c>
      <c r="L27">
        <f>ROUND('Dados_Positivos e Perc'!L27,2)</f>
        <v>61.4</v>
      </c>
      <c r="M27">
        <f>ROUND('Dados_Positivos e Perc'!M27,2)</f>
        <v>54.3</v>
      </c>
      <c r="N27">
        <f>ROUND('Dados_Positivos e Perc'!N27,2)</f>
        <v>68.5</v>
      </c>
      <c r="O27">
        <f>ROUND('Dados_Positivos e Perc'!O27,2)</f>
        <v>46</v>
      </c>
      <c r="P27">
        <f>ROUND('Dados_Positivos e Perc'!P27,2)</f>
        <v>51.3</v>
      </c>
    </row>
    <row r="28" spans="1:16">
      <c r="A28" t="str">
        <f>'Dados_Positivos e Perc'!A28</f>
        <v>Ichu</v>
      </c>
      <c r="B28">
        <f>ROUND('Dados_Positivos e Perc'!B28,2)</f>
        <v>5255</v>
      </c>
      <c r="C28">
        <f>ROUND('Dados_Positivos e Perc'!C28,2)</f>
        <v>35.97</v>
      </c>
      <c r="D28">
        <f>ROUND('Dados_Positivos e Perc'!D28,2)</f>
        <v>1555</v>
      </c>
      <c r="E28">
        <f>ROUND('Dados_Positivos e Perc'!E28,2)</f>
        <v>283</v>
      </c>
      <c r="F28">
        <f>ROUND('Dados_Positivos e Perc'!F28,2)</f>
        <v>78.459999999999994</v>
      </c>
      <c r="G28">
        <f>ROUND('Dados_Positivos e Perc'!G28,2)</f>
        <v>0.32</v>
      </c>
      <c r="H28">
        <f>ROUND('Dados_Positivos e Perc'!H28,2)</f>
        <v>84.69</v>
      </c>
      <c r="I28">
        <f>ROUND('Dados_Positivos e Perc'!I28,2)</f>
        <v>65.84</v>
      </c>
      <c r="J28">
        <f>ROUND('Dados_Positivos e Perc'!J28,2)</f>
        <v>34.840000000000003</v>
      </c>
      <c r="K28">
        <f>ROUND('Dados_Positivos e Perc'!K28,2)</f>
        <v>53.19</v>
      </c>
      <c r="L28">
        <f>ROUND('Dados_Positivos e Perc'!L28,2)</f>
        <v>63.1</v>
      </c>
      <c r="M28">
        <f>ROUND('Dados_Positivos e Perc'!M28,2)</f>
        <v>51.6</v>
      </c>
      <c r="N28">
        <f>ROUND('Dados_Positivos e Perc'!N28,2)</f>
        <v>77.8</v>
      </c>
      <c r="O28">
        <f>ROUND('Dados_Positivos e Perc'!O28,2)</f>
        <v>43</v>
      </c>
      <c r="P28">
        <f>ROUND('Dados_Positivos e Perc'!P28,2)</f>
        <v>47.25</v>
      </c>
    </row>
    <row r="29" spans="1:16">
      <c r="A29" t="str">
        <f>'Dados_Positivos e Perc'!A29</f>
        <v>Ipupiara</v>
      </c>
      <c r="B29">
        <f>ROUND('Dados_Positivos e Perc'!B29,2)</f>
        <v>9285</v>
      </c>
      <c r="C29">
        <f>ROUND('Dados_Positivos e Perc'!C29,2)</f>
        <v>35.61</v>
      </c>
      <c r="D29">
        <f>ROUND('Dados_Positivos e Perc'!D29,2)</f>
        <v>2730</v>
      </c>
      <c r="E29">
        <f>ROUND('Dados_Positivos e Perc'!E29,2)</f>
        <v>254</v>
      </c>
      <c r="F29">
        <f>ROUND('Dados_Positivos e Perc'!F29,2)</f>
        <v>75.62</v>
      </c>
      <c r="G29">
        <f>ROUND('Dados_Positivos e Perc'!G29,2)</f>
        <v>1.68</v>
      </c>
      <c r="H29">
        <f>ROUND('Dados_Positivos e Perc'!H29,2)</f>
        <v>85.19</v>
      </c>
      <c r="I29">
        <f>ROUND('Dados_Positivos e Perc'!I29,2)</f>
        <v>60.98</v>
      </c>
      <c r="J29">
        <f>ROUND('Dados_Positivos e Perc'!J29,2)</f>
        <v>23.47</v>
      </c>
      <c r="K29">
        <f>ROUND('Dados_Positivos e Perc'!K29,2)</f>
        <v>47.2</v>
      </c>
      <c r="L29">
        <f>ROUND('Dados_Positivos e Perc'!L29,2)</f>
        <v>59</v>
      </c>
      <c r="M29">
        <f>ROUND('Dados_Positivos e Perc'!M29,2)</f>
        <v>54.6</v>
      </c>
      <c r="N29">
        <f>ROUND('Dados_Positivos e Perc'!N29,2)</f>
        <v>68.5</v>
      </c>
      <c r="O29">
        <f>ROUND('Dados_Positivos e Perc'!O29,2)</f>
        <v>44.2</v>
      </c>
      <c r="P29">
        <f>ROUND('Dados_Positivos e Perc'!P29,2)</f>
        <v>50.52</v>
      </c>
    </row>
    <row r="30" spans="1:16">
      <c r="A30" t="str">
        <f>'Dados_Positivos e Perc'!A30</f>
        <v>Irajuba</v>
      </c>
      <c r="B30">
        <f>ROUND('Dados_Positivos e Perc'!B30,2)</f>
        <v>7002</v>
      </c>
      <c r="C30">
        <f>ROUND('Dados_Positivos e Perc'!C30,2)</f>
        <v>53.26</v>
      </c>
      <c r="D30">
        <f>ROUND('Dados_Positivos e Perc'!D30,2)</f>
        <v>2113</v>
      </c>
      <c r="E30">
        <f>ROUND('Dados_Positivos e Perc'!E30,2)</f>
        <v>238</v>
      </c>
      <c r="F30">
        <f>ROUND('Dados_Positivos e Perc'!F30,2)</f>
        <v>60.04</v>
      </c>
      <c r="G30">
        <f>ROUND('Dados_Positivos e Perc'!G30,2)</f>
        <v>2.79</v>
      </c>
      <c r="H30">
        <f>ROUND('Dados_Positivos e Perc'!H30,2)</f>
        <v>82.35</v>
      </c>
      <c r="I30">
        <f>ROUND('Dados_Positivos e Perc'!I30,2)</f>
        <v>61.33</v>
      </c>
      <c r="J30">
        <f>ROUND('Dados_Positivos e Perc'!J30,2)</f>
        <v>22.23</v>
      </c>
      <c r="K30">
        <f>ROUND('Dados_Positivos e Perc'!K30,2)</f>
        <v>53.3</v>
      </c>
      <c r="L30">
        <f>ROUND('Dados_Positivos e Perc'!L30,2)</f>
        <v>57.6</v>
      </c>
      <c r="M30">
        <f>ROUND('Dados_Positivos e Perc'!M30,2)</f>
        <v>54.3</v>
      </c>
      <c r="N30">
        <f>ROUND('Dados_Positivos e Perc'!N30,2)</f>
        <v>69.400000000000006</v>
      </c>
      <c r="O30">
        <f>ROUND('Dados_Positivos e Perc'!O30,2)</f>
        <v>42.6</v>
      </c>
      <c r="P30">
        <f>ROUND('Dados_Positivos e Perc'!P30,2)</f>
        <v>52.36</v>
      </c>
    </row>
    <row r="31" spans="1:16">
      <c r="A31" t="str">
        <f>'Dados_Positivos e Perc'!A31</f>
        <v>Itagimirim</v>
      </c>
      <c r="B31">
        <f>ROUND('Dados_Positivos e Perc'!B31,2)</f>
        <v>7110</v>
      </c>
      <c r="C31">
        <f>ROUND('Dados_Positivos e Perc'!C31,2)</f>
        <v>20.55</v>
      </c>
      <c r="D31">
        <f>ROUND('Dados_Positivos e Perc'!D31,2)</f>
        <v>2166</v>
      </c>
      <c r="E31">
        <f>ROUND('Dados_Positivos e Perc'!E31,2)</f>
        <v>326</v>
      </c>
      <c r="F31">
        <f>ROUND('Dados_Positivos e Perc'!F31,2)</f>
        <v>59.55</v>
      </c>
      <c r="G31">
        <f>ROUND('Dados_Positivos e Perc'!G31,2)</f>
        <v>72.44</v>
      </c>
      <c r="H31">
        <f>ROUND('Dados_Positivos e Perc'!H31,2)</f>
        <v>82.53</v>
      </c>
      <c r="I31">
        <f>ROUND('Dados_Positivos e Perc'!I31,2)</f>
        <v>62.23</v>
      </c>
      <c r="J31">
        <f>ROUND('Dados_Positivos e Perc'!J31,2)</f>
        <v>32.049999999999997</v>
      </c>
      <c r="K31">
        <f>ROUND('Dados_Positivos e Perc'!K31,2)</f>
        <v>49.97</v>
      </c>
      <c r="L31">
        <f>ROUND('Dados_Positivos e Perc'!L31,2)</f>
        <v>63.4</v>
      </c>
      <c r="M31">
        <f>ROUND('Dados_Positivos e Perc'!M31,2)</f>
        <v>56.1</v>
      </c>
      <c r="N31">
        <f>ROUND('Dados_Positivos e Perc'!N31,2)</f>
        <v>74.8</v>
      </c>
      <c r="O31">
        <f>ROUND('Dados_Positivos e Perc'!O31,2)</f>
        <v>41.5</v>
      </c>
      <c r="P31">
        <f>ROUND('Dados_Positivos e Perc'!P31,2)</f>
        <v>52.77</v>
      </c>
    </row>
    <row r="32" spans="1:16">
      <c r="A32" t="str">
        <f>'Dados_Positivos e Perc'!A32</f>
        <v>Itaju do Colônia</v>
      </c>
      <c r="B32">
        <f>ROUND('Dados_Positivos e Perc'!B32,2)</f>
        <v>7309</v>
      </c>
      <c r="C32">
        <f>ROUND('Dados_Positivos e Perc'!C32,2)</f>
        <v>19.82</v>
      </c>
      <c r="D32">
        <f>ROUND('Dados_Positivos e Perc'!D32,2)</f>
        <v>2171</v>
      </c>
      <c r="E32">
        <f>ROUND('Dados_Positivos e Perc'!E32,2)</f>
        <v>265</v>
      </c>
      <c r="F32">
        <f>ROUND('Dados_Positivos e Perc'!F32,2)</f>
        <v>64.239999999999995</v>
      </c>
      <c r="G32">
        <f>ROUND('Dados_Positivos e Perc'!G32,2)</f>
        <v>63.38</v>
      </c>
      <c r="H32">
        <f>ROUND('Dados_Positivos e Perc'!H32,2)</f>
        <v>79.87</v>
      </c>
      <c r="I32">
        <f>ROUND('Dados_Positivos e Perc'!I32,2)</f>
        <v>63.86</v>
      </c>
      <c r="J32">
        <f>ROUND('Dados_Positivos e Perc'!J32,2)</f>
        <v>27.22</v>
      </c>
      <c r="K32">
        <f>ROUND('Dados_Positivos e Perc'!K32,2)</f>
        <v>52.5</v>
      </c>
      <c r="L32">
        <f>ROUND('Dados_Positivos e Perc'!L32,2)</f>
        <v>59.2</v>
      </c>
      <c r="M32">
        <f>ROUND('Dados_Positivos e Perc'!M32,2)</f>
        <v>52.9</v>
      </c>
      <c r="N32">
        <f>ROUND('Dados_Positivos e Perc'!N32,2)</f>
        <v>74.7</v>
      </c>
      <c r="O32">
        <f>ROUND('Dados_Positivos e Perc'!O32,2)</f>
        <v>42.2</v>
      </c>
      <c r="P32">
        <f>ROUND('Dados_Positivos e Perc'!P32,2)</f>
        <v>48.25</v>
      </c>
    </row>
    <row r="33" spans="1:16">
      <c r="A33" t="str">
        <f>'Dados_Positivos e Perc'!A33</f>
        <v>Itamari</v>
      </c>
      <c r="B33">
        <f>ROUND('Dados_Positivos e Perc'!B33,2)</f>
        <v>7903</v>
      </c>
      <c r="C33">
        <f>ROUND('Dados_Positivos e Perc'!C33,2)</f>
        <v>26.12</v>
      </c>
      <c r="D33">
        <f>ROUND('Dados_Positivos e Perc'!D33,2)</f>
        <v>2387</v>
      </c>
      <c r="E33">
        <f>ROUND('Dados_Positivos e Perc'!E33,2)</f>
        <v>300</v>
      </c>
      <c r="F33">
        <f>ROUND('Dados_Positivos e Perc'!F33,2)</f>
        <v>59.66</v>
      </c>
      <c r="G33">
        <f>ROUND('Dados_Positivos e Perc'!G33,2)</f>
        <v>37.659999999999997</v>
      </c>
      <c r="H33">
        <f>ROUND('Dados_Positivos e Perc'!H33,2)</f>
        <v>82.27</v>
      </c>
      <c r="I33">
        <f>ROUND('Dados_Positivos e Perc'!I33,2)</f>
        <v>68.08</v>
      </c>
      <c r="J33">
        <f>ROUND('Dados_Positivos e Perc'!J33,2)</f>
        <v>27.23</v>
      </c>
      <c r="K33">
        <f>ROUND('Dados_Positivos e Perc'!K33,2)</f>
        <v>55.26</v>
      </c>
      <c r="L33">
        <f>ROUND('Dados_Positivos e Perc'!L33,2)</f>
        <v>57.8</v>
      </c>
      <c r="M33">
        <f>ROUND('Dados_Positivos e Perc'!M33,2)</f>
        <v>53.5</v>
      </c>
      <c r="N33">
        <f>ROUND('Dados_Positivos e Perc'!N33,2)</f>
        <v>76.400000000000006</v>
      </c>
      <c r="O33">
        <f>ROUND('Dados_Positivos e Perc'!O33,2)</f>
        <v>39.5</v>
      </c>
      <c r="P33">
        <f>ROUND('Dados_Positivos e Perc'!P33,2)</f>
        <v>52.32</v>
      </c>
    </row>
    <row r="34" spans="1:16">
      <c r="A34" t="str">
        <f>'Dados_Positivos e Perc'!A34</f>
        <v>Itanagra</v>
      </c>
      <c r="B34">
        <f>ROUND('Dados_Positivos e Perc'!B34,2)</f>
        <v>7598</v>
      </c>
      <c r="C34">
        <f>ROUND('Dados_Positivos e Perc'!C34,2)</f>
        <v>69.37</v>
      </c>
      <c r="D34">
        <f>ROUND('Dados_Positivos e Perc'!D34,2)</f>
        <v>2156</v>
      </c>
      <c r="E34">
        <f>ROUND('Dados_Positivos e Perc'!E34,2)</f>
        <v>265</v>
      </c>
      <c r="F34">
        <f>ROUND('Dados_Positivos e Perc'!F34,2)</f>
        <v>66.25</v>
      </c>
      <c r="G34">
        <f>ROUND('Dados_Positivos e Perc'!G34,2)</f>
        <v>19.02</v>
      </c>
      <c r="H34">
        <f>ROUND('Dados_Positivos e Perc'!H34,2)</f>
        <v>79.739999999999995</v>
      </c>
      <c r="I34">
        <f>ROUND('Dados_Positivos e Perc'!I34,2)</f>
        <v>54.66</v>
      </c>
      <c r="J34">
        <f>ROUND('Dados_Positivos e Perc'!J34,2)</f>
        <v>25.22</v>
      </c>
      <c r="K34">
        <f>ROUND('Dados_Positivos e Perc'!K34,2)</f>
        <v>48.88</v>
      </c>
      <c r="L34">
        <f>ROUND('Dados_Positivos e Perc'!L34,2)</f>
        <v>58.4</v>
      </c>
      <c r="M34">
        <f>ROUND('Dados_Positivos e Perc'!M34,2)</f>
        <v>53.3</v>
      </c>
      <c r="N34">
        <f>ROUND('Dados_Positivos e Perc'!N34,2)</f>
        <v>71</v>
      </c>
      <c r="O34">
        <f>ROUND('Dados_Positivos e Perc'!O34,2)</f>
        <v>43.1</v>
      </c>
      <c r="P34">
        <f>ROUND('Dados_Positivos e Perc'!P34,2)</f>
        <v>63.54</v>
      </c>
    </row>
    <row r="35" spans="1:16">
      <c r="A35" t="str">
        <f>'Dados_Positivos e Perc'!A35</f>
        <v>Itaquara</v>
      </c>
      <c r="B35">
        <f>ROUND('Dados_Positivos e Perc'!B35,2)</f>
        <v>7678</v>
      </c>
      <c r="C35">
        <f>ROUND('Dados_Positivos e Perc'!C35,2)</f>
        <v>39.979999999999997</v>
      </c>
      <c r="D35">
        <f>ROUND('Dados_Positivos e Perc'!D35,2)</f>
        <v>2224</v>
      </c>
      <c r="E35">
        <f>ROUND('Dados_Positivos e Perc'!E35,2)</f>
        <v>224</v>
      </c>
      <c r="F35">
        <f>ROUND('Dados_Positivos e Perc'!F35,2)</f>
        <v>49.44</v>
      </c>
      <c r="G35">
        <f>ROUND('Dados_Positivos e Perc'!G35,2)</f>
        <v>54.5</v>
      </c>
      <c r="H35">
        <f>ROUND('Dados_Positivos e Perc'!H35,2)</f>
        <v>85.3</v>
      </c>
      <c r="I35">
        <f>ROUND('Dados_Positivos e Perc'!I35,2)</f>
        <v>55.05</v>
      </c>
      <c r="J35">
        <f>ROUND('Dados_Positivos e Perc'!J35,2)</f>
        <v>16</v>
      </c>
      <c r="K35">
        <f>ROUND('Dados_Positivos e Perc'!K35,2)</f>
        <v>48.52</v>
      </c>
      <c r="L35">
        <f>ROUND('Dados_Positivos e Perc'!L35,2)</f>
        <v>55.3</v>
      </c>
      <c r="M35">
        <f>ROUND('Dados_Positivos e Perc'!M35,2)</f>
        <v>54.5</v>
      </c>
      <c r="N35">
        <f>ROUND('Dados_Positivos e Perc'!N35,2)</f>
        <v>74.900000000000006</v>
      </c>
      <c r="O35">
        <f>ROUND('Dados_Positivos e Perc'!O35,2)</f>
        <v>36</v>
      </c>
      <c r="P35">
        <f>ROUND('Dados_Positivos e Perc'!P35,2)</f>
        <v>57.08</v>
      </c>
    </row>
    <row r="36" spans="1:16">
      <c r="A36" t="str">
        <f>'Dados_Positivos e Perc'!A36</f>
        <v>Jaborandi</v>
      </c>
      <c r="B36">
        <f>ROUND('Dados_Positivos e Perc'!B36,2)</f>
        <v>8973</v>
      </c>
      <c r="C36">
        <f>ROUND('Dados_Positivos e Perc'!C36,2)</f>
        <v>66.12</v>
      </c>
      <c r="D36">
        <f>ROUND('Dados_Positivos e Perc'!D36,2)</f>
        <v>2660</v>
      </c>
      <c r="E36">
        <f>ROUND('Dados_Positivos e Perc'!E36,2)</f>
        <v>246</v>
      </c>
      <c r="F36">
        <f>ROUND('Dados_Positivos e Perc'!F36,2)</f>
        <v>61.15</v>
      </c>
      <c r="G36">
        <f>ROUND('Dados_Positivos e Perc'!G36,2)</f>
        <v>30.56</v>
      </c>
      <c r="H36">
        <f>ROUND('Dados_Positivos e Perc'!H36,2)</f>
        <v>86.74</v>
      </c>
      <c r="I36">
        <f>ROUND('Dados_Positivos e Perc'!I36,2)</f>
        <v>56.94</v>
      </c>
      <c r="J36">
        <f>ROUND('Dados_Positivos e Perc'!J36,2)</f>
        <v>23.93</v>
      </c>
      <c r="K36">
        <f>ROUND('Dados_Positivos e Perc'!K36,2)</f>
        <v>50.18</v>
      </c>
      <c r="L36">
        <f>ROUND('Dados_Positivos e Perc'!L36,2)</f>
        <v>61.3</v>
      </c>
      <c r="M36">
        <f>ROUND('Dados_Positivos e Perc'!M36,2)</f>
        <v>54.1</v>
      </c>
      <c r="N36">
        <f>ROUND('Dados_Positivos e Perc'!N36,2)</f>
        <v>75.599999999999994</v>
      </c>
      <c r="O36">
        <f>ROUND('Dados_Positivos e Perc'!O36,2)</f>
        <v>41.8</v>
      </c>
      <c r="P36">
        <f>ROUND('Dados_Positivos e Perc'!P36,2)</f>
        <v>63.54</v>
      </c>
    </row>
    <row r="37" spans="1:16">
      <c r="A37" t="str">
        <f>'Dados_Positivos e Perc'!A37</f>
        <v>Jussari</v>
      </c>
      <c r="B37">
        <f>ROUND('Dados_Positivos e Perc'!B37,2)</f>
        <v>6474</v>
      </c>
      <c r="C37">
        <f>ROUND('Dados_Positivos e Perc'!C37,2)</f>
        <v>24.68</v>
      </c>
      <c r="D37">
        <f>ROUND('Dados_Positivos e Perc'!D37,2)</f>
        <v>2001</v>
      </c>
      <c r="E37">
        <f>ROUND('Dados_Positivos e Perc'!E37,2)</f>
        <v>268</v>
      </c>
      <c r="F37">
        <f>ROUND('Dados_Positivos e Perc'!F37,2)</f>
        <v>57.34</v>
      </c>
      <c r="G37">
        <f>ROUND('Dados_Positivos e Perc'!G37,2)</f>
        <v>65.319999999999993</v>
      </c>
      <c r="H37">
        <f>ROUND('Dados_Positivos e Perc'!H37,2)</f>
        <v>82.98</v>
      </c>
      <c r="I37">
        <f>ROUND('Dados_Positivos e Perc'!I37,2)</f>
        <v>58.24</v>
      </c>
      <c r="J37">
        <f>ROUND('Dados_Positivos e Perc'!J37,2)</f>
        <v>26.72</v>
      </c>
      <c r="K37">
        <f>ROUND('Dados_Positivos e Perc'!K37,2)</f>
        <v>44.46</v>
      </c>
      <c r="L37">
        <f>ROUND('Dados_Positivos e Perc'!L37,2)</f>
        <v>56.7</v>
      </c>
      <c r="M37">
        <f>ROUND('Dados_Positivos e Perc'!M37,2)</f>
        <v>56.5</v>
      </c>
      <c r="N37">
        <f>ROUND('Dados_Positivos e Perc'!N37,2)</f>
        <v>75.099999999999994</v>
      </c>
      <c r="O37">
        <f>ROUND('Dados_Positivos e Perc'!O37,2)</f>
        <v>36.799999999999997</v>
      </c>
      <c r="P37">
        <f>ROUND('Dados_Positivos e Perc'!P37,2)</f>
        <v>52.63</v>
      </c>
    </row>
    <row r="38" spans="1:16">
      <c r="A38" t="str">
        <f>'Dados_Positivos e Perc'!A38</f>
        <v>Jussiape</v>
      </c>
      <c r="B38">
        <f>ROUND('Dados_Positivos e Perc'!B38,2)</f>
        <v>8031</v>
      </c>
      <c r="C38">
        <f>ROUND('Dados_Positivos e Perc'!C38,2)</f>
        <v>61.8</v>
      </c>
      <c r="D38">
        <f>ROUND('Dados_Positivos e Perc'!D38,2)</f>
        <v>2382</v>
      </c>
      <c r="E38">
        <f>ROUND('Dados_Positivos e Perc'!E38,2)</f>
        <v>281</v>
      </c>
      <c r="F38">
        <f>ROUND('Dados_Positivos e Perc'!F38,2)</f>
        <v>59.26</v>
      </c>
      <c r="G38">
        <f>ROUND('Dados_Positivos e Perc'!G38,2)</f>
        <v>13.81</v>
      </c>
      <c r="H38">
        <f>ROUND('Dados_Positivos e Perc'!H38,2)</f>
        <v>87.84</v>
      </c>
      <c r="I38">
        <f>ROUND('Dados_Positivos e Perc'!I38,2)</f>
        <v>71.709999999999994</v>
      </c>
      <c r="J38">
        <f>ROUND('Dados_Positivos e Perc'!J38,2)</f>
        <v>22.66</v>
      </c>
      <c r="K38">
        <f>ROUND('Dados_Positivos e Perc'!K38,2)</f>
        <v>54.03</v>
      </c>
      <c r="L38">
        <f>ROUND('Dados_Positivos e Perc'!L38,2)</f>
        <v>60.2</v>
      </c>
      <c r="M38">
        <f>ROUND('Dados_Positivos e Perc'!M38,2)</f>
        <v>55.8</v>
      </c>
      <c r="N38">
        <f>ROUND('Dados_Positivos e Perc'!N38,2)</f>
        <v>76.3</v>
      </c>
      <c r="O38">
        <f>ROUND('Dados_Positivos e Perc'!O38,2)</f>
        <v>39.700000000000003</v>
      </c>
      <c r="P38">
        <f>ROUND('Dados_Positivos e Perc'!P38,2)</f>
        <v>45.87</v>
      </c>
    </row>
    <row r="39" spans="1:16">
      <c r="A39" t="str">
        <f>'Dados_Positivos e Perc'!A39</f>
        <v>Lajedo do Tabocal</v>
      </c>
      <c r="B39">
        <f>ROUND('Dados_Positivos e Perc'!B39,2)</f>
        <v>8305</v>
      </c>
      <c r="C39">
        <f>ROUND('Dados_Positivos e Perc'!C39,2)</f>
        <v>38</v>
      </c>
      <c r="D39">
        <f>ROUND('Dados_Positivos e Perc'!D39,2)</f>
        <v>2437</v>
      </c>
      <c r="E39">
        <f>ROUND('Dados_Positivos e Perc'!E39,2)</f>
        <v>219</v>
      </c>
      <c r="F39">
        <f>ROUND('Dados_Positivos e Perc'!F39,2)</f>
        <v>57.11</v>
      </c>
      <c r="G39">
        <f>ROUND('Dados_Positivos e Perc'!G39,2)</f>
        <v>0.62</v>
      </c>
      <c r="H39">
        <f>ROUND('Dados_Positivos e Perc'!H39,2)</f>
        <v>83.23</v>
      </c>
      <c r="I39">
        <f>ROUND('Dados_Positivos e Perc'!I39,2)</f>
        <v>63.26</v>
      </c>
      <c r="J39">
        <f>ROUND('Dados_Positivos e Perc'!J39,2)</f>
        <v>19</v>
      </c>
      <c r="K39">
        <f>ROUND('Dados_Positivos e Perc'!K39,2)</f>
        <v>51.37</v>
      </c>
      <c r="L39">
        <f>ROUND('Dados_Positivos e Perc'!L39,2)</f>
        <v>58.4</v>
      </c>
      <c r="M39">
        <f>ROUND('Dados_Positivos e Perc'!M39,2)</f>
        <v>55.3</v>
      </c>
      <c r="N39">
        <f>ROUND('Dados_Positivos e Perc'!N39,2)</f>
        <v>68.599999999999994</v>
      </c>
      <c r="O39">
        <f>ROUND('Dados_Positivos e Perc'!O39,2)</f>
        <v>42.9</v>
      </c>
      <c r="P39">
        <f>ROUND('Dados_Positivos e Perc'!P39,2)</f>
        <v>47.13</v>
      </c>
    </row>
    <row r="40" spans="1:16">
      <c r="A40" t="str">
        <f>'Dados_Positivos e Perc'!A40</f>
        <v>Lamarão</v>
      </c>
      <c r="B40">
        <f>ROUND('Dados_Positivos e Perc'!B40,2)</f>
        <v>9560</v>
      </c>
      <c r="C40">
        <f>ROUND('Dados_Positivos e Perc'!C40,2)</f>
        <v>78.19</v>
      </c>
      <c r="D40">
        <f>ROUND('Dados_Positivos e Perc'!D40,2)</f>
        <v>2452</v>
      </c>
      <c r="E40">
        <f>ROUND('Dados_Positivos e Perc'!E40,2)</f>
        <v>189</v>
      </c>
      <c r="F40">
        <f>ROUND('Dados_Positivos e Perc'!F40,2)</f>
        <v>52.97</v>
      </c>
      <c r="G40">
        <f>ROUND('Dados_Positivos e Perc'!G40,2)</f>
        <v>15.7</v>
      </c>
      <c r="H40">
        <f>ROUND('Dados_Positivos e Perc'!H40,2)</f>
        <v>82.52</v>
      </c>
      <c r="I40">
        <f>ROUND('Dados_Positivos e Perc'!I40,2)</f>
        <v>52.97</v>
      </c>
      <c r="J40">
        <f>ROUND('Dados_Positivos e Perc'!J40,2)</f>
        <v>16.690000000000001</v>
      </c>
      <c r="K40">
        <f>ROUND('Dados_Positivos e Perc'!K40,2)</f>
        <v>51.3</v>
      </c>
      <c r="L40">
        <f>ROUND('Dados_Positivos e Perc'!L40,2)</f>
        <v>51.8</v>
      </c>
      <c r="M40">
        <f>ROUND('Dados_Positivos e Perc'!M40,2)</f>
        <v>51.5</v>
      </c>
      <c r="N40">
        <f>ROUND('Dados_Positivos e Perc'!N40,2)</f>
        <v>69.900000000000006</v>
      </c>
      <c r="O40">
        <f>ROUND('Dados_Positivos e Perc'!O40,2)</f>
        <v>35.9</v>
      </c>
      <c r="P40">
        <f>ROUND('Dados_Positivos e Perc'!P40,2)</f>
        <v>50.27</v>
      </c>
    </row>
    <row r="41" spans="1:16">
      <c r="A41" t="str">
        <f>'Dados_Positivos e Perc'!A41</f>
        <v>Macururé</v>
      </c>
      <c r="B41">
        <f>ROUND('Dados_Positivos e Perc'!B41,2)</f>
        <v>8073</v>
      </c>
      <c r="C41">
        <f>ROUND('Dados_Positivos e Perc'!C41,2)</f>
        <v>64.569999999999993</v>
      </c>
      <c r="D41">
        <f>ROUND('Dados_Positivos e Perc'!D41,2)</f>
        <v>2098</v>
      </c>
      <c r="E41">
        <f>ROUND('Dados_Positivos e Perc'!E41,2)</f>
        <v>230</v>
      </c>
      <c r="F41">
        <f>ROUND('Dados_Positivos e Perc'!F41,2)</f>
        <v>63.19</v>
      </c>
      <c r="G41">
        <f>ROUND('Dados_Positivos e Perc'!G41,2)</f>
        <v>0.33</v>
      </c>
      <c r="H41">
        <f>ROUND('Dados_Positivos e Perc'!H41,2)</f>
        <v>81.33</v>
      </c>
      <c r="I41">
        <f>ROUND('Dados_Positivos e Perc'!I41,2)</f>
        <v>56.82</v>
      </c>
      <c r="J41">
        <f>ROUND('Dados_Positivos e Perc'!J41,2)</f>
        <v>30.6</v>
      </c>
      <c r="K41">
        <f>ROUND('Dados_Positivos e Perc'!K41,2)</f>
        <v>50.47</v>
      </c>
      <c r="L41">
        <f>ROUND('Dados_Positivos e Perc'!L41,2)</f>
        <v>60.4</v>
      </c>
      <c r="M41">
        <f>ROUND('Dados_Positivos e Perc'!M41,2)</f>
        <v>53.3</v>
      </c>
      <c r="N41">
        <f>ROUND('Dados_Positivos e Perc'!N41,2)</f>
        <v>74.7</v>
      </c>
      <c r="O41">
        <f>ROUND('Dados_Positivos e Perc'!O41,2)</f>
        <v>42.7</v>
      </c>
      <c r="P41">
        <f>ROUND('Dados_Positivos e Perc'!P41,2)</f>
        <v>54.67</v>
      </c>
    </row>
    <row r="42" spans="1:16">
      <c r="A42" t="str">
        <f>'Dados_Positivos e Perc'!A42</f>
        <v>Maetinga</v>
      </c>
      <c r="B42">
        <f>ROUND('Dados_Positivos e Perc'!B42,2)</f>
        <v>7038</v>
      </c>
      <c r="C42">
        <f>ROUND('Dados_Positivos e Perc'!C42,2)</f>
        <v>59.97</v>
      </c>
      <c r="D42">
        <f>ROUND('Dados_Positivos e Perc'!D42,2)</f>
        <v>1982</v>
      </c>
      <c r="E42">
        <f>ROUND('Dados_Positivos e Perc'!E42,2)</f>
        <v>245</v>
      </c>
      <c r="F42">
        <f>ROUND('Dados_Positivos e Perc'!F42,2)</f>
        <v>50.18</v>
      </c>
      <c r="G42">
        <f>ROUND('Dados_Positivos e Perc'!G42,2)</f>
        <v>24.57</v>
      </c>
      <c r="H42">
        <f>ROUND('Dados_Positivos e Perc'!H42,2)</f>
        <v>85.16</v>
      </c>
      <c r="I42">
        <f>ROUND('Dados_Positivos e Perc'!I42,2)</f>
        <v>64.569999999999993</v>
      </c>
      <c r="J42">
        <f>ROUND('Dados_Positivos e Perc'!J42,2)</f>
        <v>14.06</v>
      </c>
      <c r="K42">
        <f>ROUND('Dados_Positivos e Perc'!K42,2)</f>
        <v>57.36</v>
      </c>
      <c r="L42">
        <f>ROUND('Dados_Positivos e Perc'!L42,2)</f>
        <v>53.8</v>
      </c>
      <c r="M42">
        <f>ROUND('Dados_Positivos e Perc'!M42,2)</f>
        <v>50.3</v>
      </c>
      <c r="N42">
        <f>ROUND('Dados_Positivos e Perc'!N42,2)</f>
        <v>69.400000000000006</v>
      </c>
      <c r="O42">
        <f>ROUND('Dados_Positivos e Perc'!O42,2)</f>
        <v>38.4</v>
      </c>
      <c r="P42">
        <f>ROUND('Dados_Positivos e Perc'!P42,2)</f>
        <v>46.07</v>
      </c>
    </row>
    <row r="43" spans="1:16">
      <c r="A43" t="str">
        <f>'Dados_Positivos e Perc'!A43</f>
        <v>Maiquinique</v>
      </c>
      <c r="B43">
        <f>ROUND('Dados_Positivos e Perc'!B43,2)</f>
        <v>8782</v>
      </c>
      <c r="C43">
        <f>ROUND('Dados_Positivos e Perc'!C43,2)</f>
        <v>21.25</v>
      </c>
      <c r="D43">
        <f>ROUND('Dados_Positivos e Perc'!D43,2)</f>
        <v>2700</v>
      </c>
      <c r="E43">
        <f>ROUND('Dados_Positivos e Perc'!E43,2)</f>
        <v>329</v>
      </c>
      <c r="F43">
        <f>ROUND('Dados_Positivos e Perc'!F43,2)</f>
        <v>60.74</v>
      </c>
      <c r="G43">
        <f>ROUND('Dados_Positivos e Perc'!G43,2)</f>
        <v>71.19</v>
      </c>
      <c r="H43">
        <f>ROUND('Dados_Positivos e Perc'!H43,2)</f>
        <v>82.93</v>
      </c>
      <c r="I43">
        <f>ROUND('Dados_Positivos e Perc'!I43,2)</f>
        <v>67.5</v>
      </c>
      <c r="J43">
        <f>ROUND('Dados_Positivos e Perc'!J43,2)</f>
        <v>26.8</v>
      </c>
      <c r="K43">
        <f>ROUND('Dados_Positivos e Perc'!K43,2)</f>
        <v>53.51</v>
      </c>
      <c r="L43">
        <f>ROUND('Dados_Positivos e Perc'!L43,2)</f>
        <v>57.6</v>
      </c>
      <c r="M43">
        <f>ROUND('Dados_Positivos e Perc'!M43,2)</f>
        <v>53.5</v>
      </c>
      <c r="N43">
        <f>ROUND('Dados_Positivos e Perc'!N43,2)</f>
        <v>75.3</v>
      </c>
      <c r="O43">
        <f>ROUND('Dados_Positivos e Perc'!O43,2)</f>
        <v>45.3</v>
      </c>
      <c r="P43">
        <f>ROUND('Dados_Positivos e Perc'!P43,2)</f>
        <v>47.03</v>
      </c>
    </row>
    <row r="44" spans="1:16">
      <c r="A44" t="str">
        <f>'Dados_Positivos e Perc'!A44</f>
        <v>Malhada de Pedras</v>
      </c>
      <c r="B44">
        <f>ROUND('Dados_Positivos e Perc'!B44,2)</f>
        <v>8468</v>
      </c>
      <c r="C44">
        <f>ROUND('Dados_Positivos e Perc'!C44,2)</f>
        <v>61.81</v>
      </c>
      <c r="D44">
        <f>ROUND('Dados_Positivos e Perc'!D44,2)</f>
        <v>2366</v>
      </c>
      <c r="E44">
        <f>ROUND('Dados_Positivos e Perc'!E44,2)</f>
        <v>242</v>
      </c>
      <c r="F44">
        <f>ROUND('Dados_Positivos e Perc'!F44,2)</f>
        <v>60.34</v>
      </c>
      <c r="G44">
        <f>ROUND('Dados_Positivos e Perc'!G44,2)</f>
        <v>9.3800000000000008</v>
      </c>
      <c r="H44">
        <f>ROUND('Dados_Positivos e Perc'!H44,2)</f>
        <v>85.4</v>
      </c>
      <c r="I44">
        <f>ROUND('Dados_Positivos e Perc'!I44,2)</f>
        <v>58.62</v>
      </c>
      <c r="J44">
        <f>ROUND('Dados_Positivos e Perc'!J44,2)</f>
        <v>18.309999999999999</v>
      </c>
      <c r="K44">
        <f>ROUND('Dados_Positivos e Perc'!K44,2)</f>
        <v>47.54</v>
      </c>
      <c r="L44">
        <f>ROUND('Dados_Positivos e Perc'!L44,2)</f>
        <v>57.8</v>
      </c>
      <c r="M44">
        <f>ROUND('Dados_Positivos e Perc'!M44,2)</f>
        <v>55.4</v>
      </c>
      <c r="N44">
        <f>ROUND('Dados_Positivos e Perc'!N44,2)</f>
        <v>78.900000000000006</v>
      </c>
      <c r="O44">
        <f>ROUND('Dados_Positivos e Perc'!O44,2)</f>
        <v>37</v>
      </c>
      <c r="P44">
        <f>ROUND('Dados_Positivos e Perc'!P44,2)</f>
        <v>48.43</v>
      </c>
    </row>
    <row r="45" spans="1:16">
      <c r="A45" t="str">
        <f>'Dados_Positivos e Perc'!A45</f>
        <v>Morpará</v>
      </c>
      <c r="B45">
        <f>ROUND('Dados_Positivos e Perc'!B45,2)</f>
        <v>8280</v>
      </c>
      <c r="C45">
        <f>ROUND('Dados_Positivos e Perc'!C45,2)</f>
        <v>33.119999999999997</v>
      </c>
      <c r="D45">
        <f>ROUND('Dados_Positivos e Perc'!D45,2)</f>
        <v>2393</v>
      </c>
      <c r="E45">
        <f>ROUND('Dados_Positivos e Perc'!E45,2)</f>
        <v>216</v>
      </c>
      <c r="F45">
        <f>ROUND('Dados_Positivos e Perc'!F45,2)</f>
        <v>59.71</v>
      </c>
      <c r="G45">
        <f>ROUND('Dados_Positivos e Perc'!G45,2)</f>
        <v>3.26</v>
      </c>
      <c r="H45">
        <f>ROUND('Dados_Positivos e Perc'!H45,2)</f>
        <v>83.1</v>
      </c>
      <c r="I45">
        <f>ROUND('Dados_Positivos e Perc'!I45,2)</f>
        <v>54.2</v>
      </c>
      <c r="J45">
        <f>ROUND('Dados_Positivos e Perc'!J45,2)</f>
        <v>17.559999999999999</v>
      </c>
      <c r="K45">
        <f>ROUND('Dados_Positivos e Perc'!K45,2)</f>
        <v>44.41</v>
      </c>
      <c r="L45">
        <f>ROUND('Dados_Positivos e Perc'!L45,2)</f>
        <v>55.8</v>
      </c>
      <c r="M45">
        <f>ROUND('Dados_Positivos e Perc'!M45,2)</f>
        <v>55.2</v>
      </c>
      <c r="N45">
        <f>ROUND('Dados_Positivos e Perc'!N45,2)</f>
        <v>69.5</v>
      </c>
      <c r="O45">
        <f>ROUND('Dados_Positivos e Perc'!O45,2)</f>
        <v>39.5</v>
      </c>
      <c r="P45">
        <f>ROUND('Dados_Positivos e Perc'!P45,2)</f>
        <v>55.57</v>
      </c>
    </row>
    <row r="46" spans="1:16">
      <c r="A46" t="str">
        <f>'Dados_Positivos e Perc'!A46</f>
        <v>Muniz Ferreira</v>
      </c>
      <c r="B46">
        <f>ROUND('Dados_Positivos e Perc'!B46,2)</f>
        <v>7317</v>
      </c>
      <c r="C46">
        <f>ROUND('Dados_Positivos e Perc'!C46,2)</f>
        <v>53.61</v>
      </c>
      <c r="D46">
        <f>ROUND('Dados_Positivos e Perc'!D46,2)</f>
        <v>2249</v>
      </c>
      <c r="E46">
        <f>ROUND('Dados_Positivos e Perc'!E46,2)</f>
        <v>279</v>
      </c>
      <c r="F46">
        <f>ROUND('Dados_Positivos e Perc'!F46,2)</f>
        <v>65.069999999999993</v>
      </c>
      <c r="G46">
        <f>ROUND('Dados_Positivos e Perc'!G46,2)</f>
        <v>19.39</v>
      </c>
      <c r="H46">
        <f>ROUND('Dados_Positivos e Perc'!H46,2)</f>
        <v>86.1</v>
      </c>
      <c r="I46">
        <f>ROUND('Dados_Positivos e Perc'!I46,2)</f>
        <v>64.41</v>
      </c>
      <c r="J46">
        <f>ROUND('Dados_Positivos e Perc'!J46,2)</f>
        <v>30.69</v>
      </c>
      <c r="K46">
        <f>ROUND('Dados_Positivos e Perc'!K46,2)</f>
        <v>51.74</v>
      </c>
      <c r="L46">
        <f>ROUND('Dados_Positivos e Perc'!L46,2)</f>
        <v>61.7</v>
      </c>
      <c r="M46">
        <f>ROUND('Dados_Positivos e Perc'!M46,2)</f>
        <v>55.2</v>
      </c>
      <c r="N46">
        <f>ROUND('Dados_Positivos e Perc'!N46,2)</f>
        <v>76.3</v>
      </c>
      <c r="O46">
        <f>ROUND('Dados_Positivos e Perc'!O46,2)</f>
        <v>40.700000000000003</v>
      </c>
      <c r="P46">
        <f>ROUND('Dados_Positivos e Perc'!P46,2)</f>
        <v>52.03</v>
      </c>
    </row>
    <row r="47" spans="1:16">
      <c r="A47" t="str">
        <f>'Dados_Positivos e Perc'!A47</f>
        <v>Nova Fátima</v>
      </c>
      <c r="B47">
        <f>ROUND('Dados_Positivos e Perc'!B47,2)</f>
        <v>7602</v>
      </c>
      <c r="C47">
        <f>ROUND('Dados_Positivos e Perc'!C47,2)</f>
        <v>33.25</v>
      </c>
      <c r="D47">
        <f>ROUND('Dados_Positivos e Perc'!D47,2)</f>
        <v>2408</v>
      </c>
      <c r="E47">
        <f>ROUND('Dados_Positivos e Perc'!E47,2)</f>
        <v>275</v>
      </c>
      <c r="F47">
        <f>ROUND('Dados_Positivos e Perc'!F47,2)</f>
        <v>63.69</v>
      </c>
      <c r="G47">
        <f>ROUND('Dados_Positivos e Perc'!G47,2)</f>
        <v>60.59</v>
      </c>
      <c r="H47">
        <f>ROUND('Dados_Positivos e Perc'!H47,2)</f>
        <v>85.98</v>
      </c>
      <c r="I47">
        <f>ROUND('Dados_Positivos e Perc'!I47,2)</f>
        <v>67.63</v>
      </c>
      <c r="J47">
        <f>ROUND('Dados_Positivos e Perc'!J47,2)</f>
        <v>22.49</v>
      </c>
      <c r="K47">
        <f>ROUND('Dados_Positivos e Perc'!K47,2)</f>
        <v>53.48</v>
      </c>
      <c r="L47">
        <f>ROUND('Dados_Positivos e Perc'!L47,2)</f>
        <v>59.7</v>
      </c>
      <c r="M47">
        <f>ROUND('Dados_Positivos e Perc'!M47,2)</f>
        <v>56.3</v>
      </c>
      <c r="N47">
        <f>ROUND('Dados_Positivos e Perc'!N47,2)</f>
        <v>77</v>
      </c>
      <c r="O47">
        <f>ROUND('Dados_Positivos e Perc'!O47,2)</f>
        <v>38.6</v>
      </c>
      <c r="P47">
        <f>ROUND('Dados_Positivos e Perc'!P47,2)</f>
        <v>44.32</v>
      </c>
    </row>
    <row r="48" spans="1:16">
      <c r="A48" t="str">
        <f>'Dados_Positivos e Perc'!A48</f>
        <v>Nova Ibiá</v>
      </c>
      <c r="B48">
        <f>ROUND('Dados_Positivos e Perc'!B48,2)</f>
        <v>6648</v>
      </c>
      <c r="C48">
        <f>ROUND('Dados_Positivos e Perc'!C48,2)</f>
        <v>57.78</v>
      </c>
      <c r="D48">
        <f>ROUND('Dados_Positivos e Perc'!D48,2)</f>
        <v>2022</v>
      </c>
      <c r="E48">
        <f>ROUND('Dados_Positivos e Perc'!E48,2)</f>
        <v>308</v>
      </c>
      <c r="F48">
        <f>ROUND('Dados_Positivos e Perc'!F48,2)</f>
        <v>57.64</v>
      </c>
      <c r="G48">
        <f>ROUND('Dados_Positivos e Perc'!G48,2)</f>
        <v>33.090000000000003</v>
      </c>
      <c r="H48">
        <f>ROUND('Dados_Positivos e Perc'!H48,2)</f>
        <v>82.75</v>
      </c>
      <c r="I48">
        <f>ROUND('Dados_Positivos e Perc'!I48,2)</f>
        <v>68.77</v>
      </c>
      <c r="J48">
        <f>ROUND('Dados_Positivos e Perc'!J48,2)</f>
        <v>19.809999999999999</v>
      </c>
      <c r="K48">
        <f>ROUND('Dados_Positivos e Perc'!K48,2)</f>
        <v>55.31</v>
      </c>
      <c r="L48">
        <f>ROUND('Dados_Positivos e Perc'!L48,2)</f>
        <v>57</v>
      </c>
      <c r="M48">
        <f>ROUND('Dados_Positivos e Perc'!M48,2)</f>
        <v>52.2</v>
      </c>
      <c r="N48">
        <f>ROUND('Dados_Positivos e Perc'!N48,2)</f>
        <v>77.099999999999994</v>
      </c>
      <c r="O48">
        <f>ROUND('Dados_Positivos e Perc'!O48,2)</f>
        <v>39.200000000000003</v>
      </c>
      <c r="P48">
        <f>ROUND('Dados_Positivos e Perc'!P48,2)</f>
        <v>56.35</v>
      </c>
    </row>
    <row r="49" spans="1:16">
      <c r="A49" t="str">
        <f>'Dados_Positivos e Perc'!A49</f>
        <v>Nova Itarana</v>
      </c>
      <c r="B49">
        <f>ROUND('Dados_Positivos e Perc'!B49,2)</f>
        <v>7435</v>
      </c>
      <c r="C49">
        <f>ROUND('Dados_Positivos e Perc'!C49,2)</f>
        <v>63.48</v>
      </c>
      <c r="D49">
        <f>ROUND('Dados_Positivos e Perc'!D49,2)</f>
        <v>2096</v>
      </c>
      <c r="E49">
        <f>ROUND('Dados_Positivos e Perc'!E49,2)</f>
        <v>179</v>
      </c>
      <c r="F49">
        <f>ROUND('Dados_Positivos e Perc'!F49,2)</f>
        <v>57.44</v>
      </c>
      <c r="G49">
        <f>ROUND('Dados_Positivos e Perc'!G49,2)</f>
        <v>2.67</v>
      </c>
      <c r="H49">
        <f>ROUND('Dados_Positivos e Perc'!H49,2)</f>
        <v>81.56</v>
      </c>
      <c r="I49">
        <f>ROUND('Dados_Positivos e Perc'!I49,2)</f>
        <v>54.97</v>
      </c>
      <c r="J49">
        <f>ROUND('Dados_Positivos e Perc'!J49,2)</f>
        <v>15.77</v>
      </c>
      <c r="K49">
        <f>ROUND('Dados_Positivos e Perc'!K49,2)</f>
        <v>41.04</v>
      </c>
      <c r="L49">
        <f>ROUND('Dados_Positivos e Perc'!L49,2)</f>
        <v>52.4</v>
      </c>
      <c r="M49">
        <f>ROUND('Dados_Positivos e Perc'!M49,2)</f>
        <v>51.4</v>
      </c>
      <c r="N49">
        <f>ROUND('Dados_Positivos e Perc'!N49,2)</f>
        <v>73.7</v>
      </c>
      <c r="O49">
        <f>ROUND('Dados_Positivos e Perc'!O49,2)</f>
        <v>34.299999999999997</v>
      </c>
      <c r="P49">
        <f>ROUND('Dados_Positivos e Perc'!P49,2)</f>
        <v>56.03</v>
      </c>
    </row>
    <row r="50" spans="1:16">
      <c r="A50" t="str">
        <f>'Dados_Positivos e Perc'!A50</f>
        <v>Nova Redenção</v>
      </c>
      <c r="B50">
        <f>ROUND('Dados_Positivos e Perc'!B50,2)</f>
        <v>8034</v>
      </c>
      <c r="C50">
        <f>ROUND('Dados_Positivos e Perc'!C50,2)</f>
        <v>34.81</v>
      </c>
      <c r="D50">
        <f>ROUND('Dados_Positivos e Perc'!D50,2)</f>
        <v>2120</v>
      </c>
      <c r="E50">
        <f>ROUND('Dados_Positivos e Perc'!E50,2)</f>
        <v>225</v>
      </c>
      <c r="F50">
        <f>ROUND('Dados_Positivos e Perc'!F50,2)</f>
        <v>60.02</v>
      </c>
      <c r="G50">
        <f>ROUND('Dados_Positivos e Perc'!G50,2)</f>
        <v>5.38</v>
      </c>
      <c r="H50">
        <f>ROUND('Dados_Positivos e Perc'!H50,2)</f>
        <v>83.55</v>
      </c>
      <c r="I50">
        <f>ROUND('Dados_Positivos e Perc'!I50,2)</f>
        <v>56.81</v>
      </c>
      <c r="J50">
        <f>ROUND('Dados_Positivos e Perc'!J50,2)</f>
        <v>20.84</v>
      </c>
      <c r="K50">
        <f>ROUND('Dados_Positivos e Perc'!K50,2)</f>
        <v>52.02</v>
      </c>
      <c r="L50">
        <f>ROUND('Dados_Positivos e Perc'!L50,2)</f>
        <v>56.7</v>
      </c>
      <c r="M50">
        <f>ROUND('Dados_Positivos e Perc'!M50,2)</f>
        <v>53.9</v>
      </c>
      <c r="N50">
        <f>ROUND('Dados_Positivos e Perc'!N50,2)</f>
        <v>77.5</v>
      </c>
      <c r="O50">
        <f>ROUND('Dados_Positivos e Perc'!O50,2)</f>
        <v>37.4</v>
      </c>
      <c r="P50">
        <f>ROUND('Dados_Positivos e Perc'!P50,2)</f>
        <v>50.95</v>
      </c>
    </row>
    <row r="51" spans="1:16">
      <c r="A51" t="str">
        <f>'Dados_Positivos e Perc'!A51</f>
        <v>Ouriçangas</v>
      </c>
      <c r="B51">
        <f>ROUND('Dados_Positivos e Perc'!B51,2)</f>
        <v>8298</v>
      </c>
      <c r="C51">
        <f>ROUND('Dados_Positivos e Perc'!C51,2)</f>
        <v>66.709999999999994</v>
      </c>
      <c r="D51">
        <f>ROUND('Dados_Positivos e Perc'!D51,2)</f>
        <v>2417</v>
      </c>
      <c r="E51">
        <f>ROUND('Dados_Positivos e Perc'!E51,2)</f>
        <v>259</v>
      </c>
      <c r="F51">
        <f>ROUND('Dados_Positivos e Perc'!F51,2)</f>
        <v>58.95</v>
      </c>
      <c r="G51">
        <f>ROUND('Dados_Positivos e Perc'!G51,2)</f>
        <v>14.03</v>
      </c>
      <c r="H51">
        <f>ROUND('Dados_Positivos e Perc'!H51,2)</f>
        <v>85.45</v>
      </c>
      <c r="I51">
        <f>ROUND('Dados_Positivos e Perc'!I51,2)</f>
        <v>65.53</v>
      </c>
      <c r="J51">
        <f>ROUND('Dados_Positivos e Perc'!J51,2)</f>
        <v>23.88</v>
      </c>
      <c r="K51">
        <f>ROUND('Dados_Positivos e Perc'!K51,2)</f>
        <v>59.5</v>
      </c>
      <c r="L51">
        <f>ROUND('Dados_Positivos e Perc'!L51,2)</f>
        <v>60.7</v>
      </c>
      <c r="M51">
        <f>ROUND('Dados_Positivos e Perc'!M51,2)</f>
        <v>57</v>
      </c>
      <c r="N51">
        <f>ROUND('Dados_Positivos e Perc'!N51,2)</f>
        <v>73.900000000000006</v>
      </c>
      <c r="O51">
        <f>ROUND('Dados_Positivos e Perc'!O51,2)</f>
        <v>40.5</v>
      </c>
      <c r="P51">
        <f>ROUND('Dados_Positivos e Perc'!P51,2)</f>
        <v>45.52</v>
      </c>
    </row>
    <row r="52" spans="1:16">
      <c r="A52" t="str">
        <f>'Dados_Positivos e Perc'!A52</f>
        <v>Palmeiras</v>
      </c>
      <c r="B52">
        <f>ROUND('Dados_Positivos e Perc'!B52,2)</f>
        <v>8410</v>
      </c>
      <c r="C52">
        <f>ROUND('Dados_Positivos e Perc'!C52,2)</f>
        <v>37.71</v>
      </c>
      <c r="D52">
        <f>ROUND('Dados_Positivos e Perc'!D52,2)</f>
        <v>2441</v>
      </c>
      <c r="E52">
        <f>ROUND('Dados_Positivos e Perc'!E52,2)</f>
        <v>285</v>
      </c>
      <c r="F52">
        <f>ROUND('Dados_Positivos e Perc'!F52,2)</f>
        <v>74.77</v>
      </c>
      <c r="G52">
        <f>ROUND('Dados_Positivos e Perc'!G52,2)</f>
        <v>27.41</v>
      </c>
      <c r="H52">
        <f>ROUND('Dados_Positivos e Perc'!H52,2)</f>
        <v>81.58</v>
      </c>
      <c r="I52">
        <f>ROUND('Dados_Positivos e Perc'!I52,2)</f>
        <v>64.64</v>
      </c>
      <c r="J52">
        <f>ROUND('Dados_Positivos e Perc'!J52,2)</f>
        <v>37.47</v>
      </c>
      <c r="K52">
        <f>ROUND('Dados_Positivos e Perc'!K52,2)</f>
        <v>56.38</v>
      </c>
      <c r="L52">
        <f>ROUND('Dados_Positivos e Perc'!L52,2)</f>
        <v>64.3</v>
      </c>
      <c r="M52">
        <f>ROUND('Dados_Positivos e Perc'!M52,2)</f>
        <v>55.7</v>
      </c>
      <c r="N52">
        <f>ROUND('Dados_Positivos e Perc'!N52,2)</f>
        <v>75.8</v>
      </c>
      <c r="O52">
        <f>ROUND('Dados_Positivos e Perc'!O52,2)</f>
        <v>41.3</v>
      </c>
      <c r="P52">
        <f>ROUND('Dados_Positivos e Perc'!P52,2)</f>
        <v>58.34</v>
      </c>
    </row>
    <row r="53" spans="1:16">
      <c r="A53" t="str">
        <f>'Dados_Positivos e Perc'!A53</f>
        <v>Pedrão</v>
      </c>
      <c r="B53">
        <f>ROUND('Dados_Positivos e Perc'!B53,2)</f>
        <v>6876</v>
      </c>
      <c r="C53">
        <f>ROUND('Dados_Positivos e Perc'!C53,2)</f>
        <v>75.040000000000006</v>
      </c>
      <c r="D53">
        <f>ROUND('Dados_Positivos e Perc'!D53,2)</f>
        <v>1877</v>
      </c>
      <c r="E53">
        <f>ROUND('Dados_Positivos e Perc'!E53,2)</f>
        <v>224</v>
      </c>
      <c r="F53">
        <f>ROUND('Dados_Positivos e Perc'!F53,2)</f>
        <v>67.599999999999994</v>
      </c>
      <c r="G53">
        <f>ROUND('Dados_Positivos e Perc'!G53,2)</f>
        <v>1.81</v>
      </c>
      <c r="H53">
        <f>ROUND('Dados_Positivos e Perc'!H53,2)</f>
        <v>84.15</v>
      </c>
      <c r="I53">
        <f>ROUND('Dados_Positivos e Perc'!I53,2)</f>
        <v>57.1</v>
      </c>
      <c r="J53">
        <f>ROUND('Dados_Positivos e Perc'!J53,2)</f>
        <v>24.47</v>
      </c>
      <c r="K53">
        <f>ROUND('Dados_Positivos e Perc'!K53,2)</f>
        <v>51.16</v>
      </c>
      <c r="L53">
        <f>ROUND('Dados_Positivos e Perc'!L53,2)</f>
        <v>58.8</v>
      </c>
      <c r="M53">
        <f>ROUND('Dados_Positivos e Perc'!M53,2)</f>
        <v>48.8</v>
      </c>
      <c r="N53">
        <f>ROUND('Dados_Positivos e Perc'!N53,2)</f>
        <v>76.099999999999994</v>
      </c>
      <c r="O53">
        <f>ROUND('Dados_Positivos e Perc'!O53,2)</f>
        <v>44.5</v>
      </c>
      <c r="P53">
        <f>ROUND('Dados_Positivos e Perc'!P53,2)</f>
        <v>47.53</v>
      </c>
    </row>
    <row r="54" spans="1:16">
      <c r="A54" t="str">
        <f>'Dados_Positivos e Perc'!A54</f>
        <v>Piraí do Norte</v>
      </c>
      <c r="B54">
        <f>ROUND('Dados_Positivos e Perc'!B54,2)</f>
        <v>9799</v>
      </c>
      <c r="C54">
        <f>ROUND('Dados_Positivos e Perc'!C54,2)</f>
        <v>62.35</v>
      </c>
      <c r="D54">
        <f>ROUND('Dados_Positivos e Perc'!D54,2)</f>
        <v>2633</v>
      </c>
      <c r="E54">
        <f>ROUND('Dados_Positivos e Perc'!E54,2)</f>
        <v>235</v>
      </c>
      <c r="F54">
        <f>ROUND('Dados_Positivos e Perc'!F54,2)</f>
        <v>63.4</v>
      </c>
      <c r="G54">
        <f>ROUND('Dados_Positivos e Perc'!G54,2)</f>
        <v>18.88</v>
      </c>
      <c r="H54">
        <f>ROUND('Dados_Positivos e Perc'!H54,2)</f>
        <v>80.989999999999995</v>
      </c>
      <c r="I54">
        <f>ROUND('Dados_Positivos e Perc'!I54,2)</f>
        <v>62.94</v>
      </c>
      <c r="J54">
        <f>ROUND('Dados_Positivos e Perc'!J54,2)</f>
        <v>18.8</v>
      </c>
      <c r="K54">
        <f>ROUND('Dados_Positivos e Perc'!K54,2)</f>
        <v>53.52</v>
      </c>
      <c r="L54">
        <f>ROUND('Dados_Positivos e Perc'!L54,2)</f>
        <v>53.3</v>
      </c>
      <c r="M54">
        <f>ROUND('Dados_Positivos e Perc'!M54,2)</f>
        <v>53.4</v>
      </c>
      <c r="N54">
        <f>ROUND('Dados_Positivos e Perc'!N54,2)</f>
        <v>81</v>
      </c>
      <c r="O54">
        <f>ROUND('Dados_Positivos e Perc'!O54,2)</f>
        <v>40.299999999999997</v>
      </c>
      <c r="P54">
        <f>ROUND('Dados_Positivos e Perc'!P54,2)</f>
        <v>49.41</v>
      </c>
    </row>
    <row r="55" spans="1:16">
      <c r="A55" t="str">
        <f>'Dados_Positivos e Perc'!A55</f>
        <v>Planaltino</v>
      </c>
      <c r="B55">
        <f>ROUND('Dados_Positivos e Perc'!B55,2)</f>
        <v>8822</v>
      </c>
      <c r="C55">
        <f>ROUND('Dados_Positivos e Perc'!C55,2)</f>
        <v>58.74</v>
      </c>
      <c r="D55">
        <f>ROUND('Dados_Positivos e Perc'!D55,2)</f>
        <v>2529</v>
      </c>
      <c r="E55">
        <f>ROUND('Dados_Positivos e Perc'!E55,2)</f>
        <v>245</v>
      </c>
      <c r="F55">
        <f>ROUND('Dados_Positivos e Perc'!F55,2)</f>
        <v>51.44</v>
      </c>
      <c r="G55">
        <f>ROUND('Dados_Positivos e Perc'!G55,2)</f>
        <v>0.43</v>
      </c>
      <c r="H55">
        <f>ROUND('Dados_Positivos e Perc'!H55,2)</f>
        <v>84.84</v>
      </c>
      <c r="I55">
        <f>ROUND('Dados_Positivos e Perc'!I55,2)</f>
        <v>66.02</v>
      </c>
      <c r="J55">
        <f>ROUND('Dados_Positivos e Perc'!J55,2)</f>
        <v>17.28</v>
      </c>
      <c r="K55">
        <f>ROUND('Dados_Positivos e Perc'!K55,2)</f>
        <v>57.09</v>
      </c>
      <c r="L55">
        <f>ROUND('Dados_Positivos e Perc'!L55,2)</f>
        <v>57.2</v>
      </c>
      <c r="M55">
        <f>ROUND('Dados_Positivos e Perc'!M55,2)</f>
        <v>53.6</v>
      </c>
      <c r="N55">
        <f>ROUND('Dados_Positivos e Perc'!N55,2)</f>
        <v>72.5</v>
      </c>
      <c r="O55">
        <f>ROUND('Dados_Positivos e Perc'!O55,2)</f>
        <v>40.9</v>
      </c>
      <c r="P55">
        <f>ROUND('Dados_Positivos e Perc'!P55,2)</f>
        <v>56.31</v>
      </c>
    </row>
    <row r="56" spans="1:16">
      <c r="A56" t="str">
        <f>'Dados_Positivos e Perc'!A56</f>
        <v>Potiraguá</v>
      </c>
      <c r="B56">
        <f>ROUND('Dados_Positivos e Perc'!B56,2)</f>
        <v>9810</v>
      </c>
      <c r="C56">
        <f>ROUND('Dados_Positivos e Perc'!C56,2)</f>
        <v>32.68</v>
      </c>
      <c r="D56">
        <f>ROUND('Dados_Positivos e Perc'!D56,2)</f>
        <v>2808</v>
      </c>
      <c r="E56">
        <f>ROUND('Dados_Positivos e Perc'!E56,2)</f>
        <v>305</v>
      </c>
      <c r="F56">
        <f>ROUND('Dados_Positivos e Perc'!F56,2)</f>
        <v>67.650000000000006</v>
      </c>
      <c r="G56">
        <f>ROUND('Dados_Positivos e Perc'!G56,2)</f>
        <v>74.290000000000006</v>
      </c>
      <c r="H56">
        <f>ROUND('Dados_Positivos e Perc'!H56,2)</f>
        <v>83.07</v>
      </c>
      <c r="I56">
        <f>ROUND('Dados_Positivos e Perc'!I56,2)</f>
        <v>66.13</v>
      </c>
      <c r="J56">
        <f>ROUND('Dados_Positivos e Perc'!J56,2)</f>
        <v>29.26</v>
      </c>
      <c r="K56">
        <f>ROUND('Dados_Positivos e Perc'!K56,2)</f>
        <v>54.58</v>
      </c>
      <c r="L56">
        <f>ROUND('Dados_Positivos e Perc'!L56,2)</f>
        <v>62.5</v>
      </c>
      <c r="M56">
        <f>ROUND('Dados_Positivos e Perc'!M56,2)</f>
        <v>50.3</v>
      </c>
      <c r="N56">
        <f>ROUND('Dados_Positivos e Perc'!N56,2)</f>
        <v>75</v>
      </c>
      <c r="O56">
        <f>ROUND('Dados_Positivos e Perc'!O56,2)</f>
        <v>45.7</v>
      </c>
      <c r="P56">
        <f>ROUND('Dados_Positivos e Perc'!P56,2)</f>
        <v>49.47</v>
      </c>
    </row>
    <row r="57" spans="1:16">
      <c r="A57" t="str">
        <f>'Dados_Positivos e Perc'!A57</f>
        <v>Quixabeira</v>
      </c>
      <c r="B57">
        <f>ROUND('Dados_Positivos e Perc'!B57,2)</f>
        <v>9554</v>
      </c>
      <c r="C57">
        <f>ROUND('Dados_Positivos e Perc'!C57,2)</f>
        <v>61.66</v>
      </c>
      <c r="D57">
        <f>ROUND('Dados_Positivos e Perc'!D57,2)</f>
        <v>3036</v>
      </c>
      <c r="E57">
        <f>ROUND('Dados_Positivos e Perc'!E57,2)</f>
        <v>214</v>
      </c>
      <c r="F57">
        <f>ROUND('Dados_Positivos e Perc'!F57,2)</f>
        <v>54.39</v>
      </c>
      <c r="G57">
        <f>ROUND('Dados_Positivos e Perc'!G57,2)</f>
        <v>3.66</v>
      </c>
      <c r="H57">
        <f>ROUND('Dados_Positivos e Perc'!H57,2)</f>
        <v>83.74</v>
      </c>
      <c r="I57">
        <f>ROUND('Dados_Positivos e Perc'!I57,2)</f>
        <v>65.48</v>
      </c>
      <c r="J57">
        <f>ROUND('Dados_Positivos e Perc'!J57,2)</f>
        <v>18.88</v>
      </c>
      <c r="K57">
        <f>ROUND('Dados_Positivos e Perc'!K57,2)</f>
        <v>55.67</v>
      </c>
      <c r="L57">
        <f>ROUND('Dados_Positivos e Perc'!L57,2)</f>
        <v>57.8</v>
      </c>
      <c r="M57">
        <f>ROUND('Dados_Positivos e Perc'!M57,2)</f>
        <v>52.6</v>
      </c>
      <c r="N57">
        <f>ROUND('Dados_Positivos e Perc'!N57,2)</f>
        <v>71.8</v>
      </c>
      <c r="O57">
        <f>ROUND('Dados_Positivos e Perc'!O57,2)</f>
        <v>43.2</v>
      </c>
      <c r="P57">
        <f>ROUND('Dados_Positivos e Perc'!P57,2)</f>
        <v>50.53</v>
      </c>
    </row>
    <row r="58" spans="1:16">
      <c r="A58" t="str">
        <f>'Dados_Positivos e Perc'!A58</f>
        <v>Ribeirão do Largo</v>
      </c>
      <c r="B58">
        <f>ROUND('Dados_Positivos e Perc'!B58,2)</f>
        <v>8602</v>
      </c>
      <c r="C58">
        <f>ROUND('Dados_Positivos e Perc'!C58,2)</f>
        <v>45.98</v>
      </c>
      <c r="D58">
        <f>ROUND('Dados_Positivos e Perc'!D58,2)</f>
        <v>2428</v>
      </c>
      <c r="E58">
        <f>ROUND('Dados_Positivos e Perc'!E58,2)</f>
        <v>250</v>
      </c>
      <c r="F58">
        <f>ROUND('Dados_Positivos e Perc'!F58,2)</f>
        <v>56.45</v>
      </c>
      <c r="G58">
        <f>ROUND('Dados_Positivos e Perc'!G58,2)</f>
        <v>28.71</v>
      </c>
      <c r="H58">
        <f>ROUND('Dados_Positivos e Perc'!H58,2)</f>
        <v>81.05</v>
      </c>
      <c r="I58">
        <f>ROUND('Dados_Positivos e Perc'!I58,2)</f>
        <v>66.099999999999994</v>
      </c>
      <c r="J58">
        <f>ROUND('Dados_Positivos e Perc'!J58,2)</f>
        <v>15.34</v>
      </c>
      <c r="K58">
        <f>ROUND('Dados_Positivos e Perc'!K58,2)</f>
        <v>52.78</v>
      </c>
      <c r="L58">
        <f>ROUND('Dados_Positivos e Perc'!L58,2)</f>
        <v>54</v>
      </c>
      <c r="M58">
        <f>ROUND('Dados_Positivos e Perc'!M58,2)</f>
        <v>48.9</v>
      </c>
      <c r="N58">
        <f>ROUND('Dados_Positivos e Perc'!N58,2)</f>
        <v>77.8</v>
      </c>
      <c r="O58">
        <f>ROUND('Dados_Positivos e Perc'!O58,2)</f>
        <v>35.4</v>
      </c>
      <c r="P58">
        <f>ROUND('Dados_Positivos e Perc'!P58,2)</f>
        <v>47.18</v>
      </c>
    </row>
    <row r="59" spans="1:16">
      <c r="A59" t="str">
        <f>'Dados_Positivos e Perc'!A59</f>
        <v>Rodelas</v>
      </c>
      <c r="B59">
        <f>ROUND('Dados_Positivos e Perc'!B59,2)</f>
        <v>7775</v>
      </c>
      <c r="C59">
        <f>ROUND('Dados_Positivos e Perc'!C59,2)</f>
        <v>15.88</v>
      </c>
      <c r="D59">
        <f>ROUND('Dados_Positivos e Perc'!D59,2)</f>
        <v>2094</v>
      </c>
      <c r="E59">
        <f>ROUND('Dados_Positivos e Perc'!E59,2)</f>
        <v>258</v>
      </c>
      <c r="F59">
        <f>ROUND('Dados_Positivos e Perc'!F59,2)</f>
        <v>69.13</v>
      </c>
      <c r="G59">
        <f>ROUND('Dados_Positivos e Perc'!G59,2)</f>
        <v>79.27</v>
      </c>
      <c r="H59">
        <f>ROUND('Dados_Positivos e Perc'!H59,2)</f>
        <v>80.069999999999993</v>
      </c>
      <c r="I59">
        <f>ROUND('Dados_Positivos e Perc'!I59,2)</f>
        <v>57.97</v>
      </c>
      <c r="J59">
        <f>ROUND('Dados_Positivos e Perc'!J59,2)</f>
        <v>40.96</v>
      </c>
      <c r="K59">
        <f>ROUND('Dados_Positivos e Perc'!K59,2)</f>
        <v>44.74</v>
      </c>
      <c r="L59">
        <f>ROUND('Dados_Positivos e Perc'!L59,2)</f>
        <v>63.2</v>
      </c>
      <c r="M59">
        <f>ROUND('Dados_Positivos e Perc'!M59,2)</f>
        <v>55.9</v>
      </c>
      <c r="N59">
        <f>ROUND('Dados_Positivos e Perc'!N59,2)</f>
        <v>76.599999999999994</v>
      </c>
      <c r="O59">
        <f>ROUND('Dados_Positivos e Perc'!O59,2)</f>
        <v>40.6</v>
      </c>
      <c r="P59">
        <f>ROUND('Dados_Positivos e Perc'!P59,2)</f>
        <v>55.58</v>
      </c>
    </row>
    <row r="60" spans="1:16">
      <c r="A60" t="str">
        <f>'Dados_Positivos e Perc'!A60</f>
        <v>Santa Cruz da Vitória</v>
      </c>
      <c r="B60">
        <f>ROUND('Dados_Positivos e Perc'!B60,2)</f>
        <v>6673</v>
      </c>
      <c r="C60">
        <f>ROUND('Dados_Positivos e Perc'!C60,2)</f>
        <v>23.93</v>
      </c>
      <c r="D60">
        <f>ROUND('Dados_Positivos e Perc'!D60,2)</f>
        <v>1761</v>
      </c>
      <c r="E60">
        <f>ROUND('Dados_Positivos e Perc'!E60,2)</f>
        <v>251</v>
      </c>
      <c r="F60">
        <f>ROUND('Dados_Positivos e Perc'!F60,2)</f>
        <v>62.9</v>
      </c>
      <c r="G60">
        <f>ROUND('Dados_Positivos e Perc'!G60,2)</f>
        <v>71.83</v>
      </c>
      <c r="H60">
        <f>ROUND('Dados_Positivos e Perc'!H60,2)</f>
        <v>84.7</v>
      </c>
      <c r="I60">
        <f>ROUND('Dados_Positivos e Perc'!I60,2)</f>
        <v>49.17</v>
      </c>
      <c r="J60">
        <f>ROUND('Dados_Positivos e Perc'!J60,2)</f>
        <v>32.35</v>
      </c>
      <c r="K60">
        <f>ROUND('Dados_Positivos e Perc'!K60,2)</f>
        <v>36.08</v>
      </c>
      <c r="L60">
        <f>ROUND('Dados_Positivos e Perc'!L60,2)</f>
        <v>61</v>
      </c>
      <c r="M60">
        <f>ROUND('Dados_Positivos e Perc'!M60,2)</f>
        <v>54.8</v>
      </c>
      <c r="N60">
        <f>ROUND('Dados_Positivos e Perc'!N60,2)</f>
        <v>71.2</v>
      </c>
      <c r="O60">
        <f>ROUND('Dados_Positivos e Perc'!O60,2)</f>
        <v>43.9</v>
      </c>
      <c r="P60">
        <f>ROUND('Dados_Positivos e Perc'!P60,2)</f>
        <v>58.19</v>
      </c>
    </row>
    <row r="61" spans="1:16">
      <c r="A61" t="str">
        <f>'Dados_Positivos e Perc'!A61</f>
        <v>Santa Teresinha</v>
      </c>
      <c r="B61">
        <f>ROUND('Dados_Positivos e Perc'!B61,2)</f>
        <v>9648</v>
      </c>
      <c r="C61">
        <f>ROUND('Dados_Positivos e Perc'!C61,2)</f>
        <v>75.81</v>
      </c>
      <c r="D61">
        <f>ROUND('Dados_Positivos e Perc'!D61,2)</f>
        <v>2886</v>
      </c>
      <c r="E61">
        <f>ROUND('Dados_Positivos e Perc'!E61,2)</f>
        <v>234</v>
      </c>
      <c r="F61">
        <f>ROUND('Dados_Positivos e Perc'!F61,2)</f>
        <v>62.38</v>
      </c>
      <c r="G61">
        <f>ROUND('Dados_Positivos e Perc'!G61,2)</f>
        <v>3.53</v>
      </c>
      <c r="H61">
        <f>ROUND('Dados_Positivos e Perc'!H61,2)</f>
        <v>84.37</v>
      </c>
      <c r="I61">
        <f>ROUND('Dados_Positivos e Perc'!I61,2)</f>
        <v>58.15</v>
      </c>
      <c r="J61">
        <f>ROUND('Dados_Positivos e Perc'!J61,2)</f>
        <v>22.84</v>
      </c>
      <c r="K61">
        <f>ROUND('Dados_Positivos e Perc'!K61,2)</f>
        <v>45.58</v>
      </c>
      <c r="L61">
        <f>ROUND('Dados_Positivos e Perc'!L61,2)</f>
        <v>58.7</v>
      </c>
      <c r="M61">
        <f>ROUND('Dados_Positivos e Perc'!M61,2)</f>
        <v>54.8</v>
      </c>
      <c r="N61">
        <f>ROUND('Dados_Positivos e Perc'!N61,2)</f>
        <v>77</v>
      </c>
      <c r="O61">
        <f>ROUND('Dados_Positivos e Perc'!O61,2)</f>
        <v>43.7</v>
      </c>
      <c r="P61">
        <f>ROUND('Dados_Positivos e Perc'!P61,2)</f>
        <v>54.24</v>
      </c>
    </row>
    <row r="62" spans="1:16">
      <c r="A62" t="str">
        <f>'Dados_Positivos e Perc'!A62</f>
        <v>Santanópolis</v>
      </c>
      <c r="B62">
        <f>ROUND('Dados_Positivos e Perc'!B62,2)</f>
        <v>8776</v>
      </c>
      <c r="C62">
        <f>ROUND('Dados_Positivos e Perc'!C62,2)</f>
        <v>80.81</v>
      </c>
      <c r="D62">
        <f>ROUND('Dados_Positivos e Perc'!D62,2)</f>
        <v>2480</v>
      </c>
      <c r="E62">
        <f>ROUND('Dados_Positivos e Perc'!E62,2)</f>
        <v>234</v>
      </c>
      <c r="F62">
        <f>ROUND('Dados_Positivos e Perc'!F62,2)</f>
        <v>64.63</v>
      </c>
      <c r="G62">
        <f>ROUND('Dados_Positivos e Perc'!G62,2)</f>
        <v>0.81</v>
      </c>
      <c r="H62">
        <f>ROUND('Dados_Positivos e Perc'!H62,2)</f>
        <v>82.55</v>
      </c>
      <c r="I62">
        <f>ROUND('Dados_Positivos e Perc'!I62,2)</f>
        <v>61.33</v>
      </c>
      <c r="J62">
        <f>ROUND('Dados_Positivos e Perc'!J62,2)</f>
        <v>26.54</v>
      </c>
      <c r="K62">
        <f>ROUND('Dados_Positivos e Perc'!K62,2)</f>
        <v>58.47</v>
      </c>
      <c r="L62">
        <f>ROUND('Dados_Positivos e Perc'!L62,2)</f>
        <v>59.2</v>
      </c>
      <c r="M62">
        <f>ROUND('Dados_Positivos e Perc'!M62,2)</f>
        <v>50.6</v>
      </c>
      <c r="N62">
        <f>ROUND('Dados_Positivos e Perc'!N62,2)</f>
        <v>77.599999999999994</v>
      </c>
      <c r="O62">
        <f>ROUND('Dados_Positivos e Perc'!O62,2)</f>
        <v>42.4</v>
      </c>
      <c r="P62">
        <f>ROUND('Dados_Positivos e Perc'!P62,2)</f>
        <v>52.56</v>
      </c>
    </row>
    <row r="63" spans="1:16">
      <c r="A63" t="str">
        <f>'Dados_Positivos e Perc'!A63</f>
        <v>São Domingos</v>
      </c>
      <c r="B63">
        <f>ROUND('Dados_Positivos e Perc'!B63,2)</f>
        <v>9226</v>
      </c>
      <c r="C63">
        <f>ROUND('Dados_Positivos e Perc'!C63,2)</f>
        <v>35.880000000000003</v>
      </c>
      <c r="D63">
        <f>ROUND('Dados_Positivos e Perc'!D63,2)</f>
        <v>2911</v>
      </c>
      <c r="E63">
        <f>ROUND('Dados_Positivos e Perc'!E63,2)</f>
        <v>290</v>
      </c>
      <c r="F63">
        <f>ROUND('Dados_Positivos e Perc'!F63,2)</f>
        <v>65.97</v>
      </c>
      <c r="G63">
        <f>ROUND('Dados_Positivos e Perc'!G63,2)</f>
        <v>62.56</v>
      </c>
      <c r="H63">
        <f>ROUND('Dados_Positivos e Perc'!H63,2)</f>
        <v>85</v>
      </c>
      <c r="I63">
        <f>ROUND('Dados_Positivos e Perc'!I63,2)</f>
        <v>74.209999999999994</v>
      </c>
      <c r="J63">
        <f>ROUND('Dados_Positivos e Perc'!J63,2)</f>
        <v>31.49</v>
      </c>
      <c r="K63">
        <f>ROUND('Dados_Positivos e Perc'!K63,2)</f>
        <v>62.27</v>
      </c>
      <c r="L63">
        <f>ROUND('Dados_Positivos e Perc'!L63,2)</f>
        <v>64</v>
      </c>
      <c r="M63">
        <f>ROUND('Dados_Positivos e Perc'!M63,2)</f>
        <v>53.6</v>
      </c>
      <c r="N63">
        <f>ROUND('Dados_Positivos e Perc'!N63,2)</f>
        <v>73.2</v>
      </c>
      <c r="O63">
        <f>ROUND('Dados_Positivos e Perc'!O63,2)</f>
        <v>44.4</v>
      </c>
      <c r="P63">
        <f>ROUND('Dados_Positivos e Perc'!P63,2)</f>
        <v>47.29</v>
      </c>
    </row>
    <row r="64" spans="1:16">
      <c r="A64" t="str">
        <f>'Dados_Positivos e Perc'!A64</f>
        <v>São José da Vitória</v>
      </c>
      <c r="B64">
        <f>ROUND('Dados_Positivos e Perc'!B64,2)</f>
        <v>5715</v>
      </c>
      <c r="C64">
        <f>ROUND('Dados_Positivos e Perc'!C64,2)</f>
        <v>9.68</v>
      </c>
      <c r="D64">
        <f>ROUND('Dados_Positivos e Perc'!D64,2)</f>
        <v>1711</v>
      </c>
      <c r="E64">
        <f>ROUND('Dados_Positivos e Perc'!E64,2)</f>
        <v>229</v>
      </c>
      <c r="F64">
        <f>ROUND('Dados_Positivos e Perc'!F64,2)</f>
        <v>60.21</v>
      </c>
      <c r="G64">
        <f>ROUND('Dados_Positivos e Perc'!G64,2)</f>
        <v>68.849999999999994</v>
      </c>
      <c r="H64">
        <f>ROUND('Dados_Positivos e Perc'!H64,2)</f>
        <v>81.72</v>
      </c>
      <c r="I64">
        <f>ROUND('Dados_Positivos e Perc'!I64,2)</f>
        <v>62.42</v>
      </c>
      <c r="J64">
        <f>ROUND('Dados_Positivos e Perc'!J64,2)</f>
        <v>22.23</v>
      </c>
      <c r="K64">
        <f>ROUND('Dados_Positivos e Perc'!K64,2)</f>
        <v>43.49</v>
      </c>
      <c r="L64">
        <f>ROUND('Dados_Positivos e Perc'!L64,2)</f>
        <v>54.6</v>
      </c>
      <c r="M64">
        <f>ROUND('Dados_Positivos e Perc'!M64,2)</f>
        <v>50.8</v>
      </c>
      <c r="N64">
        <f>ROUND('Dados_Positivos e Perc'!N64,2)</f>
        <v>72.900000000000006</v>
      </c>
      <c r="O64">
        <f>ROUND('Dados_Positivos e Perc'!O64,2)</f>
        <v>38.9</v>
      </c>
      <c r="P64">
        <f>ROUND('Dados_Positivos e Perc'!P64,2)</f>
        <v>46.06</v>
      </c>
    </row>
    <row r="65" spans="1:16">
      <c r="A65" t="str">
        <f>'Dados_Positivos e Perc'!A65</f>
        <v>Tanquinho</v>
      </c>
      <c r="B65">
        <f>ROUND('Dados_Positivos e Perc'!B65,2)</f>
        <v>8008</v>
      </c>
      <c r="C65">
        <f>ROUND('Dados_Positivos e Perc'!C65,2)</f>
        <v>28.68</v>
      </c>
      <c r="D65">
        <f>ROUND('Dados_Positivos e Perc'!D65,2)</f>
        <v>2222</v>
      </c>
      <c r="E65">
        <f>ROUND('Dados_Positivos e Perc'!E65,2)</f>
        <v>279</v>
      </c>
      <c r="F65">
        <f>ROUND('Dados_Positivos e Perc'!F65,2)</f>
        <v>70.45</v>
      </c>
      <c r="G65">
        <f>ROUND('Dados_Positivos e Perc'!G65,2)</f>
        <v>44.24</v>
      </c>
      <c r="H65">
        <f>ROUND('Dados_Positivos e Perc'!H65,2)</f>
        <v>84.3</v>
      </c>
      <c r="I65">
        <f>ROUND('Dados_Positivos e Perc'!I65,2)</f>
        <v>58.75</v>
      </c>
      <c r="J65">
        <f>ROUND('Dados_Positivos e Perc'!J65,2)</f>
        <v>34.18</v>
      </c>
      <c r="K65">
        <f>ROUND('Dados_Positivos e Perc'!K65,2)</f>
        <v>43.9</v>
      </c>
      <c r="L65">
        <f>ROUND('Dados_Positivos e Perc'!L65,2)</f>
        <v>59.7</v>
      </c>
      <c r="M65">
        <f>ROUND('Dados_Positivos e Perc'!M65,2)</f>
        <v>51.4</v>
      </c>
      <c r="N65">
        <f>ROUND('Dados_Positivos e Perc'!N65,2)</f>
        <v>72.900000000000006</v>
      </c>
      <c r="O65">
        <f>ROUND('Dados_Positivos e Perc'!O65,2)</f>
        <v>44.7</v>
      </c>
      <c r="P65">
        <f>ROUND('Dados_Positivos e Perc'!P65,2)</f>
        <v>48.54</v>
      </c>
    </row>
    <row r="66" spans="1:16">
      <c r="A66" t="str">
        <f>'Dados_Positivos e Perc'!A66</f>
        <v>Teodoro Sampaio</v>
      </c>
      <c r="B66">
        <f>ROUND('Dados_Positivos e Perc'!B66,2)</f>
        <v>7895</v>
      </c>
      <c r="C66">
        <f>ROUND('Dados_Positivos e Perc'!C66,2)</f>
        <v>19.68</v>
      </c>
      <c r="D66">
        <f>ROUND('Dados_Positivos e Perc'!D66,2)</f>
        <v>2447</v>
      </c>
      <c r="E66">
        <f>ROUND('Dados_Positivos e Perc'!E66,2)</f>
        <v>247</v>
      </c>
      <c r="F66">
        <f>ROUND('Dados_Positivos e Perc'!F66,2)</f>
        <v>65.319999999999993</v>
      </c>
      <c r="G66">
        <f>ROUND('Dados_Positivos e Perc'!G66,2)</f>
        <v>18.72</v>
      </c>
      <c r="H66">
        <f>ROUND('Dados_Positivos e Perc'!H66,2)</f>
        <v>84.81</v>
      </c>
      <c r="I66">
        <f>ROUND('Dados_Positivos e Perc'!I66,2)</f>
        <v>57.7</v>
      </c>
      <c r="J66">
        <f>ROUND('Dados_Positivos e Perc'!J66,2)</f>
        <v>30.21</v>
      </c>
      <c r="K66">
        <f>ROUND('Dados_Positivos e Perc'!K66,2)</f>
        <v>44.48</v>
      </c>
      <c r="L66">
        <f>ROUND('Dados_Positivos e Perc'!L66,2)</f>
        <v>59.4</v>
      </c>
      <c r="M66">
        <f>ROUND('Dados_Positivos e Perc'!M66,2)</f>
        <v>51.1</v>
      </c>
      <c r="N66">
        <f>ROUND('Dados_Positivos e Perc'!N66,2)</f>
        <v>74.900000000000006</v>
      </c>
      <c r="O66">
        <f>ROUND('Dados_Positivos e Perc'!O66,2)</f>
        <v>43.5</v>
      </c>
      <c r="P66">
        <f>ROUND('Dados_Positivos e Perc'!P66,2)</f>
        <v>56.42</v>
      </c>
    </row>
    <row r="67" spans="1:16">
      <c r="A67" t="str">
        <f>'Dados_Positivos e Perc'!A67</f>
        <v>Várzea do Poço</v>
      </c>
      <c r="B67">
        <f>ROUND('Dados_Positivos e Perc'!B67,2)</f>
        <v>8661</v>
      </c>
      <c r="C67">
        <f>ROUND('Dados_Positivos e Perc'!C67,2)</f>
        <v>33.159999999999997</v>
      </c>
      <c r="D67">
        <f>ROUND('Dados_Positivos e Perc'!D67,2)</f>
        <v>2811</v>
      </c>
      <c r="E67">
        <f>ROUND('Dados_Positivos e Perc'!E67,2)</f>
        <v>255</v>
      </c>
      <c r="F67">
        <f>ROUND('Dados_Positivos e Perc'!F67,2)</f>
        <v>63.51</v>
      </c>
      <c r="G67">
        <f>ROUND('Dados_Positivos e Perc'!G67,2)</f>
        <v>19.420000000000002</v>
      </c>
      <c r="H67">
        <f>ROUND('Dados_Positivos e Perc'!H67,2)</f>
        <v>85.69</v>
      </c>
      <c r="I67">
        <f>ROUND('Dados_Positivos e Perc'!I67,2)</f>
        <v>69.27</v>
      </c>
      <c r="J67">
        <f>ROUND('Dados_Positivos e Perc'!J67,2)</f>
        <v>24.24</v>
      </c>
      <c r="K67">
        <f>ROUND('Dados_Positivos e Perc'!K67,2)</f>
        <v>53.07</v>
      </c>
      <c r="L67">
        <f>ROUND('Dados_Positivos e Perc'!L67,2)</f>
        <v>57.5</v>
      </c>
      <c r="M67">
        <f>ROUND('Dados_Positivos e Perc'!M67,2)</f>
        <v>53.3</v>
      </c>
      <c r="N67">
        <f>ROUND('Dados_Positivos e Perc'!N67,2)</f>
        <v>77.2</v>
      </c>
      <c r="O67">
        <f>ROUND('Dados_Positivos e Perc'!O67,2)</f>
        <v>38.6</v>
      </c>
      <c r="P67">
        <f>ROUND('Dados_Positivos e Perc'!P67,2)</f>
        <v>51.29</v>
      </c>
    </row>
    <row r="68" spans="1:16">
      <c r="A68" t="str">
        <f>'Dados_Positivos e Perc'!A68</f>
        <v>Varzedo</v>
      </c>
      <c r="B68">
        <f>ROUND('Dados_Positivos e Perc'!B68,2)</f>
        <v>9109</v>
      </c>
      <c r="C68">
        <f>ROUND('Dados_Positivos e Perc'!C68,2)</f>
        <v>63.07</v>
      </c>
      <c r="D68">
        <f>ROUND('Dados_Positivos e Perc'!D68,2)</f>
        <v>2718</v>
      </c>
      <c r="E68">
        <f>ROUND('Dados_Positivos e Perc'!E68,2)</f>
        <v>252</v>
      </c>
      <c r="F68">
        <f>ROUND('Dados_Positivos e Perc'!F68,2)</f>
        <v>60.3</v>
      </c>
      <c r="G68">
        <f>ROUND('Dados_Positivos e Perc'!G68,2)</f>
        <v>17.989999999999998</v>
      </c>
      <c r="H68">
        <f>ROUND('Dados_Positivos e Perc'!H68,2)</f>
        <v>84.87</v>
      </c>
      <c r="I68">
        <f>ROUND('Dados_Positivos e Perc'!I68,2)</f>
        <v>65.959999999999994</v>
      </c>
      <c r="J68">
        <f>ROUND('Dados_Positivos e Perc'!J68,2)</f>
        <v>23.83</v>
      </c>
      <c r="K68">
        <f>ROUND('Dados_Positivos e Perc'!K68,2)</f>
        <v>58.8</v>
      </c>
      <c r="L68">
        <f>ROUND('Dados_Positivos e Perc'!L68,2)</f>
        <v>58.6</v>
      </c>
      <c r="M68">
        <f>ROUND('Dados_Positivos e Perc'!M68,2)</f>
        <v>56.1</v>
      </c>
      <c r="N68">
        <f>ROUND('Dados_Positivos e Perc'!N68,2)</f>
        <v>68.900000000000006</v>
      </c>
      <c r="O68">
        <f>ROUND('Dados_Positivos e Perc'!O68,2)</f>
        <v>42.4</v>
      </c>
      <c r="P68">
        <f>ROUND('Dados_Positivos e Perc'!P68,2)</f>
        <v>52.37</v>
      </c>
    </row>
    <row r="69" spans="1:16">
      <c r="A69" t="str">
        <f>'Dados_Positivos e Perc'!A69</f>
        <v>Vereda</v>
      </c>
      <c r="B69">
        <f>ROUND('Dados_Positivos e Perc'!B69,2)</f>
        <v>6800</v>
      </c>
      <c r="C69">
        <f>ROUND('Dados_Positivos e Perc'!C69,2)</f>
        <v>79.72</v>
      </c>
      <c r="D69">
        <f>ROUND('Dados_Positivos e Perc'!D69,2)</f>
        <v>2087</v>
      </c>
      <c r="E69">
        <f>ROUND('Dados_Positivos e Perc'!E69,2)</f>
        <v>277</v>
      </c>
      <c r="F69">
        <f>ROUND('Dados_Positivos e Perc'!F69,2)</f>
        <v>54.91</v>
      </c>
      <c r="G69">
        <f>ROUND('Dados_Positivos e Perc'!G69,2)</f>
        <v>27.31</v>
      </c>
      <c r="H69">
        <f>ROUND('Dados_Positivos e Perc'!H69,2)</f>
        <v>83.55</v>
      </c>
      <c r="I69">
        <f>ROUND('Dados_Positivos e Perc'!I69,2)</f>
        <v>60.04</v>
      </c>
      <c r="J69">
        <f>ROUND('Dados_Positivos e Perc'!J69,2)</f>
        <v>18.45</v>
      </c>
      <c r="K69">
        <f>ROUND('Dados_Positivos e Perc'!K69,2)</f>
        <v>45.26</v>
      </c>
      <c r="L69">
        <f>ROUND('Dados_Positivos e Perc'!L69,2)</f>
        <v>57.7</v>
      </c>
      <c r="M69">
        <f>ROUND('Dados_Positivos e Perc'!M69,2)</f>
        <v>53.9</v>
      </c>
      <c r="N69">
        <f>ROUND('Dados_Positivos e Perc'!N69,2)</f>
        <v>68.900000000000006</v>
      </c>
      <c r="O69">
        <f>ROUND('Dados_Positivos e Perc'!O69,2)</f>
        <v>43.4</v>
      </c>
      <c r="P69">
        <f>ROUND('Dados_Positivos e Perc'!P69,2)</f>
        <v>47.29</v>
      </c>
    </row>
    <row r="70" spans="1:16">
      <c r="A70" t="str">
        <f>'Dados_Positivos e Perc'!A70</f>
        <v>Wagner</v>
      </c>
      <c r="B70">
        <f>ROUND('Dados_Positivos e Perc'!B70,2)</f>
        <v>8983</v>
      </c>
      <c r="C70">
        <f>ROUND('Dados_Positivos e Perc'!C70,2)</f>
        <v>27.84</v>
      </c>
      <c r="D70">
        <f>ROUND('Dados_Positivos e Perc'!D70,2)</f>
        <v>2461</v>
      </c>
      <c r="E70">
        <f>ROUND('Dados_Positivos e Perc'!E70,2)</f>
        <v>242</v>
      </c>
      <c r="F70">
        <f>ROUND('Dados_Positivos e Perc'!F70,2)</f>
        <v>69.209999999999994</v>
      </c>
      <c r="G70">
        <f>ROUND('Dados_Positivos e Perc'!G70,2)</f>
        <v>1.02</v>
      </c>
      <c r="H70">
        <f>ROUND('Dados_Positivos e Perc'!H70,2)</f>
        <v>82.64</v>
      </c>
      <c r="I70">
        <f>ROUND('Dados_Positivos e Perc'!I70,2)</f>
        <v>62.2</v>
      </c>
      <c r="J70">
        <f>ROUND('Dados_Positivos e Perc'!J70,2)</f>
        <v>28.62</v>
      </c>
      <c r="K70">
        <f>ROUND('Dados_Positivos e Perc'!K70,2)</f>
        <v>53.9</v>
      </c>
      <c r="L70">
        <f>ROUND('Dados_Positivos e Perc'!L70,2)</f>
        <v>58.7</v>
      </c>
      <c r="M70">
        <f>ROUND('Dados_Positivos e Perc'!M70,2)</f>
        <v>51.6</v>
      </c>
      <c r="N70">
        <f>ROUND('Dados_Positivos e Perc'!N70,2)</f>
        <v>75.099999999999994</v>
      </c>
      <c r="O70">
        <f>ROUND('Dados_Positivos e Perc'!O70,2)</f>
        <v>42.5</v>
      </c>
      <c r="P70">
        <f>ROUND('Dados_Positivos e Perc'!P70,2)</f>
        <v>52.62</v>
      </c>
    </row>
    <row r="71" spans="1:16">
      <c r="A71" t="str">
        <f>'Dados_Positivos e Perc'!A71</f>
        <v>Abaré</v>
      </c>
      <c r="B71">
        <f>ROUND('Dados_Positivos e Perc'!B71,2)</f>
        <v>17064</v>
      </c>
      <c r="C71">
        <f>ROUND('Dados_Positivos e Perc'!C71,2)</f>
        <v>47.09</v>
      </c>
      <c r="D71">
        <f>ROUND('Dados_Positivos e Perc'!D71,2)</f>
        <v>4314</v>
      </c>
      <c r="E71">
        <f>ROUND('Dados_Positivos e Perc'!E71,2)</f>
        <v>202</v>
      </c>
      <c r="F71">
        <f>ROUND('Dados_Positivos e Perc'!F71,2)</f>
        <v>63.1</v>
      </c>
      <c r="G71">
        <f>ROUND('Dados_Positivos e Perc'!G71,2)</f>
        <v>43.14</v>
      </c>
      <c r="H71">
        <f>ROUND('Dados_Positivos e Perc'!H71,2)</f>
        <v>79.72</v>
      </c>
      <c r="I71">
        <f>ROUND('Dados_Positivos e Perc'!I71,2)</f>
        <v>54.6</v>
      </c>
      <c r="J71">
        <f>ROUND('Dados_Positivos e Perc'!J71,2)</f>
        <v>26.46</v>
      </c>
      <c r="K71">
        <f>ROUND('Dados_Positivos e Perc'!K71,2)</f>
        <v>49.94</v>
      </c>
      <c r="L71">
        <f>ROUND('Dados_Positivos e Perc'!L71,2)</f>
        <v>57.5</v>
      </c>
      <c r="M71">
        <f>ROUND('Dados_Positivos e Perc'!M71,2)</f>
        <v>53.3</v>
      </c>
      <c r="N71">
        <f>ROUND('Dados_Positivos e Perc'!N71,2)</f>
        <v>74.599999999999994</v>
      </c>
      <c r="O71">
        <f>ROUND('Dados_Positivos e Perc'!O71,2)</f>
        <v>52.3</v>
      </c>
      <c r="P71">
        <f>ROUND('Dados_Positivos e Perc'!P71,2)</f>
        <v>56.21</v>
      </c>
    </row>
    <row r="72" spans="1:16">
      <c r="A72" t="str">
        <f>'Dados_Positivos e Perc'!A72</f>
        <v>Acajutiba</v>
      </c>
      <c r="B72">
        <f>ROUND('Dados_Positivos e Perc'!B72,2)</f>
        <v>14653</v>
      </c>
      <c r="C72">
        <f>ROUND('Dados_Positivos e Perc'!C72,2)</f>
        <v>12.82</v>
      </c>
      <c r="D72">
        <f>ROUND('Dados_Positivos e Perc'!D72,2)</f>
        <v>4103</v>
      </c>
      <c r="E72">
        <f>ROUND('Dados_Positivos e Perc'!E72,2)</f>
        <v>229</v>
      </c>
      <c r="F72">
        <f>ROUND('Dados_Positivos e Perc'!F72,2)</f>
        <v>68.650000000000006</v>
      </c>
      <c r="G72">
        <f>ROUND('Dados_Positivos e Perc'!G72,2)</f>
        <v>6.9</v>
      </c>
      <c r="H72">
        <f>ROUND('Dados_Positivos e Perc'!H72,2)</f>
        <v>81.260000000000005</v>
      </c>
      <c r="I72">
        <f>ROUND('Dados_Positivos e Perc'!I72,2)</f>
        <v>59.56</v>
      </c>
      <c r="J72">
        <f>ROUND('Dados_Positivos e Perc'!J72,2)</f>
        <v>26.85</v>
      </c>
      <c r="K72">
        <f>ROUND('Dados_Positivos e Perc'!K72,2)</f>
        <v>49.18</v>
      </c>
      <c r="L72">
        <f>ROUND('Dados_Positivos e Perc'!L72,2)</f>
        <v>58.2</v>
      </c>
      <c r="M72">
        <f>ROUND('Dados_Positivos e Perc'!M72,2)</f>
        <v>53.9</v>
      </c>
      <c r="N72">
        <f>ROUND('Dados_Positivos e Perc'!N72,2)</f>
        <v>76.900000000000006</v>
      </c>
      <c r="O72">
        <f>ROUND('Dados_Positivos e Perc'!O72,2)</f>
        <v>46.8</v>
      </c>
      <c r="P72">
        <f>ROUND('Dados_Positivos e Perc'!P72,2)</f>
        <v>57.91</v>
      </c>
    </row>
    <row r="73" spans="1:16">
      <c r="A73" t="str">
        <f>'Dados_Positivos e Perc'!A73</f>
        <v>Adustina</v>
      </c>
      <c r="B73">
        <f>ROUND('Dados_Positivos e Perc'!B73,2)</f>
        <v>15702</v>
      </c>
      <c r="C73">
        <f>ROUND('Dados_Positivos e Perc'!C73,2)</f>
        <v>64.510000000000005</v>
      </c>
      <c r="D73">
        <f>ROUND('Dados_Positivos e Perc'!D73,2)</f>
        <v>4522</v>
      </c>
      <c r="E73">
        <f>ROUND('Dados_Positivos e Perc'!E73,2)</f>
        <v>208</v>
      </c>
      <c r="F73">
        <f>ROUND('Dados_Positivos e Perc'!F73,2)</f>
        <v>48.34</v>
      </c>
      <c r="G73">
        <f>ROUND('Dados_Positivos e Perc'!G73,2)</f>
        <v>23.18</v>
      </c>
      <c r="H73">
        <f>ROUND('Dados_Positivos e Perc'!H73,2)</f>
        <v>83.32</v>
      </c>
      <c r="I73">
        <f>ROUND('Dados_Positivos e Perc'!I73,2)</f>
        <v>58.82</v>
      </c>
      <c r="J73">
        <f>ROUND('Dados_Positivos e Perc'!J73,2)</f>
        <v>14.22</v>
      </c>
      <c r="K73">
        <f>ROUND('Dados_Positivos e Perc'!K73,2)</f>
        <v>45.08</v>
      </c>
      <c r="L73">
        <f>ROUND('Dados_Positivos e Perc'!L73,2)</f>
        <v>54.6</v>
      </c>
      <c r="M73">
        <f>ROUND('Dados_Positivos e Perc'!M73,2)</f>
        <v>58.6</v>
      </c>
      <c r="N73">
        <f>ROUND('Dados_Positivos e Perc'!N73,2)</f>
        <v>73.099999999999994</v>
      </c>
      <c r="O73">
        <f>ROUND('Dados_Positivos e Perc'!O73,2)</f>
        <v>47.4</v>
      </c>
      <c r="P73">
        <f>ROUND('Dados_Positivos e Perc'!P73,2)</f>
        <v>54.78</v>
      </c>
    </row>
    <row r="74" spans="1:16">
      <c r="A74" t="str">
        <f>'Dados_Positivos e Perc'!A74</f>
        <v>Água Fria</v>
      </c>
      <c r="B74">
        <f>ROUND('Dados_Positivos e Perc'!B74,2)</f>
        <v>15731</v>
      </c>
      <c r="C74">
        <f>ROUND('Dados_Positivos e Perc'!C74,2)</f>
        <v>63.28</v>
      </c>
      <c r="D74">
        <f>ROUND('Dados_Positivos e Perc'!D74,2)</f>
        <v>4585</v>
      </c>
      <c r="E74">
        <f>ROUND('Dados_Positivos e Perc'!E74,2)</f>
        <v>211</v>
      </c>
      <c r="F74">
        <f>ROUND('Dados_Positivos e Perc'!F74,2)</f>
        <v>60.08</v>
      </c>
      <c r="G74">
        <f>ROUND('Dados_Positivos e Perc'!G74,2)</f>
        <v>2.33</v>
      </c>
      <c r="H74">
        <f>ROUND('Dados_Positivos e Perc'!H74,2)</f>
        <v>84.24</v>
      </c>
      <c r="I74">
        <f>ROUND('Dados_Positivos e Perc'!I74,2)</f>
        <v>53.83</v>
      </c>
      <c r="J74">
        <f>ROUND('Dados_Positivos e Perc'!J74,2)</f>
        <v>20.68</v>
      </c>
      <c r="K74">
        <f>ROUND('Dados_Positivos e Perc'!K74,2)</f>
        <v>52.96</v>
      </c>
      <c r="L74">
        <f>ROUND('Dados_Positivos e Perc'!L74,2)</f>
        <v>55</v>
      </c>
      <c r="M74">
        <f>ROUND('Dados_Positivos e Perc'!M74,2)</f>
        <v>52.7</v>
      </c>
      <c r="N74">
        <f>ROUND('Dados_Positivos e Perc'!N74,2)</f>
        <v>76.3</v>
      </c>
      <c r="O74">
        <f>ROUND('Dados_Positivos e Perc'!O74,2)</f>
        <v>50.5</v>
      </c>
      <c r="P74">
        <f>ROUND('Dados_Positivos e Perc'!P74,2)</f>
        <v>53.76</v>
      </c>
    </row>
    <row r="75" spans="1:16">
      <c r="A75" t="str">
        <f>'Dados_Positivos e Perc'!A75</f>
        <v>América Dourada</v>
      </c>
      <c r="B75">
        <f>ROUND('Dados_Positivos e Perc'!B75,2)</f>
        <v>15961</v>
      </c>
      <c r="C75">
        <f>ROUND('Dados_Positivos e Perc'!C75,2)</f>
        <v>32.130000000000003</v>
      </c>
      <c r="D75">
        <f>ROUND('Dados_Positivos e Perc'!D75,2)</f>
        <v>4325</v>
      </c>
      <c r="E75">
        <f>ROUND('Dados_Positivos e Perc'!E75,2)</f>
        <v>179</v>
      </c>
      <c r="F75">
        <f>ROUND('Dados_Positivos e Perc'!F75,2)</f>
        <v>62.07</v>
      </c>
      <c r="G75">
        <f>ROUND('Dados_Positivos e Perc'!G75,2)</f>
        <v>1.32</v>
      </c>
      <c r="H75">
        <f>ROUND('Dados_Positivos e Perc'!H75,2)</f>
        <v>80.25</v>
      </c>
      <c r="I75">
        <f>ROUND('Dados_Positivos e Perc'!I75,2)</f>
        <v>58.35</v>
      </c>
      <c r="J75">
        <f>ROUND('Dados_Positivos e Perc'!J75,2)</f>
        <v>22.56</v>
      </c>
      <c r="K75">
        <f>ROUND('Dados_Positivos e Perc'!K75,2)</f>
        <v>47.11</v>
      </c>
      <c r="L75">
        <f>ROUND('Dados_Positivos e Perc'!L75,2)</f>
        <v>56.1</v>
      </c>
      <c r="M75">
        <f>ROUND('Dados_Positivos e Perc'!M75,2)</f>
        <v>55.5</v>
      </c>
      <c r="N75">
        <f>ROUND('Dados_Positivos e Perc'!N75,2)</f>
        <v>74</v>
      </c>
      <c r="O75">
        <f>ROUND('Dados_Positivos e Perc'!O75,2)</f>
        <v>46.5</v>
      </c>
      <c r="P75">
        <f>ROUND('Dados_Positivos e Perc'!P75,2)</f>
        <v>50.49</v>
      </c>
    </row>
    <row r="76" spans="1:16">
      <c r="A76" t="str">
        <f>'Dados_Positivos e Perc'!A76</f>
        <v>Andaraí</v>
      </c>
      <c r="B76">
        <f>ROUND('Dados_Positivos e Perc'!B76,2)</f>
        <v>13960</v>
      </c>
      <c r="C76">
        <f>ROUND('Dados_Positivos e Perc'!C76,2)</f>
        <v>44.32</v>
      </c>
      <c r="D76">
        <f>ROUND('Dados_Positivos e Perc'!D76,2)</f>
        <v>3747</v>
      </c>
      <c r="E76">
        <f>ROUND('Dados_Positivos e Perc'!E76,2)</f>
        <v>203</v>
      </c>
      <c r="F76">
        <f>ROUND('Dados_Positivos e Perc'!F76,2)</f>
        <v>63.62</v>
      </c>
      <c r="G76">
        <f>ROUND('Dados_Positivos e Perc'!G76,2)</f>
        <v>11.69</v>
      </c>
      <c r="H76">
        <f>ROUND('Dados_Positivos e Perc'!H76,2)</f>
        <v>80.69</v>
      </c>
      <c r="I76">
        <f>ROUND('Dados_Positivos e Perc'!I76,2)</f>
        <v>54.18</v>
      </c>
      <c r="J76">
        <f>ROUND('Dados_Positivos e Perc'!J76,2)</f>
        <v>21.23</v>
      </c>
      <c r="K76">
        <f>ROUND('Dados_Positivos e Perc'!K76,2)</f>
        <v>48.29</v>
      </c>
      <c r="L76">
        <f>ROUND('Dados_Positivos e Perc'!L76,2)</f>
        <v>55.5</v>
      </c>
      <c r="M76">
        <f>ROUND('Dados_Positivos e Perc'!M76,2)</f>
        <v>57.1</v>
      </c>
      <c r="N76">
        <f>ROUND('Dados_Positivos e Perc'!N76,2)</f>
        <v>78.900000000000006</v>
      </c>
      <c r="O76">
        <f>ROUND('Dados_Positivos e Perc'!O76,2)</f>
        <v>42.4</v>
      </c>
      <c r="P76">
        <f>ROUND('Dados_Positivos e Perc'!P76,2)</f>
        <v>60.17</v>
      </c>
    </row>
    <row r="77" spans="1:16">
      <c r="A77" t="str">
        <f>'Dados_Positivos e Perc'!A77</f>
        <v>Andorinha</v>
      </c>
      <c r="B77">
        <f>ROUND('Dados_Positivos e Perc'!B77,2)</f>
        <v>14414</v>
      </c>
      <c r="C77">
        <f>ROUND('Dados_Positivos e Perc'!C77,2)</f>
        <v>56.93</v>
      </c>
      <c r="D77">
        <f>ROUND('Dados_Positivos e Perc'!D77,2)</f>
        <v>4621</v>
      </c>
      <c r="E77">
        <f>ROUND('Dados_Positivos e Perc'!E77,2)</f>
        <v>265</v>
      </c>
      <c r="F77">
        <f>ROUND('Dados_Positivos e Perc'!F77,2)</f>
        <v>61.61</v>
      </c>
      <c r="G77">
        <f>ROUND('Dados_Positivos e Perc'!G77,2)</f>
        <v>34.78</v>
      </c>
      <c r="H77">
        <f>ROUND('Dados_Positivos e Perc'!H77,2)</f>
        <v>84.67</v>
      </c>
      <c r="I77">
        <f>ROUND('Dados_Positivos e Perc'!I77,2)</f>
        <v>63.66</v>
      </c>
      <c r="J77">
        <f>ROUND('Dados_Positivos e Perc'!J77,2)</f>
        <v>24.19</v>
      </c>
      <c r="K77">
        <f>ROUND('Dados_Positivos e Perc'!K77,2)</f>
        <v>52.89</v>
      </c>
      <c r="L77">
        <f>ROUND('Dados_Positivos e Perc'!L77,2)</f>
        <v>58.8</v>
      </c>
      <c r="M77">
        <f>ROUND('Dados_Positivos e Perc'!M77,2)</f>
        <v>53.9</v>
      </c>
      <c r="N77">
        <f>ROUND('Dados_Positivos e Perc'!N77,2)</f>
        <v>76.2</v>
      </c>
      <c r="O77">
        <f>ROUND('Dados_Positivos e Perc'!O77,2)</f>
        <v>47.5</v>
      </c>
      <c r="P77">
        <f>ROUND('Dados_Positivos e Perc'!P77,2)</f>
        <v>55.88</v>
      </c>
    </row>
    <row r="78" spans="1:16">
      <c r="A78" t="str">
        <f>'Dados_Positivos e Perc'!A78</f>
        <v>Angical</v>
      </c>
      <c r="B78">
        <f>ROUND('Dados_Positivos e Perc'!B78,2)</f>
        <v>14073</v>
      </c>
      <c r="C78">
        <f>ROUND('Dados_Positivos e Perc'!C78,2)</f>
        <v>53.59</v>
      </c>
      <c r="D78">
        <f>ROUND('Dados_Positivos e Perc'!D78,2)</f>
        <v>3792</v>
      </c>
      <c r="E78">
        <f>ROUND('Dados_Positivos e Perc'!E78,2)</f>
        <v>253</v>
      </c>
      <c r="F78">
        <f>ROUND('Dados_Positivos e Perc'!F78,2)</f>
        <v>63.95</v>
      </c>
      <c r="G78">
        <f>ROUND('Dados_Positivos e Perc'!G78,2)</f>
        <v>3.51</v>
      </c>
      <c r="H78">
        <f>ROUND('Dados_Positivos e Perc'!H78,2)</f>
        <v>83.76</v>
      </c>
      <c r="I78">
        <f>ROUND('Dados_Positivos e Perc'!I78,2)</f>
        <v>55.38</v>
      </c>
      <c r="J78">
        <f>ROUND('Dados_Positivos e Perc'!J78,2)</f>
        <v>26.7</v>
      </c>
      <c r="K78">
        <f>ROUND('Dados_Positivos e Perc'!K78,2)</f>
        <v>49.23</v>
      </c>
      <c r="L78">
        <f>ROUND('Dados_Positivos e Perc'!L78,2)</f>
        <v>62.5</v>
      </c>
      <c r="M78">
        <f>ROUND('Dados_Positivos e Perc'!M78,2)</f>
        <v>53</v>
      </c>
      <c r="N78">
        <f>ROUND('Dados_Positivos e Perc'!N78,2)</f>
        <v>76.400000000000006</v>
      </c>
      <c r="O78">
        <f>ROUND('Dados_Positivos e Perc'!O78,2)</f>
        <v>49.2</v>
      </c>
      <c r="P78">
        <f>ROUND('Dados_Positivos e Perc'!P78,2)</f>
        <v>56.48</v>
      </c>
    </row>
    <row r="79" spans="1:16">
      <c r="A79" t="str">
        <f>'Dados_Positivos e Perc'!A79</f>
        <v>Anguera</v>
      </c>
      <c r="B79">
        <f>ROUND('Dados_Positivos e Perc'!B79,2)</f>
        <v>10242</v>
      </c>
      <c r="C79">
        <f>ROUND('Dados_Positivos e Perc'!C79,2)</f>
        <v>57.76</v>
      </c>
      <c r="D79">
        <f>ROUND('Dados_Positivos e Perc'!D79,2)</f>
        <v>2521</v>
      </c>
      <c r="E79">
        <f>ROUND('Dados_Positivos e Perc'!E79,2)</f>
        <v>250</v>
      </c>
      <c r="F79">
        <f>ROUND('Dados_Positivos e Perc'!F79,2)</f>
        <v>64.34</v>
      </c>
      <c r="G79">
        <f>ROUND('Dados_Positivos e Perc'!G79,2)</f>
        <v>21.26</v>
      </c>
      <c r="H79">
        <f>ROUND('Dados_Positivos e Perc'!H79,2)</f>
        <v>85.43</v>
      </c>
      <c r="I79">
        <f>ROUND('Dados_Positivos e Perc'!I79,2)</f>
        <v>58.59</v>
      </c>
      <c r="J79">
        <f>ROUND('Dados_Positivos e Perc'!J79,2)</f>
        <v>25.26</v>
      </c>
      <c r="K79">
        <f>ROUND('Dados_Positivos e Perc'!K79,2)</f>
        <v>45.19</v>
      </c>
      <c r="L79">
        <f>ROUND('Dados_Positivos e Perc'!L79,2)</f>
        <v>58.9</v>
      </c>
      <c r="M79">
        <f>ROUND('Dados_Positivos e Perc'!M79,2)</f>
        <v>55.2</v>
      </c>
      <c r="N79">
        <f>ROUND('Dados_Positivos e Perc'!N79,2)</f>
        <v>75.400000000000006</v>
      </c>
      <c r="O79">
        <f>ROUND('Dados_Positivos e Perc'!O79,2)</f>
        <v>44.5</v>
      </c>
      <c r="P79">
        <f>ROUND('Dados_Positivos e Perc'!P79,2)</f>
        <v>48.68</v>
      </c>
    </row>
    <row r="80" spans="1:16">
      <c r="A80" t="str">
        <f>'Dados_Positivos e Perc'!A80</f>
        <v>Antas</v>
      </c>
      <c r="B80">
        <f>ROUND('Dados_Positivos e Perc'!B80,2)</f>
        <v>17072</v>
      </c>
      <c r="C80">
        <f>ROUND('Dados_Positivos e Perc'!C80,2)</f>
        <v>62.75</v>
      </c>
      <c r="D80">
        <f>ROUND('Dados_Positivos e Perc'!D80,2)</f>
        <v>4624</v>
      </c>
      <c r="E80">
        <f>ROUND('Dados_Positivos e Perc'!E80,2)</f>
        <v>252</v>
      </c>
      <c r="F80">
        <f>ROUND('Dados_Positivos e Perc'!F80,2)</f>
        <v>55.69</v>
      </c>
      <c r="G80">
        <f>ROUND('Dados_Positivos e Perc'!G80,2)</f>
        <v>50.04</v>
      </c>
      <c r="H80">
        <f>ROUND('Dados_Positivos e Perc'!H80,2)</f>
        <v>86.43</v>
      </c>
      <c r="I80">
        <f>ROUND('Dados_Positivos e Perc'!I80,2)</f>
        <v>56.23</v>
      </c>
      <c r="J80">
        <f>ROUND('Dados_Positivos e Perc'!J80,2)</f>
        <v>27.34</v>
      </c>
      <c r="K80">
        <f>ROUND('Dados_Positivos e Perc'!K80,2)</f>
        <v>42.99</v>
      </c>
      <c r="L80">
        <f>ROUND('Dados_Positivos e Perc'!L80,2)</f>
        <v>59.2</v>
      </c>
      <c r="M80">
        <f>ROUND('Dados_Positivos e Perc'!M80,2)</f>
        <v>56.7</v>
      </c>
      <c r="N80">
        <f>ROUND('Dados_Positivos e Perc'!N80,2)</f>
        <v>77.400000000000006</v>
      </c>
      <c r="O80">
        <f>ROUND('Dados_Positivos e Perc'!O80,2)</f>
        <v>47.7</v>
      </c>
      <c r="P80">
        <f>ROUND('Dados_Positivos e Perc'!P80,2)</f>
        <v>56.2</v>
      </c>
    </row>
    <row r="81" spans="1:16">
      <c r="A81" t="str">
        <f>'Dados_Positivos e Perc'!A81</f>
        <v>Antônio Cardoso</v>
      </c>
      <c r="B81">
        <f>ROUND('Dados_Positivos e Perc'!B81,2)</f>
        <v>11554</v>
      </c>
      <c r="C81">
        <f>ROUND('Dados_Positivos e Perc'!C81,2)</f>
        <v>72.09</v>
      </c>
      <c r="D81">
        <f>ROUND('Dados_Positivos e Perc'!D81,2)</f>
        <v>2890</v>
      </c>
      <c r="E81">
        <f>ROUND('Dados_Positivos e Perc'!E81,2)</f>
        <v>229</v>
      </c>
      <c r="F81">
        <f>ROUND('Dados_Positivos e Perc'!F81,2)</f>
        <v>57.35</v>
      </c>
      <c r="G81">
        <f>ROUND('Dados_Positivos e Perc'!G81,2)</f>
        <v>12.18</v>
      </c>
      <c r="H81">
        <f>ROUND('Dados_Positivos e Perc'!H81,2)</f>
        <v>83.36</v>
      </c>
      <c r="I81">
        <f>ROUND('Dados_Positivos e Perc'!I81,2)</f>
        <v>61.53</v>
      </c>
      <c r="J81">
        <f>ROUND('Dados_Positivos e Perc'!J81,2)</f>
        <v>23.29</v>
      </c>
      <c r="K81">
        <f>ROUND('Dados_Positivos e Perc'!K81,2)</f>
        <v>64.25</v>
      </c>
      <c r="L81">
        <f>ROUND('Dados_Positivos e Perc'!L81,2)</f>
        <v>56.1</v>
      </c>
      <c r="M81">
        <f>ROUND('Dados_Positivos e Perc'!M81,2)</f>
        <v>56.3</v>
      </c>
      <c r="N81">
        <f>ROUND('Dados_Positivos e Perc'!N81,2)</f>
        <v>75.099999999999994</v>
      </c>
      <c r="O81">
        <f>ROUND('Dados_Positivos e Perc'!O81,2)</f>
        <v>42.1</v>
      </c>
      <c r="P81">
        <f>ROUND('Dados_Positivos e Perc'!P81,2)</f>
        <v>45.83</v>
      </c>
    </row>
    <row r="82" spans="1:16">
      <c r="A82" t="str">
        <f>'Dados_Positivos e Perc'!A82</f>
        <v>Antônio Gonçalves</v>
      </c>
      <c r="B82">
        <f>ROUND('Dados_Positivos e Perc'!B82,2)</f>
        <v>11015</v>
      </c>
      <c r="C82">
        <f>ROUND('Dados_Positivos e Perc'!C82,2)</f>
        <v>47.5</v>
      </c>
      <c r="D82">
        <f>ROUND('Dados_Positivos e Perc'!D82,2)</f>
        <v>3084</v>
      </c>
      <c r="E82">
        <f>ROUND('Dados_Positivos e Perc'!E82,2)</f>
        <v>241</v>
      </c>
      <c r="F82">
        <f>ROUND('Dados_Positivos e Perc'!F82,2)</f>
        <v>71.569999999999993</v>
      </c>
      <c r="G82">
        <f>ROUND('Dados_Positivos e Perc'!G82,2)</f>
        <v>10.47</v>
      </c>
      <c r="H82">
        <f>ROUND('Dados_Positivos e Perc'!H82,2)</f>
        <v>82.72</v>
      </c>
      <c r="I82">
        <f>ROUND('Dados_Positivos e Perc'!I82,2)</f>
        <v>64.62</v>
      </c>
      <c r="J82">
        <f>ROUND('Dados_Positivos e Perc'!J82,2)</f>
        <v>27.51</v>
      </c>
      <c r="K82">
        <f>ROUND('Dados_Positivos e Perc'!K82,2)</f>
        <v>52.03</v>
      </c>
      <c r="L82">
        <f>ROUND('Dados_Positivos e Perc'!L82,2)</f>
        <v>59.8</v>
      </c>
      <c r="M82">
        <f>ROUND('Dados_Positivos e Perc'!M82,2)</f>
        <v>54.4</v>
      </c>
      <c r="N82">
        <f>ROUND('Dados_Positivos e Perc'!N82,2)</f>
        <v>72</v>
      </c>
      <c r="O82">
        <f>ROUND('Dados_Positivos e Perc'!O82,2)</f>
        <v>47.6</v>
      </c>
      <c r="P82">
        <f>ROUND('Dados_Positivos e Perc'!P82,2)</f>
        <v>51.57</v>
      </c>
    </row>
    <row r="83" spans="1:16">
      <c r="A83" t="str">
        <f>'Dados_Positivos e Perc'!A83</f>
        <v>Aporá</v>
      </c>
      <c r="B83">
        <f>ROUND('Dados_Positivos e Perc'!B83,2)</f>
        <v>17731</v>
      </c>
      <c r="C83">
        <f>ROUND('Dados_Positivos e Perc'!C83,2)</f>
        <v>52.03</v>
      </c>
      <c r="D83">
        <f>ROUND('Dados_Positivos e Perc'!D83,2)</f>
        <v>5172</v>
      </c>
      <c r="E83">
        <f>ROUND('Dados_Positivos e Perc'!E83,2)</f>
        <v>201</v>
      </c>
      <c r="F83">
        <f>ROUND('Dados_Positivos e Perc'!F83,2)</f>
        <v>60.43</v>
      </c>
      <c r="G83">
        <f>ROUND('Dados_Positivos e Perc'!G83,2)</f>
        <v>0.87</v>
      </c>
      <c r="H83">
        <f>ROUND('Dados_Positivos e Perc'!H83,2)</f>
        <v>82.01</v>
      </c>
      <c r="I83">
        <f>ROUND('Dados_Positivos e Perc'!I83,2)</f>
        <v>57.44</v>
      </c>
      <c r="J83">
        <f>ROUND('Dados_Positivos e Perc'!J83,2)</f>
        <v>21.06</v>
      </c>
      <c r="K83">
        <f>ROUND('Dados_Positivos e Perc'!K83,2)</f>
        <v>53.16</v>
      </c>
      <c r="L83">
        <f>ROUND('Dados_Positivos e Perc'!L83,2)</f>
        <v>54.8</v>
      </c>
      <c r="M83">
        <f>ROUND('Dados_Positivos e Perc'!M83,2)</f>
        <v>56.8</v>
      </c>
      <c r="N83">
        <f>ROUND('Dados_Positivos e Perc'!N83,2)</f>
        <v>76.099999999999994</v>
      </c>
      <c r="O83">
        <f>ROUND('Dados_Positivos e Perc'!O83,2)</f>
        <v>47</v>
      </c>
      <c r="P83">
        <f>ROUND('Dados_Positivos e Perc'!P83,2)</f>
        <v>56.62</v>
      </c>
    </row>
    <row r="84" spans="1:16">
      <c r="A84" t="str">
        <f>'Dados_Positivos e Perc'!A84</f>
        <v>Araças</v>
      </c>
      <c r="B84">
        <f>ROUND('Dados_Positivos e Perc'!B84,2)</f>
        <v>11561</v>
      </c>
      <c r="C84">
        <f>ROUND('Dados_Positivos e Perc'!C84,2)</f>
        <v>49.77</v>
      </c>
      <c r="D84">
        <f>ROUND('Dados_Positivos e Perc'!D84,2)</f>
        <v>3121</v>
      </c>
      <c r="E84">
        <f>ROUND('Dados_Positivos e Perc'!E84,2)</f>
        <v>229</v>
      </c>
      <c r="F84">
        <f>ROUND('Dados_Positivos e Perc'!F84,2)</f>
        <v>67.319999999999993</v>
      </c>
      <c r="G84">
        <f>ROUND('Dados_Positivos e Perc'!G84,2)</f>
        <v>2.5</v>
      </c>
      <c r="H84">
        <f>ROUND('Dados_Positivos e Perc'!H84,2)</f>
        <v>81.489999999999995</v>
      </c>
      <c r="I84">
        <f>ROUND('Dados_Positivos e Perc'!I84,2)</f>
        <v>51.81</v>
      </c>
      <c r="J84">
        <f>ROUND('Dados_Positivos e Perc'!J84,2)</f>
        <v>28.67</v>
      </c>
      <c r="K84">
        <f>ROUND('Dados_Positivos e Perc'!K84,2)</f>
        <v>47.72</v>
      </c>
      <c r="L84">
        <f>ROUND('Dados_Positivos e Perc'!L84,2)</f>
        <v>57</v>
      </c>
      <c r="M84">
        <f>ROUND('Dados_Positivos e Perc'!M84,2)</f>
        <v>56.2</v>
      </c>
      <c r="N84">
        <f>ROUND('Dados_Positivos e Perc'!N84,2)</f>
        <v>71</v>
      </c>
      <c r="O84">
        <f>ROUND('Dados_Positivos e Perc'!O84,2)</f>
        <v>45.2</v>
      </c>
      <c r="P84">
        <f>ROUND('Dados_Positivos e Perc'!P84,2)</f>
        <v>54.37</v>
      </c>
    </row>
    <row r="85" spans="1:16">
      <c r="A85" t="str">
        <f>'Dados_Positivos e Perc'!A85</f>
        <v>Aracatu</v>
      </c>
      <c r="B85">
        <f>ROUND('Dados_Positivos e Perc'!B85,2)</f>
        <v>13743</v>
      </c>
      <c r="C85">
        <f>ROUND('Dados_Positivos e Perc'!C85,2)</f>
        <v>71.349999999999994</v>
      </c>
      <c r="D85">
        <f>ROUND('Dados_Positivos e Perc'!D85,2)</f>
        <v>3650</v>
      </c>
      <c r="E85">
        <f>ROUND('Dados_Positivos e Perc'!E85,2)</f>
        <v>267</v>
      </c>
      <c r="F85">
        <f>ROUND('Dados_Positivos e Perc'!F85,2)</f>
        <v>55.16</v>
      </c>
      <c r="G85">
        <f>ROUND('Dados_Positivos e Perc'!G85,2)</f>
        <v>0.71</v>
      </c>
      <c r="H85">
        <f>ROUND('Dados_Positivos e Perc'!H85,2)</f>
        <v>85.13</v>
      </c>
      <c r="I85">
        <f>ROUND('Dados_Positivos e Perc'!I85,2)</f>
        <v>70.28</v>
      </c>
      <c r="J85">
        <f>ROUND('Dados_Positivos e Perc'!J85,2)</f>
        <v>14.11</v>
      </c>
      <c r="K85">
        <f>ROUND('Dados_Positivos e Perc'!K85,2)</f>
        <v>60.11</v>
      </c>
      <c r="L85">
        <f>ROUND('Dados_Positivos e Perc'!L85,2)</f>
        <v>58.1</v>
      </c>
      <c r="M85">
        <f>ROUND('Dados_Positivos e Perc'!M85,2)</f>
        <v>52.7</v>
      </c>
      <c r="N85">
        <f>ROUND('Dados_Positivos e Perc'!N85,2)</f>
        <v>77.900000000000006</v>
      </c>
      <c r="O85">
        <f>ROUND('Dados_Positivos e Perc'!O85,2)</f>
        <v>47.1</v>
      </c>
      <c r="P85">
        <f>ROUND('Dados_Positivos e Perc'!P85,2)</f>
        <v>44.73</v>
      </c>
    </row>
    <row r="86" spans="1:16">
      <c r="A86" t="str">
        <f>'Dados_Positivos e Perc'!A86</f>
        <v>Aramari</v>
      </c>
      <c r="B86">
        <f>ROUND('Dados_Positivos e Perc'!B86,2)</f>
        <v>10036</v>
      </c>
      <c r="C86">
        <f>ROUND('Dados_Positivos e Perc'!C86,2)</f>
        <v>48.93</v>
      </c>
      <c r="D86">
        <f>ROUND('Dados_Positivos e Perc'!D86,2)</f>
        <v>2675</v>
      </c>
      <c r="E86">
        <f>ROUND('Dados_Positivos e Perc'!E86,2)</f>
        <v>276</v>
      </c>
      <c r="F86">
        <f>ROUND('Dados_Positivos e Perc'!F86,2)</f>
        <v>70.650000000000006</v>
      </c>
      <c r="G86">
        <f>ROUND('Dados_Positivos e Perc'!G86,2)</f>
        <v>6.43</v>
      </c>
      <c r="H86">
        <f>ROUND('Dados_Positivos e Perc'!H86,2)</f>
        <v>84.59</v>
      </c>
      <c r="I86">
        <f>ROUND('Dados_Positivos e Perc'!I86,2)</f>
        <v>52.05</v>
      </c>
      <c r="J86">
        <f>ROUND('Dados_Positivos e Perc'!J86,2)</f>
        <v>30.48</v>
      </c>
      <c r="K86">
        <f>ROUND('Dados_Positivos e Perc'!K86,2)</f>
        <v>43.36</v>
      </c>
      <c r="L86">
        <f>ROUND('Dados_Positivos e Perc'!L86,2)</f>
        <v>58.8</v>
      </c>
      <c r="M86">
        <f>ROUND('Dados_Positivos e Perc'!M86,2)</f>
        <v>54</v>
      </c>
      <c r="N86">
        <f>ROUND('Dados_Positivos e Perc'!N86,2)</f>
        <v>74.400000000000006</v>
      </c>
      <c r="O86">
        <f>ROUND('Dados_Positivos e Perc'!O86,2)</f>
        <v>46.2</v>
      </c>
      <c r="P86">
        <f>ROUND('Dados_Positivos e Perc'!P86,2)</f>
        <v>52.53</v>
      </c>
    </row>
    <row r="87" spans="1:16">
      <c r="A87" t="str">
        <f>'Dados_Positivos e Perc'!A87</f>
        <v>Arataca</v>
      </c>
      <c r="B87">
        <f>ROUND('Dados_Positivos e Perc'!B87,2)</f>
        <v>10392</v>
      </c>
      <c r="C87">
        <f>ROUND('Dados_Positivos e Perc'!C87,2)</f>
        <v>46.23</v>
      </c>
      <c r="D87">
        <f>ROUND('Dados_Positivos e Perc'!D87,2)</f>
        <v>3029</v>
      </c>
      <c r="E87">
        <f>ROUND('Dados_Positivos e Perc'!E87,2)</f>
        <v>256</v>
      </c>
      <c r="F87">
        <f>ROUND('Dados_Positivos e Perc'!F87,2)</f>
        <v>57.7</v>
      </c>
      <c r="G87">
        <f>ROUND('Dados_Positivos e Perc'!G87,2)</f>
        <v>15.35</v>
      </c>
      <c r="H87">
        <f>ROUND('Dados_Positivos e Perc'!H87,2)</f>
        <v>78.91</v>
      </c>
      <c r="I87">
        <f>ROUND('Dados_Positivos e Perc'!I87,2)</f>
        <v>67.08</v>
      </c>
      <c r="J87">
        <f>ROUND('Dados_Positivos e Perc'!J87,2)</f>
        <v>21.5</v>
      </c>
      <c r="K87">
        <f>ROUND('Dados_Positivos e Perc'!K87,2)</f>
        <v>49.93</v>
      </c>
      <c r="L87">
        <f>ROUND('Dados_Positivos e Perc'!L87,2)</f>
        <v>55.9</v>
      </c>
      <c r="M87">
        <f>ROUND('Dados_Positivos e Perc'!M87,2)</f>
        <v>55</v>
      </c>
      <c r="N87">
        <f>ROUND('Dados_Positivos e Perc'!N87,2)</f>
        <v>74</v>
      </c>
      <c r="O87">
        <f>ROUND('Dados_Positivos e Perc'!O87,2)</f>
        <v>43.5</v>
      </c>
      <c r="P87">
        <f>ROUND('Dados_Positivos e Perc'!P87,2)</f>
        <v>47.06</v>
      </c>
    </row>
    <row r="88" spans="1:16">
      <c r="A88" t="str">
        <f>'Dados_Positivos e Perc'!A88</f>
        <v>Aurelino Leal</v>
      </c>
      <c r="B88">
        <f>ROUND('Dados_Positivos e Perc'!B88,2)</f>
        <v>13595</v>
      </c>
      <c r="C88">
        <f>ROUND('Dados_Positivos e Perc'!C88,2)</f>
        <v>15.95</v>
      </c>
      <c r="D88">
        <f>ROUND('Dados_Positivos e Perc'!D88,2)</f>
        <v>3923</v>
      </c>
      <c r="E88">
        <f>ROUND('Dados_Positivos e Perc'!E88,2)</f>
        <v>235</v>
      </c>
      <c r="F88">
        <f>ROUND('Dados_Positivos e Perc'!F88,2)</f>
        <v>61.93</v>
      </c>
      <c r="G88">
        <f>ROUND('Dados_Positivos e Perc'!G88,2)</f>
        <v>45.04</v>
      </c>
      <c r="H88">
        <f>ROUND('Dados_Positivos e Perc'!H88,2)</f>
        <v>82.22</v>
      </c>
      <c r="I88">
        <f>ROUND('Dados_Positivos e Perc'!I88,2)</f>
        <v>62.49</v>
      </c>
      <c r="J88">
        <f>ROUND('Dados_Positivos e Perc'!J88,2)</f>
        <v>23.41</v>
      </c>
      <c r="K88">
        <f>ROUND('Dados_Positivos e Perc'!K88,2)</f>
        <v>47.22</v>
      </c>
      <c r="L88">
        <f>ROUND('Dados_Positivos e Perc'!L88,2)</f>
        <v>56.8</v>
      </c>
      <c r="M88">
        <f>ROUND('Dados_Positivos e Perc'!M88,2)</f>
        <v>50.4</v>
      </c>
      <c r="N88">
        <f>ROUND('Dados_Positivos e Perc'!N88,2)</f>
        <v>76.099999999999994</v>
      </c>
      <c r="O88">
        <f>ROUND('Dados_Positivos e Perc'!O88,2)</f>
        <v>47.1</v>
      </c>
      <c r="P88">
        <f>ROUND('Dados_Positivos e Perc'!P88,2)</f>
        <v>45.88</v>
      </c>
    </row>
    <row r="89" spans="1:16">
      <c r="A89" t="str">
        <f>'Dados_Positivos e Perc'!A89</f>
        <v>Baianópolis</v>
      </c>
      <c r="B89">
        <f>ROUND('Dados_Positivos e Perc'!B89,2)</f>
        <v>13850</v>
      </c>
      <c r="C89">
        <f>ROUND('Dados_Positivos e Perc'!C89,2)</f>
        <v>74.86</v>
      </c>
      <c r="D89">
        <f>ROUND('Dados_Positivos e Perc'!D89,2)</f>
        <v>3822</v>
      </c>
      <c r="E89">
        <f>ROUND('Dados_Positivos e Perc'!E89,2)</f>
        <v>226</v>
      </c>
      <c r="F89">
        <f>ROUND('Dados_Positivos e Perc'!F89,2)</f>
        <v>55.88</v>
      </c>
      <c r="G89">
        <f>ROUND('Dados_Positivos e Perc'!G89,2)</f>
        <v>2.15</v>
      </c>
      <c r="H89">
        <f>ROUND('Dados_Positivos e Perc'!H89,2)</f>
        <v>82.17</v>
      </c>
      <c r="I89">
        <f>ROUND('Dados_Positivos e Perc'!I89,2)</f>
        <v>54.65</v>
      </c>
      <c r="J89">
        <f>ROUND('Dados_Positivos e Perc'!J89,2)</f>
        <v>20.98</v>
      </c>
      <c r="K89">
        <f>ROUND('Dados_Positivos e Perc'!K89,2)</f>
        <v>44.66</v>
      </c>
      <c r="L89">
        <f>ROUND('Dados_Positivos e Perc'!L89,2)</f>
        <v>58.9</v>
      </c>
      <c r="M89">
        <f>ROUND('Dados_Positivos e Perc'!M89,2)</f>
        <v>59.1</v>
      </c>
      <c r="N89">
        <f>ROUND('Dados_Positivos e Perc'!N89,2)</f>
        <v>75.400000000000006</v>
      </c>
      <c r="O89">
        <f>ROUND('Dados_Positivos e Perc'!O89,2)</f>
        <v>43.9</v>
      </c>
      <c r="P89">
        <f>ROUND('Dados_Positivos e Perc'!P89,2)</f>
        <v>57.89</v>
      </c>
    </row>
    <row r="90" spans="1:16">
      <c r="A90" t="str">
        <f>'Dados_Positivos e Perc'!A90</f>
        <v>Banzaê</v>
      </c>
      <c r="B90">
        <f>ROUND('Dados_Positivos e Perc'!B90,2)</f>
        <v>11814</v>
      </c>
      <c r="C90">
        <f>ROUND('Dados_Positivos e Perc'!C90,2)</f>
        <v>65.790000000000006</v>
      </c>
      <c r="D90">
        <f>ROUND('Dados_Positivos e Perc'!D90,2)</f>
        <v>3035</v>
      </c>
      <c r="E90">
        <f>ROUND('Dados_Positivos e Perc'!E90,2)</f>
        <v>220</v>
      </c>
      <c r="F90">
        <f>ROUND('Dados_Positivos e Perc'!F90,2)</f>
        <v>62.42</v>
      </c>
      <c r="G90">
        <f>ROUND('Dados_Positivos e Perc'!G90,2)</f>
        <v>13.01</v>
      </c>
      <c r="H90">
        <f>ROUND('Dados_Positivos e Perc'!H90,2)</f>
        <v>82.29</v>
      </c>
      <c r="I90">
        <f>ROUND('Dados_Positivos e Perc'!I90,2)</f>
        <v>59.23</v>
      </c>
      <c r="J90">
        <f>ROUND('Dados_Positivos e Perc'!J90,2)</f>
        <v>20.88</v>
      </c>
      <c r="K90">
        <f>ROUND('Dados_Positivos e Perc'!K90,2)</f>
        <v>49.49</v>
      </c>
      <c r="L90">
        <f>ROUND('Dados_Positivos e Perc'!L90,2)</f>
        <v>57.9</v>
      </c>
      <c r="M90">
        <f>ROUND('Dados_Positivos e Perc'!M90,2)</f>
        <v>56.6</v>
      </c>
      <c r="N90">
        <f>ROUND('Dados_Positivos e Perc'!N90,2)</f>
        <v>76</v>
      </c>
      <c r="O90">
        <f>ROUND('Dados_Positivos e Perc'!O90,2)</f>
        <v>44.9</v>
      </c>
      <c r="P90">
        <f>ROUND('Dados_Positivos e Perc'!P90,2)</f>
        <v>47.16</v>
      </c>
    </row>
    <row r="91" spans="1:16">
      <c r="A91" t="str">
        <f>'Dados_Positivos e Perc'!A91</f>
        <v>Barra do Mendes</v>
      </c>
      <c r="B91">
        <f>ROUND('Dados_Positivos e Perc'!B91,2)</f>
        <v>13987</v>
      </c>
      <c r="C91">
        <f>ROUND('Dados_Positivos e Perc'!C91,2)</f>
        <v>55.27</v>
      </c>
      <c r="D91">
        <f>ROUND('Dados_Positivos e Perc'!D91,2)</f>
        <v>4113</v>
      </c>
      <c r="E91">
        <f>ROUND('Dados_Positivos e Perc'!E91,2)</f>
        <v>259</v>
      </c>
      <c r="F91">
        <f>ROUND('Dados_Positivos e Perc'!F91,2)</f>
        <v>78.510000000000005</v>
      </c>
      <c r="G91">
        <f>ROUND('Dados_Positivos e Perc'!G91,2)</f>
        <v>2.16</v>
      </c>
      <c r="H91">
        <f>ROUND('Dados_Positivos e Perc'!H91,2)</f>
        <v>82.97</v>
      </c>
      <c r="I91">
        <f>ROUND('Dados_Positivos e Perc'!I91,2)</f>
        <v>60.8</v>
      </c>
      <c r="J91">
        <f>ROUND('Dados_Positivos e Perc'!J91,2)</f>
        <v>27.42</v>
      </c>
      <c r="K91">
        <f>ROUND('Dados_Positivos e Perc'!K91,2)</f>
        <v>48.79</v>
      </c>
      <c r="L91">
        <f>ROUND('Dados_Positivos e Perc'!L91,2)</f>
        <v>63</v>
      </c>
      <c r="M91">
        <f>ROUND('Dados_Positivos e Perc'!M91,2)</f>
        <v>54.9</v>
      </c>
      <c r="N91">
        <f>ROUND('Dados_Positivos e Perc'!N91,2)</f>
        <v>77.5</v>
      </c>
      <c r="O91">
        <f>ROUND('Dados_Positivos e Perc'!O91,2)</f>
        <v>47.1</v>
      </c>
      <c r="P91">
        <f>ROUND('Dados_Positivos e Perc'!P91,2)</f>
        <v>57.75</v>
      </c>
    </row>
    <row r="92" spans="1:16">
      <c r="A92" t="str">
        <f>'Dados_Positivos e Perc'!A92</f>
        <v>Barro Alto</v>
      </c>
      <c r="B92">
        <f>ROUND('Dados_Positivos e Perc'!B92,2)</f>
        <v>13612</v>
      </c>
      <c r="C92">
        <f>ROUND('Dados_Positivos e Perc'!C92,2)</f>
        <v>50.69</v>
      </c>
      <c r="D92">
        <f>ROUND('Dados_Positivos e Perc'!D92,2)</f>
        <v>3977</v>
      </c>
      <c r="E92">
        <f>ROUND('Dados_Positivos e Perc'!E92,2)</f>
        <v>218</v>
      </c>
      <c r="F92">
        <f>ROUND('Dados_Positivos e Perc'!F92,2)</f>
        <v>73.709999999999994</v>
      </c>
      <c r="G92">
        <f>ROUND('Dados_Positivos e Perc'!G92,2)</f>
        <v>6.51</v>
      </c>
      <c r="H92">
        <f>ROUND('Dados_Positivos e Perc'!H92,2)</f>
        <v>81.86</v>
      </c>
      <c r="I92">
        <f>ROUND('Dados_Positivos e Perc'!I92,2)</f>
        <v>68.94</v>
      </c>
      <c r="J92">
        <f>ROUND('Dados_Positivos e Perc'!J92,2)</f>
        <v>25.58</v>
      </c>
      <c r="K92">
        <f>ROUND('Dados_Positivos e Perc'!K92,2)</f>
        <v>61.37</v>
      </c>
      <c r="L92">
        <f>ROUND('Dados_Positivos e Perc'!L92,2)</f>
        <v>60.7</v>
      </c>
      <c r="M92">
        <f>ROUND('Dados_Positivos e Perc'!M92,2)</f>
        <v>58</v>
      </c>
      <c r="N92">
        <f>ROUND('Dados_Positivos e Perc'!N92,2)</f>
        <v>72.7</v>
      </c>
      <c r="O92">
        <f>ROUND('Dados_Positivos e Perc'!O92,2)</f>
        <v>47</v>
      </c>
      <c r="P92">
        <f>ROUND('Dados_Positivos e Perc'!P92,2)</f>
        <v>51.25</v>
      </c>
    </row>
    <row r="93" spans="1:16">
      <c r="A93" t="str">
        <f>'Dados_Positivos e Perc'!A93</f>
        <v>Barrocas</v>
      </c>
      <c r="B93">
        <f>ROUND('Dados_Positivos e Perc'!B93,2)</f>
        <v>14191</v>
      </c>
      <c r="C93">
        <f>ROUND('Dados_Positivos e Perc'!C93,2)</f>
        <v>59.87</v>
      </c>
      <c r="D93">
        <f>ROUND('Dados_Positivos e Perc'!D93,2)</f>
        <v>3871</v>
      </c>
      <c r="E93">
        <f>ROUND('Dados_Positivos e Perc'!E93,2)</f>
        <v>254</v>
      </c>
      <c r="F93">
        <f>ROUND('Dados_Positivos e Perc'!F93,2)</f>
        <v>71.209999999999994</v>
      </c>
      <c r="G93">
        <f>ROUND('Dados_Positivos e Perc'!G93,2)</f>
        <v>24.98</v>
      </c>
      <c r="H93">
        <f>ROUND('Dados_Positivos e Perc'!H93,2)</f>
        <v>82.63</v>
      </c>
      <c r="I93">
        <f>ROUND('Dados_Positivos e Perc'!I93,2)</f>
        <v>66.680000000000007</v>
      </c>
      <c r="J93">
        <f>ROUND('Dados_Positivos e Perc'!J93,2)</f>
        <v>26.38</v>
      </c>
      <c r="K93">
        <f>ROUND('Dados_Positivos e Perc'!K93,2)</f>
        <v>65.03</v>
      </c>
      <c r="L93">
        <f>ROUND('Dados_Positivos e Perc'!L93,2)</f>
        <v>61</v>
      </c>
      <c r="M93">
        <f>ROUND('Dados_Positivos e Perc'!M93,2)</f>
        <v>55.4</v>
      </c>
      <c r="N93">
        <f>ROUND('Dados_Positivos e Perc'!N93,2)</f>
        <v>77.5</v>
      </c>
      <c r="O93">
        <f>ROUND('Dados_Positivos e Perc'!O93,2)</f>
        <v>46.2</v>
      </c>
      <c r="P93">
        <f>ROUND('Dados_Positivos e Perc'!P93,2)</f>
        <v>46.72</v>
      </c>
    </row>
    <row r="94" spans="1:16">
      <c r="A94" t="str">
        <f>'Dados_Positivos e Perc'!A94</f>
        <v>Belo Campo</v>
      </c>
      <c r="B94">
        <f>ROUND('Dados_Positivos e Perc'!B94,2)</f>
        <v>16021</v>
      </c>
      <c r="C94">
        <f>ROUND('Dados_Positivos e Perc'!C94,2)</f>
        <v>43.64</v>
      </c>
      <c r="D94">
        <f>ROUND('Dados_Positivos e Perc'!D94,2)</f>
        <v>4359</v>
      </c>
      <c r="E94">
        <f>ROUND('Dados_Positivos e Perc'!E94,2)</f>
        <v>247</v>
      </c>
      <c r="F94">
        <f>ROUND('Dados_Positivos e Perc'!F94,2)</f>
        <v>61.44</v>
      </c>
      <c r="G94">
        <f>ROUND('Dados_Positivos e Perc'!G94,2)</f>
        <v>0.02</v>
      </c>
      <c r="H94">
        <f>ROUND('Dados_Positivos e Perc'!H94,2)</f>
        <v>83.9</v>
      </c>
      <c r="I94">
        <f>ROUND('Dados_Positivos e Perc'!I94,2)</f>
        <v>63.63</v>
      </c>
      <c r="J94">
        <f>ROUND('Dados_Positivos e Perc'!J94,2)</f>
        <v>18.079999999999998</v>
      </c>
      <c r="K94">
        <f>ROUND('Dados_Positivos e Perc'!K94,2)</f>
        <v>53.49</v>
      </c>
      <c r="L94">
        <f>ROUND('Dados_Positivos e Perc'!L94,2)</f>
        <v>57.5</v>
      </c>
      <c r="M94">
        <f>ROUND('Dados_Positivos e Perc'!M94,2)</f>
        <v>57</v>
      </c>
      <c r="N94">
        <f>ROUND('Dados_Positivos e Perc'!N94,2)</f>
        <v>72.400000000000006</v>
      </c>
      <c r="O94">
        <f>ROUND('Dados_Positivos e Perc'!O94,2)</f>
        <v>50.2</v>
      </c>
      <c r="P94">
        <f>ROUND('Dados_Positivos e Perc'!P94,2)</f>
        <v>49.72</v>
      </c>
    </row>
    <row r="95" spans="1:16">
      <c r="A95" t="str">
        <f>'Dados_Positivos e Perc'!A95</f>
        <v>Biritinga</v>
      </c>
      <c r="B95">
        <f>ROUND('Dados_Positivos e Perc'!B95,2)</f>
        <v>14836</v>
      </c>
      <c r="C95">
        <f>ROUND('Dados_Positivos e Perc'!C95,2)</f>
        <v>76.290000000000006</v>
      </c>
      <c r="D95">
        <f>ROUND('Dados_Positivos e Perc'!D95,2)</f>
        <v>4120</v>
      </c>
      <c r="E95">
        <f>ROUND('Dados_Positivos e Perc'!E95,2)</f>
        <v>206</v>
      </c>
      <c r="F95">
        <f>ROUND('Dados_Positivos e Perc'!F95,2)</f>
        <v>62.09</v>
      </c>
      <c r="G95">
        <f>ROUND('Dados_Positivos e Perc'!G95,2)</f>
        <v>15.17</v>
      </c>
      <c r="H95">
        <f>ROUND('Dados_Positivos e Perc'!H95,2)</f>
        <v>83.3</v>
      </c>
      <c r="I95">
        <f>ROUND('Dados_Positivos e Perc'!I95,2)</f>
        <v>53.49</v>
      </c>
      <c r="J95">
        <f>ROUND('Dados_Positivos e Perc'!J95,2)</f>
        <v>19.3</v>
      </c>
      <c r="K95">
        <f>ROUND('Dados_Positivos e Perc'!K95,2)</f>
        <v>51.44</v>
      </c>
      <c r="L95">
        <f>ROUND('Dados_Positivos e Perc'!L95,2)</f>
        <v>53.8</v>
      </c>
      <c r="M95">
        <f>ROUND('Dados_Positivos e Perc'!M95,2)</f>
        <v>57</v>
      </c>
      <c r="N95">
        <f>ROUND('Dados_Positivos e Perc'!N95,2)</f>
        <v>75.3</v>
      </c>
      <c r="O95">
        <f>ROUND('Dados_Positivos e Perc'!O95,2)</f>
        <v>44.3</v>
      </c>
      <c r="P95">
        <f>ROUND('Dados_Positivos e Perc'!P95,2)</f>
        <v>56.1</v>
      </c>
    </row>
    <row r="96" spans="1:16">
      <c r="A96" t="str">
        <f>'Dados_Positivos e Perc'!A96</f>
        <v>Boa Nova</v>
      </c>
      <c r="B96">
        <f>ROUND('Dados_Positivos e Perc'!B96,2)</f>
        <v>15411</v>
      </c>
      <c r="C96">
        <f>ROUND('Dados_Positivos e Perc'!C96,2)</f>
        <v>62.34</v>
      </c>
      <c r="D96">
        <f>ROUND('Dados_Positivos e Perc'!D96,2)</f>
        <v>4223</v>
      </c>
      <c r="E96">
        <f>ROUND('Dados_Positivos e Perc'!E96,2)</f>
        <v>226</v>
      </c>
      <c r="F96">
        <f>ROUND('Dados_Positivos e Perc'!F96,2)</f>
        <v>53.75</v>
      </c>
      <c r="G96">
        <f>ROUND('Dados_Positivos e Perc'!G96,2)</f>
        <v>27.61</v>
      </c>
      <c r="H96">
        <f>ROUND('Dados_Positivos e Perc'!H96,2)</f>
        <v>83.37</v>
      </c>
      <c r="I96">
        <f>ROUND('Dados_Positivos e Perc'!I96,2)</f>
        <v>59.66</v>
      </c>
      <c r="J96">
        <f>ROUND('Dados_Positivos e Perc'!J96,2)</f>
        <v>15.37</v>
      </c>
      <c r="K96">
        <f>ROUND('Dados_Positivos e Perc'!K96,2)</f>
        <v>46.13</v>
      </c>
      <c r="L96">
        <f>ROUND('Dados_Positivos e Perc'!L96,2)</f>
        <v>56.7</v>
      </c>
      <c r="M96">
        <f>ROUND('Dados_Positivos e Perc'!M96,2)</f>
        <v>56.5</v>
      </c>
      <c r="N96">
        <f>ROUND('Dados_Positivos e Perc'!N96,2)</f>
        <v>77.2</v>
      </c>
      <c r="O96">
        <f>ROUND('Dados_Positivos e Perc'!O96,2)</f>
        <v>44</v>
      </c>
      <c r="P96">
        <f>ROUND('Dados_Positivos e Perc'!P96,2)</f>
        <v>52</v>
      </c>
    </row>
    <row r="97" spans="1:16">
      <c r="A97" t="str">
        <f>'Dados_Positivos e Perc'!A97</f>
        <v>Boa Vista do Tupim</v>
      </c>
      <c r="B97">
        <f>ROUND('Dados_Positivos e Perc'!B97,2)</f>
        <v>17991</v>
      </c>
      <c r="C97">
        <f>ROUND('Dados_Positivos e Perc'!C97,2)</f>
        <v>63.35</v>
      </c>
      <c r="D97">
        <f>ROUND('Dados_Positivos e Perc'!D97,2)</f>
        <v>4956</v>
      </c>
      <c r="E97">
        <f>ROUND('Dados_Positivos e Perc'!E97,2)</f>
        <v>193</v>
      </c>
      <c r="F97">
        <f>ROUND('Dados_Positivos e Perc'!F97,2)</f>
        <v>57.57</v>
      </c>
      <c r="G97">
        <f>ROUND('Dados_Positivos e Perc'!G97,2)</f>
        <v>4.26</v>
      </c>
      <c r="H97">
        <f>ROUND('Dados_Positivos e Perc'!H97,2)</f>
        <v>81.62</v>
      </c>
      <c r="I97">
        <f>ROUND('Dados_Positivos e Perc'!I97,2)</f>
        <v>57.19</v>
      </c>
      <c r="J97">
        <f>ROUND('Dados_Positivos e Perc'!J97,2)</f>
        <v>18.36</v>
      </c>
      <c r="K97">
        <f>ROUND('Dados_Positivos e Perc'!K97,2)</f>
        <v>46.85</v>
      </c>
      <c r="L97">
        <f>ROUND('Dados_Positivos e Perc'!L97,2)</f>
        <v>55.1</v>
      </c>
      <c r="M97">
        <f>ROUND('Dados_Positivos e Perc'!M97,2)</f>
        <v>55.4</v>
      </c>
      <c r="N97">
        <f>ROUND('Dados_Positivos e Perc'!N97,2)</f>
        <v>76.599999999999994</v>
      </c>
      <c r="O97">
        <f>ROUND('Dados_Positivos e Perc'!O97,2)</f>
        <v>47.8</v>
      </c>
      <c r="P97">
        <f>ROUND('Dados_Positivos e Perc'!P97,2)</f>
        <v>56.27</v>
      </c>
    </row>
    <row r="98" spans="1:16">
      <c r="A98" t="str">
        <f>'Dados_Positivos e Perc'!A98</f>
        <v>Bom Jesus da Serra</v>
      </c>
      <c r="B98">
        <f>ROUND('Dados_Positivos e Perc'!B98,2)</f>
        <v>10113</v>
      </c>
      <c r="C98">
        <f>ROUND('Dados_Positivos e Perc'!C98,2)</f>
        <v>72.63</v>
      </c>
      <c r="D98">
        <f>ROUND('Dados_Positivos e Perc'!D98,2)</f>
        <v>2624</v>
      </c>
      <c r="E98">
        <f>ROUND('Dados_Positivos e Perc'!E98,2)</f>
        <v>203</v>
      </c>
      <c r="F98">
        <f>ROUND('Dados_Positivos e Perc'!F98,2)</f>
        <v>60.23</v>
      </c>
      <c r="G98">
        <f>ROUND('Dados_Positivos e Perc'!G98,2)</f>
        <v>0.5</v>
      </c>
      <c r="H98">
        <f>ROUND('Dados_Positivos e Perc'!H98,2)</f>
        <v>82.92</v>
      </c>
      <c r="I98">
        <f>ROUND('Dados_Positivos e Perc'!I98,2)</f>
        <v>58.65</v>
      </c>
      <c r="J98">
        <f>ROUND('Dados_Positivos e Perc'!J98,2)</f>
        <v>14.86</v>
      </c>
      <c r="K98">
        <f>ROUND('Dados_Positivos e Perc'!K98,2)</f>
        <v>44.21</v>
      </c>
      <c r="L98">
        <f>ROUND('Dados_Positivos e Perc'!L98,2)</f>
        <v>54.6</v>
      </c>
      <c r="M98">
        <f>ROUND('Dados_Positivos e Perc'!M98,2)</f>
        <v>55.7</v>
      </c>
      <c r="N98">
        <f>ROUND('Dados_Positivos e Perc'!N98,2)</f>
        <v>73.8</v>
      </c>
      <c r="O98">
        <f>ROUND('Dados_Positivos e Perc'!O98,2)</f>
        <v>42.8</v>
      </c>
      <c r="P98">
        <f>ROUND('Dados_Positivos e Perc'!P98,2)</f>
        <v>52.8</v>
      </c>
    </row>
    <row r="99" spans="1:16">
      <c r="A99" t="str">
        <f>'Dados_Positivos e Perc'!A99</f>
        <v>Boninal</v>
      </c>
      <c r="B99">
        <f>ROUND('Dados_Positivos e Perc'!B99,2)</f>
        <v>13695</v>
      </c>
      <c r="C99">
        <f>ROUND('Dados_Positivos e Perc'!C99,2)</f>
        <v>66.36</v>
      </c>
      <c r="D99">
        <f>ROUND('Dados_Positivos e Perc'!D99,2)</f>
        <v>3392</v>
      </c>
      <c r="E99">
        <f>ROUND('Dados_Positivos e Perc'!E99,2)</f>
        <v>238</v>
      </c>
      <c r="F99">
        <f>ROUND('Dados_Positivos e Perc'!F99,2)</f>
        <v>67.78</v>
      </c>
      <c r="G99">
        <f>ROUND('Dados_Positivos e Perc'!G99,2)</f>
        <v>6.52</v>
      </c>
      <c r="H99">
        <f>ROUND('Dados_Positivos e Perc'!H99,2)</f>
        <v>84.02</v>
      </c>
      <c r="I99">
        <f>ROUND('Dados_Positivos e Perc'!I99,2)</f>
        <v>54.34</v>
      </c>
      <c r="J99">
        <f>ROUND('Dados_Positivos e Perc'!J99,2)</f>
        <v>21.94</v>
      </c>
      <c r="K99">
        <f>ROUND('Dados_Positivos e Perc'!K99,2)</f>
        <v>47.23</v>
      </c>
      <c r="L99">
        <f>ROUND('Dados_Positivos e Perc'!L99,2)</f>
        <v>61.2</v>
      </c>
      <c r="M99">
        <f>ROUND('Dados_Positivos e Perc'!M99,2)</f>
        <v>55.4</v>
      </c>
      <c r="N99">
        <f>ROUND('Dados_Positivos e Perc'!N99,2)</f>
        <v>73.400000000000006</v>
      </c>
      <c r="O99">
        <f>ROUND('Dados_Positivos e Perc'!O99,2)</f>
        <v>49</v>
      </c>
      <c r="P99">
        <f>ROUND('Dados_Positivos e Perc'!P99,2)</f>
        <v>55.75</v>
      </c>
    </row>
    <row r="100" spans="1:16">
      <c r="A100" t="str">
        <f>'Dados_Positivos e Perc'!A100</f>
        <v>Bonito</v>
      </c>
      <c r="B100">
        <f>ROUND('Dados_Positivos e Perc'!B100,2)</f>
        <v>14834</v>
      </c>
      <c r="C100">
        <f>ROUND('Dados_Positivos e Perc'!C100,2)</f>
        <v>57.99</v>
      </c>
      <c r="D100">
        <f>ROUND('Dados_Positivos e Perc'!D100,2)</f>
        <v>3959</v>
      </c>
      <c r="E100">
        <f>ROUND('Dados_Positivos e Perc'!E100,2)</f>
        <v>206</v>
      </c>
      <c r="F100">
        <f>ROUND('Dados_Positivos e Perc'!F100,2)</f>
        <v>72.900000000000006</v>
      </c>
      <c r="G100">
        <f>ROUND('Dados_Positivos e Perc'!G100,2)</f>
        <v>4.75</v>
      </c>
      <c r="H100">
        <f>ROUND('Dados_Positivos e Perc'!H100,2)</f>
        <v>79.59</v>
      </c>
      <c r="I100">
        <f>ROUND('Dados_Positivos e Perc'!I100,2)</f>
        <v>66.739999999999995</v>
      </c>
      <c r="J100">
        <f>ROUND('Dados_Positivos e Perc'!J100,2)</f>
        <v>23.66</v>
      </c>
      <c r="K100">
        <f>ROUND('Dados_Positivos e Perc'!K100,2)</f>
        <v>63.44</v>
      </c>
      <c r="L100">
        <f>ROUND('Dados_Positivos e Perc'!L100,2)</f>
        <v>56.1</v>
      </c>
      <c r="M100">
        <f>ROUND('Dados_Positivos e Perc'!M100,2)</f>
        <v>54.5</v>
      </c>
      <c r="N100">
        <f>ROUND('Dados_Positivos e Perc'!N100,2)</f>
        <v>74.599999999999994</v>
      </c>
      <c r="O100">
        <f>ROUND('Dados_Positivos e Perc'!O100,2)</f>
        <v>50.4</v>
      </c>
      <c r="P100">
        <f>ROUND('Dados_Positivos e Perc'!P100,2)</f>
        <v>50.58</v>
      </c>
    </row>
    <row r="101" spans="1:16">
      <c r="A101" t="str">
        <f>'Dados_Positivos e Perc'!A101</f>
        <v>Botuporã</v>
      </c>
      <c r="B101">
        <f>ROUND('Dados_Positivos e Perc'!B101,2)</f>
        <v>11154</v>
      </c>
      <c r="C101">
        <f>ROUND('Dados_Positivos e Perc'!C101,2)</f>
        <v>63.46</v>
      </c>
      <c r="D101">
        <f>ROUND('Dados_Positivos e Perc'!D101,2)</f>
        <v>2944</v>
      </c>
      <c r="E101">
        <f>ROUND('Dados_Positivos e Perc'!E101,2)</f>
        <v>225</v>
      </c>
      <c r="F101">
        <f>ROUND('Dados_Positivos e Perc'!F101,2)</f>
        <v>61.05</v>
      </c>
      <c r="G101">
        <f>ROUND('Dados_Positivos e Perc'!G101,2)</f>
        <v>27.17</v>
      </c>
      <c r="H101">
        <f>ROUND('Dados_Positivos e Perc'!H101,2)</f>
        <v>84.63</v>
      </c>
      <c r="I101">
        <f>ROUND('Dados_Positivos e Perc'!I101,2)</f>
        <v>60.97</v>
      </c>
      <c r="J101">
        <f>ROUND('Dados_Positivos e Perc'!J101,2)</f>
        <v>19.239999999999998</v>
      </c>
      <c r="K101">
        <f>ROUND('Dados_Positivos e Perc'!K101,2)</f>
        <v>60.25</v>
      </c>
      <c r="L101">
        <f>ROUND('Dados_Positivos e Perc'!L101,2)</f>
        <v>57.5</v>
      </c>
      <c r="M101">
        <f>ROUND('Dados_Positivos e Perc'!M101,2)</f>
        <v>54.1</v>
      </c>
      <c r="N101">
        <f>ROUND('Dados_Positivos e Perc'!N101,2)</f>
        <v>73.2</v>
      </c>
      <c r="O101">
        <f>ROUND('Dados_Positivos e Perc'!O101,2)</f>
        <v>45.9</v>
      </c>
      <c r="P101">
        <f>ROUND('Dados_Positivos e Perc'!P101,2)</f>
        <v>53.34</v>
      </c>
    </row>
    <row r="102" spans="1:16">
      <c r="A102" t="str">
        <f>'Dados_Positivos e Perc'!A102</f>
        <v>Brejões</v>
      </c>
      <c r="B102">
        <f>ROUND('Dados_Positivos e Perc'!B102,2)</f>
        <v>14282</v>
      </c>
      <c r="C102">
        <f>ROUND('Dados_Positivos e Perc'!C102,2)</f>
        <v>65.430000000000007</v>
      </c>
      <c r="D102">
        <f>ROUND('Dados_Positivos e Perc'!D102,2)</f>
        <v>3950</v>
      </c>
      <c r="E102">
        <f>ROUND('Dados_Positivos e Perc'!E102,2)</f>
        <v>266</v>
      </c>
      <c r="F102">
        <f>ROUND('Dados_Positivos e Perc'!F102,2)</f>
        <v>64.14</v>
      </c>
      <c r="G102">
        <f>ROUND('Dados_Positivos e Perc'!G102,2)</f>
        <v>30.68</v>
      </c>
      <c r="H102">
        <f>ROUND('Dados_Positivos e Perc'!H102,2)</f>
        <v>84.18</v>
      </c>
      <c r="I102">
        <f>ROUND('Dados_Positivos e Perc'!I102,2)</f>
        <v>58.02</v>
      </c>
      <c r="J102">
        <f>ROUND('Dados_Positivos e Perc'!J102,2)</f>
        <v>24.69</v>
      </c>
      <c r="K102">
        <f>ROUND('Dados_Positivos e Perc'!K102,2)</f>
        <v>46.71</v>
      </c>
      <c r="L102">
        <f>ROUND('Dados_Positivos e Perc'!L102,2)</f>
        <v>59.7</v>
      </c>
      <c r="M102">
        <f>ROUND('Dados_Positivos e Perc'!M102,2)</f>
        <v>55.9</v>
      </c>
      <c r="N102">
        <f>ROUND('Dados_Positivos e Perc'!N102,2)</f>
        <v>78.900000000000006</v>
      </c>
      <c r="O102">
        <f>ROUND('Dados_Positivos e Perc'!O102,2)</f>
        <v>44.7</v>
      </c>
      <c r="P102">
        <f>ROUND('Dados_Positivos e Perc'!P102,2)</f>
        <v>51.81</v>
      </c>
    </row>
    <row r="103" spans="1:16">
      <c r="A103" t="str">
        <f>'Dados_Positivos e Perc'!A103</f>
        <v>Brejolândia</v>
      </c>
      <c r="B103">
        <f>ROUND('Dados_Positivos e Perc'!B103,2)</f>
        <v>11077</v>
      </c>
      <c r="C103">
        <f>ROUND('Dados_Positivos e Perc'!C103,2)</f>
        <v>82.09</v>
      </c>
      <c r="D103">
        <f>ROUND('Dados_Positivos e Perc'!D103,2)</f>
        <v>3136</v>
      </c>
      <c r="E103">
        <f>ROUND('Dados_Positivos e Perc'!E103,2)</f>
        <v>209</v>
      </c>
      <c r="F103">
        <f>ROUND('Dados_Positivos e Perc'!F103,2)</f>
        <v>60.4</v>
      </c>
      <c r="G103">
        <f>ROUND('Dados_Positivos e Perc'!G103,2)</f>
        <v>0.41</v>
      </c>
      <c r="H103">
        <f>ROUND('Dados_Positivos e Perc'!H103,2)</f>
        <v>83.92</v>
      </c>
      <c r="I103">
        <f>ROUND('Dados_Positivos e Perc'!I103,2)</f>
        <v>55.25</v>
      </c>
      <c r="J103">
        <f>ROUND('Dados_Positivos e Perc'!J103,2)</f>
        <v>23.81</v>
      </c>
      <c r="K103">
        <f>ROUND('Dados_Positivos e Perc'!K103,2)</f>
        <v>40.880000000000003</v>
      </c>
      <c r="L103">
        <f>ROUND('Dados_Positivos e Perc'!L103,2)</f>
        <v>59.2</v>
      </c>
      <c r="M103">
        <f>ROUND('Dados_Positivos e Perc'!M103,2)</f>
        <v>62</v>
      </c>
      <c r="N103">
        <f>ROUND('Dados_Positivos e Perc'!N103,2)</f>
        <v>71.400000000000006</v>
      </c>
      <c r="O103">
        <f>ROUND('Dados_Positivos e Perc'!O103,2)</f>
        <v>41.9</v>
      </c>
      <c r="P103">
        <f>ROUND('Dados_Positivos e Perc'!P103,2)</f>
        <v>56.48</v>
      </c>
    </row>
    <row r="104" spans="1:16">
      <c r="A104" t="str">
        <f>'Dados_Positivos e Perc'!A104</f>
        <v>Brotas de Macaúbas</v>
      </c>
      <c r="B104">
        <f>ROUND('Dados_Positivos e Perc'!B104,2)</f>
        <v>10717</v>
      </c>
      <c r="C104">
        <f>ROUND('Dados_Positivos e Perc'!C104,2)</f>
        <v>70.91</v>
      </c>
      <c r="D104">
        <f>ROUND('Dados_Positivos e Perc'!D104,2)</f>
        <v>3199</v>
      </c>
      <c r="E104">
        <f>ROUND('Dados_Positivos e Perc'!E104,2)</f>
        <v>246</v>
      </c>
      <c r="F104">
        <f>ROUND('Dados_Positivos e Perc'!F104,2)</f>
        <v>68.89</v>
      </c>
      <c r="G104">
        <f>ROUND('Dados_Positivos e Perc'!G104,2)</f>
        <v>21.79</v>
      </c>
      <c r="H104">
        <f>ROUND('Dados_Positivos e Perc'!H104,2)</f>
        <v>83.35</v>
      </c>
      <c r="I104">
        <f>ROUND('Dados_Positivos e Perc'!I104,2)</f>
        <v>57.51</v>
      </c>
      <c r="J104">
        <f>ROUND('Dados_Positivos e Perc'!J104,2)</f>
        <v>22.21</v>
      </c>
      <c r="K104">
        <f>ROUND('Dados_Positivos e Perc'!K104,2)</f>
        <v>47.75</v>
      </c>
      <c r="L104">
        <f>ROUND('Dados_Positivos e Perc'!L104,2)</f>
        <v>57</v>
      </c>
      <c r="M104">
        <f>ROUND('Dados_Positivos e Perc'!M104,2)</f>
        <v>53.1</v>
      </c>
      <c r="N104">
        <f>ROUND('Dados_Positivos e Perc'!N104,2)</f>
        <v>73.2</v>
      </c>
      <c r="O104">
        <f>ROUND('Dados_Positivos e Perc'!O104,2)</f>
        <v>46.3</v>
      </c>
      <c r="P104">
        <f>ROUND('Dados_Positivos e Perc'!P104,2)</f>
        <v>56.99</v>
      </c>
    </row>
    <row r="105" spans="1:16">
      <c r="A105" t="str">
        <f>'Dados_Positivos e Perc'!A105</f>
        <v>Buerarema</v>
      </c>
      <c r="B105">
        <f>ROUND('Dados_Positivos e Perc'!B105,2)</f>
        <v>18605</v>
      </c>
      <c r="C105">
        <f>ROUND('Dados_Positivos e Perc'!C105,2)</f>
        <v>17.89</v>
      </c>
      <c r="D105">
        <f>ROUND('Dados_Positivos e Perc'!D105,2)</f>
        <v>5489</v>
      </c>
      <c r="E105">
        <f>ROUND('Dados_Positivos e Perc'!E105,2)</f>
        <v>294</v>
      </c>
      <c r="F105">
        <f>ROUND('Dados_Positivos e Perc'!F105,2)</f>
        <v>65.48</v>
      </c>
      <c r="G105">
        <f>ROUND('Dados_Positivos e Perc'!G105,2)</f>
        <v>58.74</v>
      </c>
      <c r="H105">
        <f>ROUND('Dados_Positivos e Perc'!H105,2)</f>
        <v>84.67</v>
      </c>
      <c r="I105">
        <f>ROUND('Dados_Positivos e Perc'!I105,2)</f>
        <v>54.16</v>
      </c>
      <c r="J105">
        <f>ROUND('Dados_Positivos e Perc'!J105,2)</f>
        <v>30.57</v>
      </c>
      <c r="K105">
        <f>ROUND('Dados_Positivos e Perc'!K105,2)</f>
        <v>40.270000000000003</v>
      </c>
      <c r="L105">
        <f>ROUND('Dados_Positivos e Perc'!L105,2)</f>
        <v>61.3</v>
      </c>
      <c r="M105">
        <f>ROUND('Dados_Positivos e Perc'!M105,2)</f>
        <v>58.3</v>
      </c>
      <c r="N105">
        <f>ROUND('Dados_Positivos e Perc'!N105,2)</f>
        <v>77.8</v>
      </c>
      <c r="O105">
        <f>ROUND('Dados_Positivos e Perc'!O105,2)</f>
        <v>47.4</v>
      </c>
      <c r="P105">
        <f>ROUND('Dados_Positivos e Perc'!P105,2)</f>
        <v>57.6</v>
      </c>
    </row>
    <row r="106" spans="1:16">
      <c r="A106" t="str">
        <f>'Dados_Positivos e Perc'!A106</f>
        <v>Buritirama</v>
      </c>
      <c r="B106">
        <f>ROUND('Dados_Positivos e Perc'!B106,2)</f>
        <v>19600</v>
      </c>
      <c r="C106">
        <f>ROUND('Dados_Positivos e Perc'!C106,2)</f>
        <v>59.67</v>
      </c>
      <c r="D106">
        <f>ROUND('Dados_Positivos e Perc'!D106,2)</f>
        <v>4588</v>
      </c>
      <c r="E106">
        <f>ROUND('Dados_Positivos e Perc'!E106,2)</f>
        <v>161</v>
      </c>
      <c r="F106">
        <f>ROUND('Dados_Positivos e Perc'!F106,2)</f>
        <v>64.44</v>
      </c>
      <c r="G106">
        <f>ROUND('Dados_Positivos e Perc'!G106,2)</f>
        <v>1.63</v>
      </c>
      <c r="H106">
        <f>ROUND('Dados_Positivos e Perc'!H106,2)</f>
        <v>80.94</v>
      </c>
      <c r="I106">
        <f>ROUND('Dados_Positivos e Perc'!I106,2)</f>
        <v>50.03</v>
      </c>
      <c r="J106">
        <f>ROUND('Dados_Positivos e Perc'!J106,2)</f>
        <v>23.1</v>
      </c>
      <c r="K106">
        <f>ROUND('Dados_Positivos e Perc'!K106,2)</f>
        <v>49.08</v>
      </c>
      <c r="L106">
        <f>ROUND('Dados_Positivos e Perc'!L106,2)</f>
        <v>56.5</v>
      </c>
      <c r="M106">
        <f>ROUND('Dados_Positivos e Perc'!M106,2)</f>
        <v>56</v>
      </c>
      <c r="N106">
        <f>ROUND('Dados_Positivos e Perc'!N106,2)</f>
        <v>72.099999999999994</v>
      </c>
      <c r="O106">
        <f>ROUND('Dados_Positivos e Perc'!O106,2)</f>
        <v>50.8</v>
      </c>
      <c r="P106">
        <f>ROUND('Dados_Positivos e Perc'!P106,2)</f>
        <v>55.31</v>
      </c>
    </row>
    <row r="107" spans="1:16">
      <c r="A107" t="str">
        <f>'Dados_Positivos e Perc'!A107</f>
        <v>Caatiba</v>
      </c>
      <c r="B107">
        <f>ROUND('Dados_Positivos e Perc'!B107,2)</f>
        <v>11420</v>
      </c>
      <c r="C107">
        <f>ROUND('Dados_Positivos e Perc'!C107,2)</f>
        <v>52.73</v>
      </c>
      <c r="D107">
        <f>ROUND('Dados_Positivos e Perc'!D107,2)</f>
        <v>2924</v>
      </c>
      <c r="E107">
        <f>ROUND('Dados_Positivos e Perc'!E107,2)</f>
        <v>266</v>
      </c>
      <c r="F107">
        <f>ROUND('Dados_Positivos e Perc'!F107,2)</f>
        <v>55.74</v>
      </c>
      <c r="G107">
        <f>ROUND('Dados_Positivos e Perc'!G107,2)</f>
        <v>57.05</v>
      </c>
      <c r="H107">
        <f>ROUND('Dados_Positivos e Perc'!H107,2)</f>
        <v>83.19</v>
      </c>
      <c r="I107">
        <f>ROUND('Dados_Positivos e Perc'!I107,2)</f>
        <v>65.989999999999995</v>
      </c>
      <c r="J107">
        <f>ROUND('Dados_Positivos e Perc'!J107,2)</f>
        <v>17.98</v>
      </c>
      <c r="K107">
        <f>ROUND('Dados_Positivos e Perc'!K107,2)</f>
        <v>49.41</v>
      </c>
      <c r="L107">
        <f>ROUND('Dados_Positivos e Perc'!L107,2)</f>
        <v>56.1</v>
      </c>
      <c r="M107">
        <f>ROUND('Dados_Positivos e Perc'!M107,2)</f>
        <v>53.4</v>
      </c>
      <c r="N107">
        <f>ROUND('Dados_Positivos e Perc'!N107,2)</f>
        <v>74.7</v>
      </c>
      <c r="O107">
        <f>ROUND('Dados_Positivos e Perc'!O107,2)</f>
        <v>38.1</v>
      </c>
      <c r="P107">
        <f>ROUND('Dados_Positivos e Perc'!P107,2)</f>
        <v>40.590000000000003</v>
      </c>
    </row>
    <row r="108" spans="1:16">
      <c r="A108" t="str">
        <f>'Dados_Positivos e Perc'!A108</f>
        <v>Cabaceiras do Paraguaçu</v>
      </c>
      <c r="B108">
        <f>ROUND('Dados_Positivos e Perc'!B108,2)</f>
        <v>17327</v>
      </c>
      <c r="C108">
        <f>ROUND('Dados_Positivos e Perc'!C108,2)</f>
        <v>73.2</v>
      </c>
      <c r="D108">
        <f>ROUND('Dados_Positivos e Perc'!D108,2)</f>
        <v>4316</v>
      </c>
      <c r="E108">
        <f>ROUND('Dados_Positivos e Perc'!E108,2)</f>
        <v>184</v>
      </c>
      <c r="F108">
        <f>ROUND('Dados_Positivos e Perc'!F108,2)</f>
        <v>63.56</v>
      </c>
      <c r="G108">
        <f>ROUND('Dados_Positivos e Perc'!G108,2)</f>
        <v>4.01</v>
      </c>
      <c r="H108">
        <f>ROUND('Dados_Positivos e Perc'!H108,2)</f>
        <v>80.459999999999994</v>
      </c>
      <c r="I108">
        <f>ROUND('Dados_Positivos e Perc'!I108,2)</f>
        <v>55.56</v>
      </c>
      <c r="J108">
        <f>ROUND('Dados_Positivos e Perc'!J108,2)</f>
        <v>22.58</v>
      </c>
      <c r="K108">
        <f>ROUND('Dados_Positivos e Perc'!K108,2)</f>
        <v>65</v>
      </c>
      <c r="L108">
        <f>ROUND('Dados_Positivos e Perc'!L108,2)</f>
        <v>58.1</v>
      </c>
      <c r="M108">
        <f>ROUND('Dados_Positivos e Perc'!M108,2)</f>
        <v>56.3</v>
      </c>
      <c r="N108">
        <f>ROUND('Dados_Positivos e Perc'!N108,2)</f>
        <v>77.5</v>
      </c>
      <c r="O108">
        <f>ROUND('Dados_Positivos e Perc'!O108,2)</f>
        <v>47.9</v>
      </c>
      <c r="P108">
        <f>ROUND('Dados_Positivos e Perc'!P108,2)</f>
        <v>54.55</v>
      </c>
    </row>
    <row r="109" spans="1:16">
      <c r="A109" t="str">
        <f>'Dados_Positivos e Perc'!A109</f>
        <v>Caém</v>
      </c>
      <c r="B109">
        <f>ROUND('Dados_Positivos e Perc'!B109,2)</f>
        <v>10368</v>
      </c>
      <c r="C109">
        <f>ROUND('Dados_Positivos e Perc'!C109,2)</f>
        <v>64.75</v>
      </c>
      <c r="D109">
        <f>ROUND('Dados_Positivos e Perc'!D109,2)</f>
        <v>2966</v>
      </c>
      <c r="E109">
        <f>ROUND('Dados_Positivos e Perc'!E109,2)</f>
        <v>213</v>
      </c>
      <c r="F109">
        <f>ROUND('Dados_Positivos e Perc'!F109,2)</f>
        <v>64.72</v>
      </c>
      <c r="G109">
        <f>ROUND('Dados_Positivos e Perc'!G109,2)</f>
        <v>6.57</v>
      </c>
      <c r="H109">
        <f>ROUND('Dados_Positivos e Perc'!H109,2)</f>
        <v>81.34</v>
      </c>
      <c r="I109">
        <f>ROUND('Dados_Positivos e Perc'!I109,2)</f>
        <v>57.49</v>
      </c>
      <c r="J109">
        <f>ROUND('Dados_Positivos e Perc'!J109,2)</f>
        <v>21.79</v>
      </c>
      <c r="K109">
        <f>ROUND('Dados_Positivos e Perc'!K109,2)</f>
        <v>50.55</v>
      </c>
      <c r="L109">
        <f>ROUND('Dados_Positivos e Perc'!L109,2)</f>
        <v>54.6</v>
      </c>
      <c r="M109">
        <f>ROUND('Dados_Positivos e Perc'!M109,2)</f>
        <v>50.1</v>
      </c>
      <c r="N109">
        <f>ROUND('Dados_Positivos e Perc'!N109,2)</f>
        <v>74.7</v>
      </c>
      <c r="O109">
        <f>ROUND('Dados_Positivos e Perc'!O109,2)</f>
        <v>37.200000000000003</v>
      </c>
      <c r="P109">
        <f>ROUND('Dados_Positivos e Perc'!P109,2)</f>
        <v>55.01</v>
      </c>
    </row>
    <row r="110" spans="1:16">
      <c r="A110" t="str">
        <f>'Dados_Positivos e Perc'!A110</f>
        <v>Caetanos</v>
      </c>
      <c r="B110">
        <f>ROUND('Dados_Positivos e Perc'!B110,2)</f>
        <v>13639</v>
      </c>
      <c r="C110">
        <f>ROUND('Dados_Positivos e Perc'!C110,2)</f>
        <v>75.87</v>
      </c>
      <c r="D110">
        <f>ROUND('Dados_Positivos e Perc'!D110,2)</f>
        <v>3211</v>
      </c>
      <c r="E110">
        <f>ROUND('Dados_Positivos e Perc'!E110,2)</f>
        <v>212</v>
      </c>
      <c r="F110">
        <f>ROUND('Dados_Positivos e Perc'!F110,2)</f>
        <v>58.97</v>
      </c>
      <c r="G110">
        <f>ROUND('Dados_Positivos e Perc'!G110,2)</f>
        <v>1.84</v>
      </c>
      <c r="H110">
        <f>ROUND('Dados_Positivos e Perc'!H110,2)</f>
        <v>84.51</v>
      </c>
      <c r="I110">
        <f>ROUND('Dados_Positivos e Perc'!I110,2)</f>
        <v>54.03</v>
      </c>
      <c r="J110">
        <f>ROUND('Dados_Positivos e Perc'!J110,2)</f>
        <v>14.69</v>
      </c>
      <c r="K110">
        <f>ROUND('Dados_Positivos e Perc'!K110,2)</f>
        <v>35.26</v>
      </c>
      <c r="L110">
        <f>ROUND('Dados_Positivos e Perc'!L110,2)</f>
        <v>54.2</v>
      </c>
      <c r="M110">
        <f>ROUND('Dados_Positivos e Perc'!M110,2)</f>
        <v>56.2</v>
      </c>
      <c r="N110">
        <f>ROUND('Dados_Positivos e Perc'!N110,2)</f>
        <v>76</v>
      </c>
      <c r="O110">
        <f>ROUND('Dados_Positivos e Perc'!O110,2)</f>
        <v>44.4</v>
      </c>
      <c r="P110">
        <f>ROUND('Dados_Positivos e Perc'!P110,2)</f>
        <v>50.28</v>
      </c>
    </row>
    <row r="111" spans="1:16">
      <c r="A111" t="str">
        <f>'Dados_Positivos e Perc'!A111</f>
        <v>Cafarnaum</v>
      </c>
      <c r="B111">
        <f>ROUND('Dados_Positivos e Perc'!B111,2)</f>
        <v>17209</v>
      </c>
      <c r="C111">
        <f>ROUND('Dados_Positivos e Perc'!C111,2)</f>
        <v>38.619999999999997</v>
      </c>
      <c r="D111">
        <f>ROUND('Dados_Positivos e Perc'!D111,2)</f>
        <v>4740</v>
      </c>
      <c r="E111">
        <f>ROUND('Dados_Positivos e Perc'!E111,2)</f>
        <v>206</v>
      </c>
      <c r="F111">
        <f>ROUND('Dados_Positivos e Perc'!F111,2)</f>
        <v>69.489999999999995</v>
      </c>
      <c r="G111">
        <f>ROUND('Dados_Positivos e Perc'!G111,2)</f>
        <v>3.57</v>
      </c>
      <c r="H111">
        <f>ROUND('Dados_Positivos e Perc'!H111,2)</f>
        <v>81.62</v>
      </c>
      <c r="I111">
        <f>ROUND('Dados_Positivos e Perc'!I111,2)</f>
        <v>65.319999999999993</v>
      </c>
      <c r="J111">
        <f>ROUND('Dados_Positivos e Perc'!J111,2)</f>
        <v>25.04</v>
      </c>
      <c r="K111">
        <f>ROUND('Dados_Positivos e Perc'!K111,2)</f>
        <v>47.51</v>
      </c>
      <c r="L111">
        <f>ROUND('Dados_Positivos e Perc'!L111,2)</f>
        <v>58.4</v>
      </c>
      <c r="M111">
        <f>ROUND('Dados_Positivos e Perc'!M111,2)</f>
        <v>56.8</v>
      </c>
      <c r="N111">
        <f>ROUND('Dados_Positivos e Perc'!N111,2)</f>
        <v>78.3</v>
      </c>
      <c r="O111">
        <f>ROUND('Dados_Positivos e Perc'!O111,2)</f>
        <v>46.8</v>
      </c>
      <c r="P111">
        <f>ROUND('Dados_Positivos e Perc'!P111,2)</f>
        <v>55.78</v>
      </c>
    </row>
    <row r="112" spans="1:16">
      <c r="A112" t="str">
        <f>'Dados_Positivos e Perc'!A112</f>
        <v>Cairu</v>
      </c>
      <c r="B112">
        <f>ROUND('Dados_Positivos e Perc'!B112,2)</f>
        <v>15374</v>
      </c>
      <c r="C112">
        <f>ROUND('Dados_Positivos e Perc'!C112,2)</f>
        <v>47.01</v>
      </c>
      <c r="D112">
        <f>ROUND('Dados_Positivos e Perc'!D112,2)</f>
        <v>4724</v>
      </c>
      <c r="E112">
        <f>ROUND('Dados_Positivos e Perc'!E112,2)</f>
        <v>328</v>
      </c>
      <c r="F112">
        <f>ROUND('Dados_Positivos e Perc'!F112,2)</f>
        <v>77.56</v>
      </c>
      <c r="G112">
        <f>ROUND('Dados_Positivos e Perc'!G112,2)</f>
        <v>41.87</v>
      </c>
      <c r="H112">
        <f>ROUND('Dados_Positivos e Perc'!H112,2)</f>
        <v>81.56</v>
      </c>
      <c r="I112">
        <f>ROUND('Dados_Positivos e Perc'!I112,2)</f>
        <v>64.5</v>
      </c>
      <c r="J112">
        <f>ROUND('Dados_Positivos e Perc'!J112,2)</f>
        <v>36.270000000000003</v>
      </c>
      <c r="K112">
        <f>ROUND('Dados_Positivos e Perc'!K112,2)</f>
        <v>57.26</v>
      </c>
      <c r="L112">
        <f>ROUND('Dados_Positivos e Perc'!L112,2)</f>
        <v>62.7</v>
      </c>
      <c r="M112">
        <f>ROUND('Dados_Positivos e Perc'!M112,2)</f>
        <v>55.4</v>
      </c>
      <c r="N112">
        <f>ROUND('Dados_Positivos e Perc'!N112,2)</f>
        <v>74.7</v>
      </c>
      <c r="O112">
        <f>ROUND('Dados_Positivos e Perc'!O112,2)</f>
        <v>52.7</v>
      </c>
      <c r="P112">
        <f>ROUND('Dados_Positivos e Perc'!P112,2)</f>
        <v>54.74</v>
      </c>
    </row>
    <row r="113" spans="1:16">
      <c r="A113" t="str">
        <f>'Dados_Positivos e Perc'!A113</f>
        <v>Caldeirão Grande</v>
      </c>
      <c r="B113">
        <f>ROUND('Dados_Positivos e Perc'!B113,2)</f>
        <v>12491</v>
      </c>
      <c r="C113">
        <f>ROUND('Dados_Positivos e Perc'!C113,2)</f>
        <v>63.51</v>
      </c>
      <c r="D113">
        <f>ROUND('Dados_Positivos e Perc'!D113,2)</f>
        <v>3525</v>
      </c>
      <c r="E113">
        <f>ROUND('Dados_Positivos e Perc'!E113,2)</f>
        <v>194</v>
      </c>
      <c r="F113">
        <f>ROUND('Dados_Positivos e Perc'!F113,2)</f>
        <v>58.63</v>
      </c>
      <c r="G113">
        <f>ROUND('Dados_Positivos e Perc'!G113,2)</f>
        <v>7.21</v>
      </c>
      <c r="H113">
        <f>ROUND('Dados_Positivos e Perc'!H113,2)</f>
        <v>80.94</v>
      </c>
      <c r="I113">
        <f>ROUND('Dados_Positivos e Perc'!I113,2)</f>
        <v>58.9</v>
      </c>
      <c r="J113">
        <f>ROUND('Dados_Positivos e Perc'!J113,2)</f>
        <v>23.57</v>
      </c>
      <c r="K113">
        <f>ROUND('Dados_Positivos e Perc'!K113,2)</f>
        <v>58.74</v>
      </c>
      <c r="L113">
        <f>ROUND('Dados_Positivos e Perc'!L113,2)</f>
        <v>57.3</v>
      </c>
      <c r="M113">
        <f>ROUND('Dados_Positivos e Perc'!M113,2)</f>
        <v>59.5</v>
      </c>
      <c r="N113">
        <f>ROUND('Dados_Positivos e Perc'!N113,2)</f>
        <v>71.3</v>
      </c>
      <c r="O113">
        <f>ROUND('Dados_Positivos e Perc'!O113,2)</f>
        <v>45.4</v>
      </c>
      <c r="P113">
        <f>ROUND('Dados_Positivos e Perc'!P113,2)</f>
        <v>56.02</v>
      </c>
    </row>
    <row r="114" spans="1:16">
      <c r="A114" t="str">
        <f>'Dados_Positivos e Perc'!A114</f>
        <v>Candiba</v>
      </c>
      <c r="B114">
        <f>ROUND('Dados_Positivos e Perc'!B114,2)</f>
        <v>13210</v>
      </c>
      <c r="C114">
        <f>ROUND('Dados_Positivos e Perc'!C114,2)</f>
        <v>41.52</v>
      </c>
      <c r="D114">
        <f>ROUND('Dados_Positivos e Perc'!D114,2)</f>
        <v>3675</v>
      </c>
      <c r="E114">
        <f>ROUND('Dados_Positivos e Perc'!E114,2)</f>
        <v>263</v>
      </c>
      <c r="F114">
        <f>ROUND('Dados_Positivos e Perc'!F114,2)</f>
        <v>60.23</v>
      </c>
      <c r="G114">
        <f>ROUND('Dados_Positivos e Perc'!G114,2)</f>
        <v>0.44</v>
      </c>
      <c r="H114">
        <f>ROUND('Dados_Positivos e Perc'!H114,2)</f>
        <v>85.75</v>
      </c>
      <c r="I114">
        <f>ROUND('Dados_Positivos e Perc'!I114,2)</f>
        <v>67.290000000000006</v>
      </c>
      <c r="J114">
        <f>ROUND('Dados_Positivos e Perc'!J114,2)</f>
        <v>21.54</v>
      </c>
      <c r="K114">
        <f>ROUND('Dados_Positivos e Perc'!K114,2)</f>
        <v>55.08</v>
      </c>
      <c r="L114">
        <f>ROUND('Dados_Positivos e Perc'!L114,2)</f>
        <v>59.1</v>
      </c>
      <c r="M114">
        <f>ROUND('Dados_Positivos e Perc'!M114,2)</f>
        <v>56.7</v>
      </c>
      <c r="N114">
        <f>ROUND('Dados_Positivos e Perc'!N114,2)</f>
        <v>74.400000000000006</v>
      </c>
      <c r="O114">
        <f>ROUND('Dados_Positivos e Perc'!O114,2)</f>
        <v>46.4</v>
      </c>
      <c r="P114">
        <f>ROUND('Dados_Positivos e Perc'!P114,2)</f>
        <v>44.61</v>
      </c>
    </row>
    <row r="115" spans="1:16">
      <c r="A115" t="str">
        <f>'Dados_Positivos e Perc'!A115</f>
        <v>Canudos</v>
      </c>
      <c r="B115">
        <f>ROUND('Dados_Positivos e Perc'!B115,2)</f>
        <v>15732</v>
      </c>
      <c r="C115">
        <f>ROUND('Dados_Positivos e Perc'!C115,2)</f>
        <v>44.71</v>
      </c>
      <c r="D115">
        <f>ROUND('Dados_Positivos e Perc'!D115,2)</f>
        <v>4231</v>
      </c>
      <c r="E115">
        <f>ROUND('Dados_Positivos e Perc'!E115,2)</f>
        <v>235</v>
      </c>
      <c r="F115">
        <f>ROUND('Dados_Positivos e Perc'!F115,2)</f>
        <v>64.540000000000006</v>
      </c>
      <c r="G115">
        <f>ROUND('Dados_Positivos e Perc'!G115,2)</f>
        <v>14.75</v>
      </c>
      <c r="H115">
        <f>ROUND('Dados_Positivos e Perc'!H115,2)</f>
        <v>80.790000000000006</v>
      </c>
      <c r="I115">
        <f>ROUND('Dados_Positivos e Perc'!I115,2)</f>
        <v>62.08</v>
      </c>
      <c r="J115">
        <f>ROUND('Dados_Positivos e Perc'!J115,2)</f>
        <v>21.97</v>
      </c>
      <c r="K115">
        <f>ROUND('Dados_Positivos e Perc'!K115,2)</f>
        <v>52.18</v>
      </c>
      <c r="L115">
        <f>ROUND('Dados_Positivos e Perc'!L115,2)</f>
        <v>56.2</v>
      </c>
      <c r="M115">
        <f>ROUND('Dados_Positivos e Perc'!M115,2)</f>
        <v>55.8</v>
      </c>
      <c r="N115">
        <f>ROUND('Dados_Positivos e Perc'!N115,2)</f>
        <v>73.599999999999994</v>
      </c>
      <c r="O115">
        <f>ROUND('Dados_Positivos e Perc'!O115,2)</f>
        <v>49.9</v>
      </c>
      <c r="P115">
        <f>ROUND('Dados_Positivos e Perc'!P115,2)</f>
        <v>53.81</v>
      </c>
    </row>
    <row r="116" spans="1:16">
      <c r="A116" t="str">
        <f>'Dados_Positivos e Perc'!A116</f>
        <v>Capela do Alto Alegre</v>
      </c>
      <c r="B116">
        <f>ROUND('Dados_Positivos e Perc'!B116,2)</f>
        <v>11527</v>
      </c>
      <c r="C116">
        <f>ROUND('Dados_Positivos e Perc'!C116,2)</f>
        <v>51.46</v>
      </c>
      <c r="D116">
        <f>ROUND('Dados_Positivos e Perc'!D116,2)</f>
        <v>3755</v>
      </c>
      <c r="E116">
        <f>ROUND('Dados_Positivos e Perc'!E116,2)</f>
        <v>274</v>
      </c>
      <c r="F116">
        <f>ROUND('Dados_Positivos e Perc'!F116,2)</f>
        <v>56.99</v>
      </c>
      <c r="G116">
        <f>ROUND('Dados_Positivos e Perc'!G116,2)</f>
        <v>30.01</v>
      </c>
      <c r="H116">
        <f>ROUND('Dados_Positivos e Perc'!H116,2)</f>
        <v>85.64</v>
      </c>
      <c r="I116">
        <f>ROUND('Dados_Positivos e Perc'!I116,2)</f>
        <v>64.98</v>
      </c>
      <c r="J116">
        <f>ROUND('Dados_Positivos e Perc'!J116,2)</f>
        <v>21.89</v>
      </c>
      <c r="K116">
        <f>ROUND('Dados_Positivos e Perc'!K116,2)</f>
        <v>53.57</v>
      </c>
      <c r="L116">
        <f>ROUND('Dados_Positivos e Perc'!L116,2)</f>
        <v>59.9</v>
      </c>
      <c r="M116">
        <f>ROUND('Dados_Positivos e Perc'!M116,2)</f>
        <v>54.3</v>
      </c>
      <c r="N116">
        <f>ROUND('Dados_Positivos e Perc'!N116,2)</f>
        <v>76.900000000000006</v>
      </c>
      <c r="O116">
        <f>ROUND('Dados_Positivos e Perc'!O116,2)</f>
        <v>44.7</v>
      </c>
      <c r="P116">
        <f>ROUND('Dados_Positivos e Perc'!P116,2)</f>
        <v>49.77</v>
      </c>
    </row>
    <row r="117" spans="1:16">
      <c r="A117" t="str">
        <f>'Dados_Positivos e Perc'!A117</f>
        <v>Caraíbas</v>
      </c>
      <c r="B117">
        <f>ROUND('Dados_Positivos e Perc'!B117,2)</f>
        <v>10222</v>
      </c>
      <c r="C117">
        <f>ROUND('Dados_Positivos e Perc'!C117,2)</f>
        <v>75.42</v>
      </c>
      <c r="D117">
        <f>ROUND('Dados_Positivos e Perc'!D117,2)</f>
        <v>2907</v>
      </c>
      <c r="E117">
        <f>ROUND('Dados_Positivos e Perc'!E117,2)</f>
        <v>248</v>
      </c>
      <c r="F117">
        <f>ROUND('Dados_Positivos e Perc'!F117,2)</f>
        <v>49.81</v>
      </c>
      <c r="G117">
        <f>ROUND('Dados_Positivos e Perc'!G117,2)</f>
        <v>3.65</v>
      </c>
      <c r="H117">
        <f>ROUND('Dados_Positivos e Perc'!H117,2)</f>
        <v>85.03</v>
      </c>
      <c r="I117">
        <f>ROUND('Dados_Positivos e Perc'!I117,2)</f>
        <v>64.64</v>
      </c>
      <c r="J117">
        <f>ROUND('Dados_Positivos e Perc'!J117,2)</f>
        <v>12.99</v>
      </c>
      <c r="K117">
        <f>ROUND('Dados_Positivos e Perc'!K117,2)</f>
        <v>45.37</v>
      </c>
      <c r="L117">
        <f>ROUND('Dados_Positivos e Perc'!L117,2)</f>
        <v>55.5</v>
      </c>
      <c r="M117">
        <f>ROUND('Dados_Positivos e Perc'!M117,2)</f>
        <v>54.6</v>
      </c>
      <c r="N117">
        <f>ROUND('Dados_Positivos e Perc'!N117,2)</f>
        <v>76.2</v>
      </c>
      <c r="O117">
        <f>ROUND('Dados_Positivos e Perc'!O117,2)</f>
        <v>36.299999999999997</v>
      </c>
      <c r="P117">
        <f>ROUND('Dados_Positivos e Perc'!P117,2)</f>
        <v>49.3</v>
      </c>
    </row>
    <row r="118" spans="1:16">
      <c r="A118" t="str">
        <f>'Dados_Positivos e Perc'!A118</f>
        <v>Central</v>
      </c>
      <c r="B118">
        <f>ROUND('Dados_Positivos e Perc'!B118,2)</f>
        <v>17013</v>
      </c>
      <c r="C118">
        <f>ROUND('Dados_Positivos e Perc'!C118,2)</f>
        <v>52.05</v>
      </c>
      <c r="D118">
        <f>ROUND('Dados_Positivos e Perc'!D118,2)</f>
        <v>4938</v>
      </c>
      <c r="E118">
        <f>ROUND('Dados_Positivos e Perc'!E118,2)</f>
        <v>213</v>
      </c>
      <c r="F118">
        <f>ROUND('Dados_Positivos e Perc'!F118,2)</f>
        <v>71.3</v>
      </c>
      <c r="G118">
        <f>ROUND('Dados_Positivos e Perc'!G118,2)</f>
        <v>6.03</v>
      </c>
      <c r="H118">
        <f>ROUND('Dados_Positivos e Perc'!H118,2)</f>
        <v>82.26</v>
      </c>
      <c r="I118">
        <f>ROUND('Dados_Positivos e Perc'!I118,2)</f>
        <v>60.42</v>
      </c>
      <c r="J118">
        <f>ROUND('Dados_Positivos e Perc'!J118,2)</f>
        <v>30.92</v>
      </c>
      <c r="K118">
        <f>ROUND('Dados_Positivos e Perc'!K118,2)</f>
        <v>49.62</v>
      </c>
      <c r="L118">
        <f>ROUND('Dados_Positivos e Perc'!L118,2)</f>
        <v>59.6</v>
      </c>
      <c r="M118">
        <f>ROUND('Dados_Positivos e Perc'!M118,2)</f>
        <v>57.5</v>
      </c>
      <c r="N118">
        <f>ROUND('Dados_Positivos e Perc'!N118,2)</f>
        <v>73.8</v>
      </c>
      <c r="O118">
        <f>ROUND('Dados_Positivos e Perc'!O118,2)</f>
        <v>50.1</v>
      </c>
      <c r="P118">
        <f>ROUND('Dados_Positivos e Perc'!P118,2)</f>
        <v>54.27</v>
      </c>
    </row>
    <row r="119" spans="1:16">
      <c r="A119" t="str">
        <f>'Dados_Positivos e Perc'!A119</f>
        <v>Chorrochó</v>
      </c>
      <c r="B119">
        <f>ROUND('Dados_Positivos e Perc'!B119,2)</f>
        <v>10734</v>
      </c>
      <c r="C119">
        <f>ROUND('Dados_Positivos e Perc'!C119,2)</f>
        <v>75.489999999999995</v>
      </c>
      <c r="D119">
        <f>ROUND('Dados_Positivos e Perc'!D119,2)</f>
        <v>2739</v>
      </c>
      <c r="E119">
        <f>ROUND('Dados_Positivos e Perc'!E119,2)</f>
        <v>219</v>
      </c>
      <c r="F119">
        <f>ROUND('Dados_Positivos e Perc'!F119,2)</f>
        <v>60.35</v>
      </c>
      <c r="G119">
        <f>ROUND('Dados_Positivos e Perc'!G119,2)</f>
        <v>24.94</v>
      </c>
      <c r="H119">
        <f>ROUND('Dados_Positivos e Perc'!H119,2)</f>
        <v>80.89</v>
      </c>
      <c r="I119">
        <f>ROUND('Dados_Positivos e Perc'!I119,2)</f>
        <v>56.49</v>
      </c>
      <c r="J119">
        <f>ROUND('Dados_Positivos e Perc'!J119,2)</f>
        <v>25.26</v>
      </c>
      <c r="K119">
        <f>ROUND('Dados_Positivos e Perc'!K119,2)</f>
        <v>45.97</v>
      </c>
      <c r="L119">
        <f>ROUND('Dados_Positivos e Perc'!L119,2)</f>
        <v>60</v>
      </c>
      <c r="M119">
        <f>ROUND('Dados_Positivos e Perc'!M119,2)</f>
        <v>53.6</v>
      </c>
      <c r="N119">
        <f>ROUND('Dados_Positivos e Perc'!N119,2)</f>
        <v>71.900000000000006</v>
      </c>
      <c r="O119">
        <f>ROUND('Dados_Positivos e Perc'!O119,2)</f>
        <v>48.5</v>
      </c>
      <c r="P119">
        <f>ROUND('Dados_Positivos e Perc'!P119,2)</f>
        <v>58.11</v>
      </c>
    </row>
    <row r="120" spans="1:16">
      <c r="A120" t="str">
        <f>'Dados_Positivos e Perc'!A120</f>
        <v>Cipó</v>
      </c>
      <c r="B120">
        <f>ROUND('Dados_Positivos e Perc'!B120,2)</f>
        <v>15755</v>
      </c>
      <c r="C120">
        <f>ROUND('Dados_Positivos e Perc'!C120,2)</f>
        <v>28.36</v>
      </c>
      <c r="D120">
        <f>ROUND('Dados_Positivos e Perc'!D120,2)</f>
        <v>4420</v>
      </c>
      <c r="E120">
        <f>ROUND('Dados_Positivos e Perc'!E120,2)</f>
        <v>273</v>
      </c>
      <c r="F120">
        <f>ROUND('Dados_Positivos e Perc'!F120,2)</f>
        <v>65.88</v>
      </c>
      <c r="G120">
        <f>ROUND('Dados_Positivos e Perc'!G120,2)</f>
        <v>5.75</v>
      </c>
      <c r="H120">
        <f>ROUND('Dados_Positivos e Perc'!H120,2)</f>
        <v>82.2</v>
      </c>
      <c r="I120">
        <f>ROUND('Dados_Positivos e Perc'!I120,2)</f>
        <v>65.400000000000006</v>
      </c>
      <c r="J120">
        <f>ROUND('Dados_Positivos e Perc'!J120,2)</f>
        <v>30.43</v>
      </c>
      <c r="K120">
        <f>ROUND('Dados_Positivos e Perc'!K120,2)</f>
        <v>54.71</v>
      </c>
      <c r="L120">
        <f>ROUND('Dados_Positivos e Perc'!L120,2)</f>
        <v>60.1</v>
      </c>
      <c r="M120">
        <f>ROUND('Dados_Positivos e Perc'!M120,2)</f>
        <v>55.9</v>
      </c>
      <c r="N120">
        <f>ROUND('Dados_Positivos e Perc'!N120,2)</f>
        <v>76.400000000000006</v>
      </c>
      <c r="O120">
        <f>ROUND('Dados_Positivos e Perc'!O120,2)</f>
        <v>50</v>
      </c>
      <c r="P120">
        <f>ROUND('Dados_Positivos e Perc'!P120,2)</f>
        <v>54.75</v>
      </c>
    </row>
    <row r="121" spans="1:16">
      <c r="A121" t="str">
        <f>'Dados_Positivos e Perc'!A121</f>
        <v>Cocos</v>
      </c>
      <c r="B121">
        <f>ROUND('Dados_Positivos e Perc'!B121,2)</f>
        <v>18153</v>
      </c>
      <c r="C121">
        <f>ROUND('Dados_Positivos e Perc'!C121,2)</f>
        <v>52.78</v>
      </c>
      <c r="D121">
        <f>ROUND('Dados_Positivos e Perc'!D121,2)</f>
        <v>4855</v>
      </c>
      <c r="E121">
        <f>ROUND('Dados_Positivos e Perc'!E121,2)</f>
        <v>270</v>
      </c>
      <c r="F121">
        <f>ROUND('Dados_Positivos e Perc'!F121,2)</f>
        <v>63.86</v>
      </c>
      <c r="G121">
        <f>ROUND('Dados_Positivos e Perc'!G121,2)</f>
        <v>0.43</v>
      </c>
      <c r="H121">
        <f>ROUND('Dados_Positivos e Perc'!H121,2)</f>
        <v>82.66</v>
      </c>
      <c r="I121">
        <f>ROUND('Dados_Positivos e Perc'!I121,2)</f>
        <v>55.09</v>
      </c>
      <c r="J121">
        <f>ROUND('Dados_Positivos e Perc'!J121,2)</f>
        <v>20.3</v>
      </c>
      <c r="K121">
        <f>ROUND('Dados_Positivos e Perc'!K121,2)</f>
        <v>46.93</v>
      </c>
      <c r="L121">
        <f>ROUND('Dados_Positivos e Perc'!L121,2)</f>
        <v>59.6</v>
      </c>
      <c r="M121">
        <f>ROUND('Dados_Positivos e Perc'!M121,2)</f>
        <v>55.8</v>
      </c>
      <c r="N121">
        <f>ROUND('Dados_Positivos e Perc'!N121,2)</f>
        <v>75.7</v>
      </c>
      <c r="O121">
        <f>ROUND('Dados_Positivos e Perc'!O121,2)</f>
        <v>50.3</v>
      </c>
      <c r="P121">
        <f>ROUND('Dados_Positivos e Perc'!P121,2)</f>
        <v>56.38</v>
      </c>
    </row>
    <row r="122" spans="1:16">
      <c r="A122" t="str">
        <f>'Dados_Positivos e Perc'!A122</f>
        <v>Conceição do Almeida</v>
      </c>
      <c r="B122">
        <f>ROUND('Dados_Positivos e Perc'!B122,2)</f>
        <v>17889</v>
      </c>
      <c r="C122">
        <f>ROUND('Dados_Positivos e Perc'!C122,2)</f>
        <v>55.69</v>
      </c>
      <c r="D122">
        <f>ROUND('Dados_Positivos e Perc'!D122,2)</f>
        <v>5097</v>
      </c>
      <c r="E122">
        <f>ROUND('Dados_Positivos e Perc'!E122,2)</f>
        <v>268</v>
      </c>
      <c r="F122">
        <f>ROUND('Dados_Positivos e Perc'!F122,2)</f>
        <v>68.23</v>
      </c>
      <c r="G122">
        <f>ROUND('Dados_Positivos e Perc'!G122,2)</f>
        <v>19.329999999999998</v>
      </c>
      <c r="H122">
        <f>ROUND('Dados_Positivos e Perc'!H122,2)</f>
        <v>86.49</v>
      </c>
      <c r="I122">
        <f>ROUND('Dados_Positivos e Perc'!I122,2)</f>
        <v>53.09</v>
      </c>
      <c r="J122">
        <f>ROUND('Dados_Positivos e Perc'!J122,2)</f>
        <v>28.79</v>
      </c>
      <c r="K122">
        <f>ROUND('Dados_Positivos e Perc'!K122,2)</f>
        <v>44.41</v>
      </c>
      <c r="L122">
        <f>ROUND('Dados_Positivos e Perc'!L122,2)</f>
        <v>60.6</v>
      </c>
      <c r="M122">
        <f>ROUND('Dados_Positivos e Perc'!M122,2)</f>
        <v>54.8</v>
      </c>
      <c r="N122">
        <f>ROUND('Dados_Positivos e Perc'!N122,2)</f>
        <v>74.900000000000006</v>
      </c>
      <c r="O122">
        <f>ROUND('Dados_Positivos e Perc'!O122,2)</f>
        <v>52.3</v>
      </c>
      <c r="P122">
        <f>ROUND('Dados_Positivos e Perc'!P122,2)</f>
        <v>58.33</v>
      </c>
    </row>
    <row r="123" spans="1:16">
      <c r="A123" t="str">
        <f>'Dados_Positivos e Perc'!A123</f>
        <v>Condeúba</v>
      </c>
      <c r="B123">
        <f>ROUND('Dados_Positivos e Perc'!B123,2)</f>
        <v>16898</v>
      </c>
      <c r="C123">
        <f>ROUND('Dados_Positivos e Perc'!C123,2)</f>
        <v>55.84</v>
      </c>
      <c r="D123">
        <f>ROUND('Dados_Positivos e Perc'!D123,2)</f>
        <v>4697</v>
      </c>
      <c r="E123">
        <f>ROUND('Dados_Positivos e Perc'!E123,2)</f>
        <v>257</v>
      </c>
      <c r="F123">
        <f>ROUND('Dados_Positivos e Perc'!F123,2)</f>
        <v>59.66</v>
      </c>
      <c r="G123">
        <f>ROUND('Dados_Positivos e Perc'!G123,2)</f>
        <v>5.17</v>
      </c>
      <c r="H123">
        <f>ROUND('Dados_Positivos e Perc'!H123,2)</f>
        <v>84.48</v>
      </c>
      <c r="I123">
        <f>ROUND('Dados_Positivos e Perc'!I123,2)</f>
        <v>62.76</v>
      </c>
      <c r="J123">
        <f>ROUND('Dados_Positivos e Perc'!J123,2)</f>
        <v>20.56</v>
      </c>
      <c r="K123">
        <f>ROUND('Dados_Positivos e Perc'!K123,2)</f>
        <v>46.14</v>
      </c>
      <c r="L123">
        <f>ROUND('Dados_Positivos e Perc'!L123,2)</f>
        <v>58.2</v>
      </c>
      <c r="M123">
        <f>ROUND('Dados_Positivos e Perc'!M123,2)</f>
        <v>57.3</v>
      </c>
      <c r="N123">
        <f>ROUND('Dados_Positivos e Perc'!N123,2)</f>
        <v>74.099999999999994</v>
      </c>
      <c r="O123">
        <f>ROUND('Dados_Positivos e Perc'!O123,2)</f>
        <v>49</v>
      </c>
      <c r="P123">
        <f>ROUND('Dados_Positivos e Perc'!P123,2)</f>
        <v>49.75</v>
      </c>
    </row>
    <row r="124" spans="1:16">
      <c r="A124" t="str">
        <f>'Dados_Positivos e Perc'!A124</f>
        <v>Coribe</v>
      </c>
      <c r="B124">
        <f>ROUND('Dados_Positivos e Perc'!B124,2)</f>
        <v>14307</v>
      </c>
      <c r="C124">
        <f>ROUND('Dados_Positivos e Perc'!C124,2)</f>
        <v>57.08</v>
      </c>
      <c r="D124">
        <f>ROUND('Dados_Positivos e Perc'!D124,2)</f>
        <v>4228</v>
      </c>
      <c r="E124">
        <f>ROUND('Dados_Positivos e Perc'!E124,2)</f>
        <v>236</v>
      </c>
      <c r="F124">
        <f>ROUND('Dados_Positivos e Perc'!F124,2)</f>
        <v>57.87</v>
      </c>
      <c r="G124">
        <f>ROUND('Dados_Positivos e Perc'!G124,2)</f>
        <v>1.21</v>
      </c>
      <c r="H124">
        <f>ROUND('Dados_Positivos e Perc'!H124,2)</f>
        <v>84.42</v>
      </c>
      <c r="I124">
        <f>ROUND('Dados_Positivos e Perc'!I124,2)</f>
        <v>56.62</v>
      </c>
      <c r="J124">
        <f>ROUND('Dados_Positivos e Perc'!J124,2)</f>
        <v>24.3</v>
      </c>
      <c r="K124">
        <f>ROUND('Dados_Positivos e Perc'!K124,2)</f>
        <v>45.47</v>
      </c>
      <c r="L124">
        <f>ROUND('Dados_Positivos e Perc'!L124,2)</f>
        <v>60</v>
      </c>
      <c r="M124">
        <f>ROUND('Dados_Positivos e Perc'!M124,2)</f>
        <v>58.1</v>
      </c>
      <c r="N124">
        <f>ROUND('Dados_Positivos e Perc'!N124,2)</f>
        <v>75.900000000000006</v>
      </c>
      <c r="O124">
        <f>ROUND('Dados_Positivos e Perc'!O124,2)</f>
        <v>44.7</v>
      </c>
      <c r="P124">
        <f>ROUND('Dados_Positivos e Perc'!P124,2)</f>
        <v>58.77</v>
      </c>
    </row>
    <row r="125" spans="1:16">
      <c r="A125" t="str">
        <f>'Dados_Positivos e Perc'!A125</f>
        <v>Coronel João Sá</v>
      </c>
      <c r="B125">
        <f>ROUND('Dados_Positivos e Perc'!B125,2)</f>
        <v>17066</v>
      </c>
      <c r="C125">
        <f>ROUND('Dados_Positivos e Perc'!C125,2)</f>
        <v>58.73</v>
      </c>
      <c r="D125">
        <f>ROUND('Dados_Positivos e Perc'!D125,2)</f>
        <v>4868</v>
      </c>
      <c r="E125">
        <f>ROUND('Dados_Positivos e Perc'!E125,2)</f>
        <v>225</v>
      </c>
      <c r="F125">
        <f>ROUND('Dados_Positivos e Perc'!F125,2)</f>
        <v>44.99</v>
      </c>
      <c r="G125">
        <f>ROUND('Dados_Positivos e Perc'!G125,2)</f>
        <v>26.73</v>
      </c>
      <c r="H125">
        <f>ROUND('Dados_Positivos e Perc'!H125,2)</f>
        <v>81.900000000000006</v>
      </c>
      <c r="I125">
        <f>ROUND('Dados_Positivos e Perc'!I125,2)</f>
        <v>64.2</v>
      </c>
      <c r="J125">
        <f>ROUND('Dados_Positivos e Perc'!J125,2)</f>
        <v>15.1</v>
      </c>
      <c r="K125">
        <f>ROUND('Dados_Positivos e Perc'!K125,2)</f>
        <v>51.7</v>
      </c>
      <c r="L125">
        <f>ROUND('Dados_Positivos e Perc'!L125,2)</f>
        <v>53.5</v>
      </c>
      <c r="M125">
        <f>ROUND('Dados_Positivos e Perc'!M125,2)</f>
        <v>56.1</v>
      </c>
      <c r="N125">
        <f>ROUND('Dados_Positivos e Perc'!N125,2)</f>
        <v>77.7</v>
      </c>
      <c r="O125">
        <f>ROUND('Dados_Positivos e Perc'!O125,2)</f>
        <v>46.2</v>
      </c>
      <c r="P125">
        <f>ROUND('Dados_Positivos e Perc'!P125,2)</f>
        <v>48.83</v>
      </c>
    </row>
    <row r="126" spans="1:16">
      <c r="A126" t="str">
        <f>'Dados_Positivos e Perc'!A126</f>
        <v>Cotegipe</v>
      </c>
      <c r="B126">
        <f>ROUND('Dados_Positivos e Perc'!B126,2)</f>
        <v>13636</v>
      </c>
      <c r="C126">
        <f>ROUND('Dados_Positivos e Perc'!C126,2)</f>
        <v>51.25</v>
      </c>
      <c r="D126">
        <f>ROUND('Dados_Positivos e Perc'!D126,2)</f>
        <v>3726</v>
      </c>
      <c r="E126">
        <f>ROUND('Dados_Positivos e Perc'!E126,2)</f>
        <v>214</v>
      </c>
      <c r="F126">
        <f>ROUND('Dados_Positivos e Perc'!F126,2)</f>
        <v>57.33</v>
      </c>
      <c r="G126">
        <f>ROUND('Dados_Positivos e Perc'!G126,2)</f>
        <v>0.64</v>
      </c>
      <c r="H126">
        <f>ROUND('Dados_Positivos e Perc'!H126,2)</f>
        <v>82.42</v>
      </c>
      <c r="I126">
        <f>ROUND('Dados_Positivos e Perc'!I126,2)</f>
        <v>56.76</v>
      </c>
      <c r="J126">
        <f>ROUND('Dados_Positivos e Perc'!J126,2)</f>
        <v>23.99</v>
      </c>
      <c r="K126">
        <f>ROUND('Dados_Positivos e Perc'!K126,2)</f>
        <v>50.28</v>
      </c>
      <c r="L126">
        <f>ROUND('Dados_Positivos e Perc'!L126,2)</f>
        <v>59</v>
      </c>
      <c r="M126">
        <f>ROUND('Dados_Positivos e Perc'!M126,2)</f>
        <v>60.8</v>
      </c>
      <c r="N126">
        <f>ROUND('Dados_Positivos e Perc'!N126,2)</f>
        <v>76.8</v>
      </c>
      <c r="O126">
        <f>ROUND('Dados_Positivos e Perc'!O126,2)</f>
        <v>41.9</v>
      </c>
      <c r="P126">
        <f>ROUND('Dados_Positivos e Perc'!P126,2)</f>
        <v>55.99</v>
      </c>
    </row>
    <row r="127" spans="1:16">
      <c r="A127" t="str">
        <f>'Dados_Positivos e Perc'!A127</f>
        <v>Cristópolis</v>
      </c>
      <c r="B127">
        <f>ROUND('Dados_Positivos e Perc'!B127,2)</f>
        <v>13280</v>
      </c>
      <c r="C127">
        <f>ROUND('Dados_Positivos e Perc'!C127,2)</f>
        <v>76.41</v>
      </c>
      <c r="D127">
        <f>ROUND('Dados_Positivos e Perc'!D127,2)</f>
        <v>3724</v>
      </c>
      <c r="E127">
        <f>ROUND('Dados_Positivos e Perc'!E127,2)</f>
        <v>221</v>
      </c>
      <c r="F127">
        <f>ROUND('Dados_Positivos e Perc'!F127,2)</f>
        <v>55.65</v>
      </c>
      <c r="G127">
        <f>ROUND('Dados_Positivos e Perc'!G127,2)</f>
        <v>4.7</v>
      </c>
      <c r="H127">
        <f>ROUND('Dados_Positivos e Perc'!H127,2)</f>
        <v>83.98</v>
      </c>
      <c r="I127">
        <f>ROUND('Dados_Positivos e Perc'!I127,2)</f>
        <v>58.69</v>
      </c>
      <c r="J127">
        <f>ROUND('Dados_Positivos e Perc'!J127,2)</f>
        <v>26.9</v>
      </c>
      <c r="K127">
        <f>ROUND('Dados_Positivos e Perc'!K127,2)</f>
        <v>41.43</v>
      </c>
      <c r="L127">
        <f>ROUND('Dados_Positivos e Perc'!L127,2)</f>
        <v>61.4</v>
      </c>
      <c r="M127">
        <f>ROUND('Dados_Positivos e Perc'!M127,2)</f>
        <v>55.8</v>
      </c>
      <c r="N127">
        <f>ROUND('Dados_Positivos e Perc'!N127,2)</f>
        <v>75.8</v>
      </c>
      <c r="O127">
        <f>ROUND('Dados_Positivos e Perc'!O127,2)</f>
        <v>47.1</v>
      </c>
      <c r="P127">
        <f>ROUND('Dados_Positivos e Perc'!P127,2)</f>
        <v>54.57</v>
      </c>
    </row>
    <row r="128" spans="1:16">
      <c r="A128" t="str">
        <f>'Dados_Positivos e Perc'!A128</f>
        <v>Dário Meira</v>
      </c>
      <c r="B128">
        <f>ROUND('Dados_Positivos e Perc'!B128,2)</f>
        <v>12836</v>
      </c>
      <c r="C128">
        <f>ROUND('Dados_Positivos e Perc'!C128,2)</f>
        <v>60.35</v>
      </c>
      <c r="D128">
        <f>ROUND('Dados_Positivos e Perc'!D128,2)</f>
        <v>3381</v>
      </c>
      <c r="E128">
        <f>ROUND('Dados_Positivos e Perc'!E128,2)</f>
        <v>210</v>
      </c>
      <c r="F128">
        <f>ROUND('Dados_Positivos e Perc'!F128,2)</f>
        <v>51.67</v>
      </c>
      <c r="G128">
        <f>ROUND('Dados_Positivos e Perc'!G128,2)</f>
        <v>38.54</v>
      </c>
      <c r="H128">
        <f>ROUND('Dados_Positivos e Perc'!H128,2)</f>
        <v>81.73</v>
      </c>
      <c r="I128">
        <f>ROUND('Dados_Positivos e Perc'!I128,2)</f>
        <v>52.53</v>
      </c>
      <c r="J128">
        <f>ROUND('Dados_Positivos e Perc'!J128,2)</f>
        <v>20.9</v>
      </c>
      <c r="K128">
        <f>ROUND('Dados_Positivos e Perc'!K128,2)</f>
        <v>48.76</v>
      </c>
      <c r="L128">
        <f>ROUND('Dados_Positivos e Perc'!L128,2)</f>
        <v>54</v>
      </c>
      <c r="M128">
        <f>ROUND('Dados_Positivos e Perc'!M128,2)</f>
        <v>55.1</v>
      </c>
      <c r="N128">
        <f>ROUND('Dados_Positivos e Perc'!N128,2)</f>
        <v>70.5</v>
      </c>
      <c r="O128">
        <f>ROUND('Dados_Positivos e Perc'!O128,2)</f>
        <v>45.1</v>
      </c>
      <c r="P128">
        <f>ROUND('Dados_Positivos e Perc'!P128,2)</f>
        <v>55.78</v>
      </c>
    </row>
    <row r="129" spans="1:16">
      <c r="A129" t="str">
        <f>'Dados_Positivos e Perc'!A129</f>
        <v>Dom Basílio</v>
      </c>
      <c r="B129">
        <f>ROUND('Dados_Positivos e Perc'!B129,2)</f>
        <v>11355</v>
      </c>
      <c r="C129">
        <f>ROUND('Dados_Positivos e Perc'!C129,2)</f>
        <v>80.260000000000005</v>
      </c>
      <c r="D129">
        <f>ROUND('Dados_Positivos e Perc'!D129,2)</f>
        <v>2971</v>
      </c>
      <c r="E129">
        <f>ROUND('Dados_Positivos e Perc'!E129,2)</f>
        <v>248</v>
      </c>
      <c r="F129">
        <f>ROUND('Dados_Positivos e Perc'!F129,2)</f>
        <v>63.42</v>
      </c>
      <c r="G129">
        <f>ROUND('Dados_Positivos e Perc'!G129,2)</f>
        <v>7.0000000000000007E-2</v>
      </c>
      <c r="H129">
        <f>ROUND('Dados_Positivos e Perc'!H129,2)</f>
        <v>85.29</v>
      </c>
      <c r="I129">
        <f>ROUND('Dados_Positivos e Perc'!I129,2)</f>
        <v>66.41</v>
      </c>
      <c r="J129">
        <f>ROUND('Dados_Positivos e Perc'!J129,2)</f>
        <v>21.37</v>
      </c>
      <c r="K129">
        <f>ROUND('Dados_Positivos e Perc'!K129,2)</f>
        <v>53.46</v>
      </c>
      <c r="L129">
        <f>ROUND('Dados_Positivos e Perc'!L129,2)</f>
        <v>59.1</v>
      </c>
      <c r="M129">
        <f>ROUND('Dados_Positivos e Perc'!M129,2)</f>
        <v>57.7</v>
      </c>
      <c r="N129">
        <f>ROUND('Dados_Positivos e Perc'!N129,2)</f>
        <v>73.599999999999994</v>
      </c>
      <c r="O129">
        <f>ROUND('Dados_Positivos e Perc'!O129,2)</f>
        <v>43.5</v>
      </c>
      <c r="P129">
        <f>ROUND('Dados_Positivos e Perc'!P129,2)</f>
        <v>45.88</v>
      </c>
    </row>
    <row r="130" spans="1:16">
      <c r="A130" t="str">
        <f>'Dados_Positivos e Perc'!A130</f>
        <v>Érico Cardoso</v>
      </c>
      <c r="B130">
        <f>ROUND('Dados_Positivos e Perc'!B130,2)</f>
        <v>10859</v>
      </c>
      <c r="C130">
        <f>ROUND('Dados_Positivos e Perc'!C130,2)</f>
        <v>81.430000000000007</v>
      </c>
      <c r="D130">
        <f>ROUND('Dados_Positivos e Perc'!D130,2)</f>
        <v>2656</v>
      </c>
      <c r="E130">
        <f>ROUND('Dados_Positivos e Perc'!E130,2)</f>
        <v>267</v>
      </c>
      <c r="F130">
        <f>ROUND('Dados_Positivos e Perc'!F130,2)</f>
        <v>53.48</v>
      </c>
      <c r="G130">
        <f>ROUND('Dados_Positivos e Perc'!G130,2)</f>
        <v>0.26</v>
      </c>
      <c r="H130">
        <f>ROUND('Dados_Positivos e Perc'!H130,2)</f>
        <v>86.17</v>
      </c>
      <c r="I130">
        <f>ROUND('Dados_Positivos e Perc'!I130,2)</f>
        <v>58.15</v>
      </c>
      <c r="J130">
        <f>ROUND('Dados_Positivos e Perc'!J130,2)</f>
        <v>19.829999999999998</v>
      </c>
      <c r="K130">
        <f>ROUND('Dados_Positivos e Perc'!K130,2)</f>
        <v>58.25</v>
      </c>
      <c r="L130">
        <f>ROUND('Dados_Positivos e Perc'!L130,2)</f>
        <v>58.4</v>
      </c>
      <c r="M130">
        <f>ROUND('Dados_Positivos e Perc'!M130,2)</f>
        <v>53.4</v>
      </c>
      <c r="N130">
        <f>ROUND('Dados_Positivos e Perc'!N130,2)</f>
        <v>72.3</v>
      </c>
      <c r="O130">
        <f>ROUND('Dados_Positivos e Perc'!O130,2)</f>
        <v>47.1</v>
      </c>
      <c r="P130">
        <f>ROUND('Dados_Positivos e Perc'!P130,2)</f>
        <v>49.16</v>
      </c>
    </row>
    <row r="131" spans="1:16">
      <c r="A131" t="str">
        <f>'Dados_Positivos e Perc'!A131</f>
        <v>Fátima</v>
      </c>
      <c r="B131">
        <f>ROUND('Dados_Positivos e Perc'!B131,2)</f>
        <v>17652</v>
      </c>
      <c r="C131">
        <f>ROUND('Dados_Positivos e Perc'!C131,2)</f>
        <v>60.82</v>
      </c>
      <c r="D131">
        <f>ROUND('Dados_Positivos e Perc'!D131,2)</f>
        <v>5260</v>
      </c>
      <c r="E131">
        <f>ROUND('Dados_Positivos e Perc'!E131,2)</f>
        <v>224</v>
      </c>
      <c r="F131">
        <f>ROUND('Dados_Positivos e Perc'!F131,2)</f>
        <v>47.81</v>
      </c>
      <c r="G131">
        <f>ROUND('Dados_Positivos e Perc'!G131,2)</f>
        <v>37.78</v>
      </c>
      <c r="H131">
        <f>ROUND('Dados_Positivos e Perc'!H131,2)</f>
        <v>85.04</v>
      </c>
      <c r="I131">
        <f>ROUND('Dados_Positivos e Perc'!I131,2)</f>
        <v>65.84</v>
      </c>
      <c r="J131">
        <f>ROUND('Dados_Positivos e Perc'!J131,2)</f>
        <v>16.39</v>
      </c>
      <c r="K131">
        <f>ROUND('Dados_Positivos e Perc'!K131,2)</f>
        <v>54.67</v>
      </c>
      <c r="L131">
        <f>ROUND('Dados_Positivos e Perc'!L131,2)</f>
        <v>55.9</v>
      </c>
      <c r="M131">
        <f>ROUND('Dados_Positivos e Perc'!M131,2)</f>
        <v>58.9</v>
      </c>
      <c r="N131">
        <f>ROUND('Dados_Positivos e Perc'!N131,2)</f>
        <v>74</v>
      </c>
      <c r="O131">
        <f>ROUND('Dados_Positivos e Perc'!O131,2)</f>
        <v>46.9</v>
      </c>
      <c r="P131">
        <f>ROUND('Dados_Positivos e Perc'!P131,2)</f>
        <v>52.94</v>
      </c>
    </row>
    <row r="132" spans="1:16">
      <c r="A132" t="str">
        <f>'Dados_Positivos e Perc'!A132</f>
        <v>Filadélfia</v>
      </c>
      <c r="B132">
        <f>ROUND('Dados_Positivos e Perc'!B132,2)</f>
        <v>16740</v>
      </c>
      <c r="C132">
        <f>ROUND('Dados_Positivos e Perc'!C132,2)</f>
        <v>46.11</v>
      </c>
      <c r="D132">
        <f>ROUND('Dados_Positivos e Perc'!D132,2)</f>
        <v>4788</v>
      </c>
      <c r="E132">
        <f>ROUND('Dados_Positivos e Perc'!E132,2)</f>
        <v>217</v>
      </c>
      <c r="F132">
        <f>ROUND('Dados_Positivos e Perc'!F132,2)</f>
        <v>67.19</v>
      </c>
      <c r="G132">
        <f>ROUND('Dados_Positivos e Perc'!G132,2)</f>
        <v>8.5</v>
      </c>
      <c r="H132">
        <f>ROUND('Dados_Positivos e Perc'!H132,2)</f>
        <v>82.7</v>
      </c>
      <c r="I132">
        <f>ROUND('Dados_Positivos e Perc'!I132,2)</f>
        <v>58.6</v>
      </c>
      <c r="J132">
        <f>ROUND('Dados_Positivos e Perc'!J132,2)</f>
        <v>24.44</v>
      </c>
      <c r="K132">
        <f>ROUND('Dados_Positivos e Perc'!K132,2)</f>
        <v>46.57</v>
      </c>
      <c r="L132">
        <f>ROUND('Dados_Positivos e Perc'!L132,2)</f>
        <v>56.5</v>
      </c>
      <c r="M132">
        <f>ROUND('Dados_Positivos e Perc'!M132,2)</f>
        <v>59.7</v>
      </c>
      <c r="N132">
        <f>ROUND('Dados_Positivos e Perc'!N132,2)</f>
        <v>70.599999999999994</v>
      </c>
      <c r="O132">
        <f>ROUND('Dados_Positivos e Perc'!O132,2)</f>
        <v>48.7</v>
      </c>
      <c r="P132">
        <f>ROUND('Dados_Positivos e Perc'!P132,2)</f>
        <v>57.54</v>
      </c>
    </row>
    <row r="133" spans="1:16">
      <c r="A133" t="str">
        <f>'Dados_Positivos e Perc'!A133</f>
        <v>Floresta Azul</v>
      </c>
      <c r="B133">
        <f>ROUND('Dados_Positivos e Perc'!B133,2)</f>
        <v>10660</v>
      </c>
      <c r="C133">
        <f>ROUND('Dados_Positivos e Perc'!C133,2)</f>
        <v>31.12</v>
      </c>
      <c r="D133">
        <f>ROUND('Dados_Positivos e Perc'!D133,2)</f>
        <v>3030</v>
      </c>
      <c r="E133">
        <f>ROUND('Dados_Positivos e Perc'!E133,2)</f>
        <v>245</v>
      </c>
      <c r="F133">
        <f>ROUND('Dados_Positivos e Perc'!F133,2)</f>
        <v>57.05</v>
      </c>
      <c r="G133">
        <f>ROUND('Dados_Positivos e Perc'!G133,2)</f>
        <v>67.430000000000007</v>
      </c>
      <c r="H133">
        <f>ROUND('Dados_Positivos e Perc'!H133,2)</f>
        <v>83.81</v>
      </c>
      <c r="I133">
        <f>ROUND('Dados_Positivos e Perc'!I133,2)</f>
        <v>59.05</v>
      </c>
      <c r="J133">
        <f>ROUND('Dados_Positivos e Perc'!J133,2)</f>
        <v>24.91</v>
      </c>
      <c r="K133">
        <f>ROUND('Dados_Positivos e Perc'!K133,2)</f>
        <v>37.71</v>
      </c>
      <c r="L133">
        <f>ROUND('Dados_Positivos e Perc'!L133,2)</f>
        <v>55.7</v>
      </c>
      <c r="M133">
        <f>ROUND('Dados_Positivos e Perc'!M133,2)</f>
        <v>55.4</v>
      </c>
      <c r="N133">
        <f>ROUND('Dados_Positivos e Perc'!N133,2)</f>
        <v>70.7</v>
      </c>
      <c r="O133">
        <f>ROUND('Dados_Positivos e Perc'!O133,2)</f>
        <v>45.3</v>
      </c>
      <c r="P133">
        <f>ROUND('Dados_Positivos e Perc'!P133,2)</f>
        <v>46.67</v>
      </c>
    </row>
    <row r="134" spans="1:16">
      <c r="A134" t="str">
        <f>'Dados_Positivos e Perc'!A134</f>
        <v>Gentio do Ouro</v>
      </c>
      <c r="B134">
        <f>ROUND('Dados_Positivos e Perc'!B134,2)</f>
        <v>10622</v>
      </c>
      <c r="C134">
        <f>ROUND('Dados_Positivos e Perc'!C134,2)</f>
        <v>49.63</v>
      </c>
      <c r="D134">
        <f>ROUND('Dados_Positivos e Perc'!D134,2)</f>
        <v>2976</v>
      </c>
      <c r="E134">
        <f>ROUND('Dados_Positivos e Perc'!E134,2)</f>
        <v>194</v>
      </c>
      <c r="F134">
        <f>ROUND('Dados_Positivos e Perc'!F134,2)</f>
        <v>62.93</v>
      </c>
      <c r="G134">
        <f>ROUND('Dados_Positivos e Perc'!G134,2)</f>
        <v>0.17</v>
      </c>
      <c r="H134">
        <f>ROUND('Dados_Positivos e Perc'!H134,2)</f>
        <v>83.15</v>
      </c>
      <c r="I134">
        <f>ROUND('Dados_Positivos e Perc'!I134,2)</f>
        <v>54.1</v>
      </c>
      <c r="J134">
        <f>ROUND('Dados_Positivos e Perc'!J134,2)</f>
        <v>20.350000000000001</v>
      </c>
      <c r="K134">
        <f>ROUND('Dados_Positivos e Perc'!K134,2)</f>
        <v>37.51</v>
      </c>
      <c r="L134">
        <f>ROUND('Dados_Positivos e Perc'!L134,2)</f>
        <v>55.9</v>
      </c>
      <c r="M134">
        <f>ROUND('Dados_Positivos e Perc'!M134,2)</f>
        <v>53.2</v>
      </c>
      <c r="N134">
        <f>ROUND('Dados_Positivos e Perc'!N134,2)</f>
        <v>73.400000000000006</v>
      </c>
      <c r="O134">
        <f>ROUND('Dados_Positivos e Perc'!O134,2)</f>
        <v>45.4</v>
      </c>
      <c r="P134">
        <f>ROUND('Dados_Positivos e Perc'!P134,2)</f>
        <v>52.5</v>
      </c>
    </row>
    <row r="135" spans="1:16">
      <c r="A135" t="str">
        <f>'Dados_Positivos e Perc'!A135</f>
        <v>Glória</v>
      </c>
      <c r="B135">
        <f>ROUND('Dados_Positivos e Perc'!B135,2)</f>
        <v>15076</v>
      </c>
      <c r="C135">
        <f>ROUND('Dados_Positivos e Perc'!C135,2)</f>
        <v>81.25</v>
      </c>
      <c r="D135">
        <f>ROUND('Dados_Positivos e Perc'!D135,2)</f>
        <v>4282</v>
      </c>
      <c r="E135">
        <f>ROUND('Dados_Positivos e Perc'!E135,2)</f>
        <v>257</v>
      </c>
      <c r="F135">
        <f>ROUND('Dados_Positivos e Perc'!F135,2)</f>
        <v>58.13</v>
      </c>
      <c r="G135">
        <f>ROUND('Dados_Positivos e Perc'!G135,2)</f>
        <v>14.55</v>
      </c>
      <c r="H135">
        <f>ROUND('Dados_Positivos e Perc'!H135,2)</f>
        <v>83.83</v>
      </c>
      <c r="I135">
        <f>ROUND('Dados_Positivos e Perc'!I135,2)</f>
        <v>58.21</v>
      </c>
      <c r="J135">
        <f>ROUND('Dados_Positivos e Perc'!J135,2)</f>
        <v>22.48</v>
      </c>
      <c r="K135">
        <f>ROUND('Dados_Positivos e Perc'!K135,2)</f>
        <v>45.93</v>
      </c>
      <c r="L135">
        <f>ROUND('Dados_Positivos e Perc'!L135,2)</f>
        <v>59.3</v>
      </c>
      <c r="M135">
        <f>ROUND('Dados_Positivos e Perc'!M135,2)</f>
        <v>56</v>
      </c>
      <c r="N135">
        <f>ROUND('Dados_Positivos e Perc'!N135,2)</f>
        <v>72.3</v>
      </c>
      <c r="O135">
        <f>ROUND('Dados_Positivos e Perc'!O135,2)</f>
        <v>48.7</v>
      </c>
      <c r="P135">
        <f>ROUND('Dados_Positivos e Perc'!P135,2)</f>
        <v>52.54</v>
      </c>
    </row>
    <row r="136" spans="1:16">
      <c r="A136" t="str">
        <f>'Dados_Positivos e Perc'!A136</f>
        <v>Governador Mangabeira</v>
      </c>
      <c r="B136">
        <f>ROUND('Dados_Positivos e Perc'!B136,2)</f>
        <v>19818</v>
      </c>
      <c r="C136">
        <f>ROUND('Dados_Positivos e Perc'!C136,2)</f>
        <v>62.57</v>
      </c>
      <c r="D136">
        <f>ROUND('Dados_Positivos e Perc'!D136,2)</f>
        <v>5402</v>
      </c>
      <c r="E136">
        <f>ROUND('Dados_Positivos e Perc'!E136,2)</f>
        <v>273</v>
      </c>
      <c r="F136">
        <f>ROUND('Dados_Positivos e Perc'!F136,2)</f>
        <v>74.14</v>
      </c>
      <c r="G136">
        <f>ROUND('Dados_Positivos e Perc'!G136,2)</f>
        <v>5.74</v>
      </c>
      <c r="H136">
        <f>ROUND('Dados_Positivos e Perc'!H136,2)</f>
        <v>83.28</v>
      </c>
      <c r="I136">
        <f>ROUND('Dados_Positivos e Perc'!I136,2)</f>
        <v>60.75</v>
      </c>
      <c r="J136">
        <f>ROUND('Dados_Positivos e Perc'!J136,2)</f>
        <v>39.64</v>
      </c>
      <c r="K136">
        <f>ROUND('Dados_Positivos e Perc'!K136,2)</f>
        <v>60.37</v>
      </c>
      <c r="L136">
        <f>ROUND('Dados_Positivos e Perc'!L136,2)</f>
        <v>64.3</v>
      </c>
      <c r="M136">
        <f>ROUND('Dados_Positivos e Perc'!M136,2)</f>
        <v>57.5</v>
      </c>
      <c r="N136">
        <f>ROUND('Dados_Positivos e Perc'!N136,2)</f>
        <v>79.2</v>
      </c>
      <c r="O136">
        <f>ROUND('Dados_Positivos e Perc'!O136,2)</f>
        <v>48.1</v>
      </c>
      <c r="P136">
        <f>ROUND('Dados_Positivos e Perc'!P136,2)</f>
        <v>54.45</v>
      </c>
    </row>
    <row r="137" spans="1:16">
      <c r="A137" t="str">
        <f>'Dados_Positivos e Perc'!A137</f>
        <v>Guajeru</v>
      </c>
      <c r="B137">
        <f>ROUND('Dados_Positivos e Perc'!B137,2)</f>
        <v>10412</v>
      </c>
      <c r="C137">
        <f>ROUND('Dados_Positivos e Perc'!C137,2)</f>
        <v>80.05</v>
      </c>
      <c r="D137">
        <f>ROUND('Dados_Positivos e Perc'!D137,2)</f>
        <v>2667</v>
      </c>
      <c r="E137">
        <f>ROUND('Dados_Positivos e Perc'!E137,2)</f>
        <v>234</v>
      </c>
      <c r="F137">
        <f>ROUND('Dados_Positivos e Perc'!F137,2)</f>
        <v>54.21</v>
      </c>
      <c r="G137">
        <f>ROUND('Dados_Positivos e Perc'!G137,2)</f>
        <v>0.49</v>
      </c>
      <c r="H137">
        <f>ROUND('Dados_Positivos e Perc'!H137,2)</f>
        <v>85.88</v>
      </c>
      <c r="I137">
        <f>ROUND('Dados_Positivos e Perc'!I137,2)</f>
        <v>57.34</v>
      </c>
      <c r="J137">
        <f>ROUND('Dados_Positivos e Perc'!J137,2)</f>
        <v>13.6</v>
      </c>
      <c r="K137">
        <f>ROUND('Dados_Positivos e Perc'!K137,2)</f>
        <v>55.77</v>
      </c>
      <c r="L137">
        <f>ROUND('Dados_Positivos e Perc'!L137,2)</f>
        <v>56.9</v>
      </c>
      <c r="M137">
        <f>ROUND('Dados_Positivos e Perc'!M137,2)</f>
        <v>54.9</v>
      </c>
      <c r="N137">
        <f>ROUND('Dados_Positivos e Perc'!N137,2)</f>
        <v>77.099999999999994</v>
      </c>
      <c r="O137">
        <f>ROUND('Dados_Positivos e Perc'!O137,2)</f>
        <v>37.1</v>
      </c>
      <c r="P137">
        <f>ROUND('Dados_Positivos e Perc'!P137,2)</f>
        <v>46.02</v>
      </c>
    </row>
    <row r="138" spans="1:16">
      <c r="A138" t="str">
        <f>'Dados_Positivos e Perc'!A138</f>
        <v>Heliópolis</v>
      </c>
      <c r="B138">
        <f>ROUND('Dados_Positivos e Perc'!B138,2)</f>
        <v>13192</v>
      </c>
      <c r="C138">
        <f>ROUND('Dados_Positivos e Perc'!C138,2)</f>
        <v>58.85</v>
      </c>
      <c r="D138">
        <f>ROUND('Dados_Positivos e Perc'!D138,2)</f>
        <v>3829</v>
      </c>
      <c r="E138">
        <f>ROUND('Dados_Positivos e Perc'!E138,2)</f>
        <v>226</v>
      </c>
      <c r="F138">
        <f>ROUND('Dados_Positivos e Perc'!F138,2)</f>
        <v>53.27</v>
      </c>
      <c r="G138">
        <f>ROUND('Dados_Positivos e Perc'!G138,2)</f>
        <v>6.45</v>
      </c>
      <c r="H138">
        <f>ROUND('Dados_Positivos e Perc'!H138,2)</f>
        <v>84.16</v>
      </c>
      <c r="I138">
        <f>ROUND('Dados_Positivos e Perc'!I138,2)</f>
        <v>61.98</v>
      </c>
      <c r="J138">
        <f>ROUND('Dados_Positivos e Perc'!J138,2)</f>
        <v>17.170000000000002</v>
      </c>
      <c r="K138">
        <f>ROUND('Dados_Positivos e Perc'!K138,2)</f>
        <v>57.25</v>
      </c>
      <c r="L138">
        <f>ROUND('Dados_Positivos e Perc'!L138,2)</f>
        <v>56.3</v>
      </c>
      <c r="M138">
        <f>ROUND('Dados_Positivos e Perc'!M138,2)</f>
        <v>57.9</v>
      </c>
      <c r="N138">
        <f>ROUND('Dados_Positivos e Perc'!N138,2)</f>
        <v>69.5</v>
      </c>
      <c r="O138">
        <f>ROUND('Dados_Positivos e Perc'!O138,2)</f>
        <v>47.7</v>
      </c>
      <c r="P138">
        <f>ROUND('Dados_Positivos e Perc'!P138,2)</f>
        <v>50.81</v>
      </c>
    </row>
    <row r="139" spans="1:16">
      <c r="A139" t="str">
        <f>'Dados_Positivos e Perc'!A139</f>
        <v>Ibiassucê</v>
      </c>
      <c r="B139">
        <f>ROUND('Dados_Positivos e Perc'!B139,2)</f>
        <v>10062</v>
      </c>
      <c r="C139">
        <f>ROUND('Dados_Positivos e Perc'!C139,2)</f>
        <v>53.23</v>
      </c>
      <c r="D139">
        <f>ROUND('Dados_Positivos e Perc'!D139,2)</f>
        <v>2798</v>
      </c>
      <c r="E139">
        <f>ROUND('Dados_Positivos e Perc'!E139,2)</f>
        <v>308</v>
      </c>
      <c r="F139">
        <f>ROUND('Dados_Positivos e Perc'!F139,2)</f>
        <v>66.849999999999994</v>
      </c>
      <c r="G139">
        <f>ROUND('Dados_Positivos e Perc'!G139,2)</f>
        <v>2.2200000000000002</v>
      </c>
      <c r="H139">
        <f>ROUND('Dados_Positivos e Perc'!H139,2)</f>
        <v>86.72</v>
      </c>
      <c r="I139">
        <f>ROUND('Dados_Positivos e Perc'!I139,2)</f>
        <v>68.58</v>
      </c>
      <c r="J139">
        <f>ROUND('Dados_Positivos e Perc'!J139,2)</f>
        <v>24.25</v>
      </c>
      <c r="K139">
        <f>ROUND('Dados_Positivos e Perc'!K139,2)</f>
        <v>61.28</v>
      </c>
      <c r="L139">
        <f>ROUND('Dados_Positivos e Perc'!L139,2)</f>
        <v>61.1</v>
      </c>
      <c r="M139">
        <f>ROUND('Dados_Positivos e Perc'!M139,2)</f>
        <v>55.4</v>
      </c>
      <c r="N139">
        <f>ROUND('Dados_Positivos e Perc'!N139,2)</f>
        <v>68.599999999999994</v>
      </c>
      <c r="O139">
        <f>ROUND('Dados_Positivos e Perc'!O139,2)</f>
        <v>45.9</v>
      </c>
      <c r="P139">
        <f>ROUND('Dados_Positivos e Perc'!P139,2)</f>
        <v>46.87</v>
      </c>
    </row>
    <row r="140" spans="1:16">
      <c r="A140" t="str">
        <f>'Dados_Positivos e Perc'!A140</f>
        <v>Ibicoara</v>
      </c>
      <c r="B140">
        <f>ROUND('Dados_Positivos e Perc'!B140,2)</f>
        <v>17282</v>
      </c>
      <c r="C140">
        <f>ROUND('Dados_Positivos e Perc'!C140,2)</f>
        <v>36.58</v>
      </c>
      <c r="D140">
        <f>ROUND('Dados_Positivos e Perc'!D140,2)</f>
        <v>4739</v>
      </c>
      <c r="E140">
        <f>ROUND('Dados_Positivos e Perc'!E140,2)</f>
        <v>269</v>
      </c>
      <c r="F140">
        <f>ROUND('Dados_Positivos e Perc'!F140,2)</f>
        <v>77.28</v>
      </c>
      <c r="G140">
        <f>ROUND('Dados_Positivos e Perc'!G140,2)</f>
        <v>16.61</v>
      </c>
      <c r="H140">
        <f>ROUND('Dados_Positivos e Perc'!H140,2)</f>
        <v>79.64</v>
      </c>
      <c r="I140">
        <f>ROUND('Dados_Positivos e Perc'!I140,2)</f>
        <v>62.77</v>
      </c>
      <c r="J140">
        <f>ROUND('Dados_Positivos e Perc'!J140,2)</f>
        <v>23.23</v>
      </c>
      <c r="K140">
        <f>ROUND('Dados_Positivos e Perc'!K140,2)</f>
        <v>56.11</v>
      </c>
      <c r="L140">
        <f>ROUND('Dados_Positivos e Perc'!L140,2)</f>
        <v>59.1</v>
      </c>
      <c r="M140">
        <f>ROUND('Dados_Positivos e Perc'!M140,2)</f>
        <v>58.9</v>
      </c>
      <c r="N140">
        <f>ROUND('Dados_Positivos e Perc'!N140,2)</f>
        <v>75.2</v>
      </c>
      <c r="O140">
        <f>ROUND('Dados_Positivos e Perc'!O140,2)</f>
        <v>47.3</v>
      </c>
      <c r="P140">
        <f>ROUND('Dados_Positivos e Perc'!P140,2)</f>
        <v>49.07</v>
      </c>
    </row>
    <row r="141" spans="1:16">
      <c r="A141" t="str">
        <f>'Dados_Positivos e Perc'!A141</f>
        <v>Ibicuí</v>
      </c>
      <c r="B141">
        <f>ROUND('Dados_Positivos e Perc'!B141,2)</f>
        <v>15785</v>
      </c>
      <c r="C141">
        <f>ROUND('Dados_Positivos e Perc'!C141,2)</f>
        <v>24.21</v>
      </c>
      <c r="D141">
        <f>ROUND('Dados_Positivos e Perc'!D141,2)</f>
        <v>4780</v>
      </c>
      <c r="E141">
        <f>ROUND('Dados_Positivos e Perc'!E141,2)</f>
        <v>302</v>
      </c>
      <c r="F141">
        <f>ROUND('Dados_Positivos e Perc'!F141,2)</f>
        <v>61.91</v>
      </c>
      <c r="G141">
        <f>ROUND('Dados_Positivos e Perc'!G141,2)</f>
        <v>56.05</v>
      </c>
      <c r="H141">
        <f>ROUND('Dados_Positivos e Perc'!H141,2)</f>
        <v>83.64</v>
      </c>
      <c r="I141">
        <f>ROUND('Dados_Positivos e Perc'!I141,2)</f>
        <v>66.150000000000006</v>
      </c>
      <c r="J141">
        <f>ROUND('Dados_Positivos e Perc'!J141,2)</f>
        <v>24.86</v>
      </c>
      <c r="K141">
        <f>ROUND('Dados_Positivos e Perc'!K141,2)</f>
        <v>48.88</v>
      </c>
      <c r="L141">
        <f>ROUND('Dados_Positivos e Perc'!L141,2)</f>
        <v>58.4</v>
      </c>
      <c r="M141">
        <f>ROUND('Dados_Positivos e Perc'!M141,2)</f>
        <v>56.9</v>
      </c>
      <c r="N141">
        <f>ROUND('Dados_Positivos e Perc'!N141,2)</f>
        <v>75.7</v>
      </c>
      <c r="O141">
        <f>ROUND('Dados_Positivos e Perc'!O141,2)</f>
        <v>45.1</v>
      </c>
      <c r="P141">
        <f>ROUND('Dados_Positivos e Perc'!P141,2)</f>
        <v>51.03</v>
      </c>
    </row>
    <row r="142" spans="1:16">
      <c r="A142" t="str">
        <f>'Dados_Positivos e Perc'!A142</f>
        <v>Ibipeba</v>
      </c>
      <c r="B142">
        <f>ROUND('Dados_Positivos e Perc'!B142,2)</f>
        <v>17008</v>
      </c>
      <c r="C142">
        <f>ROUND('Dados_Positivos e Perc'!C142,2)</f>
        <v>40.92</v>
      </c>
      <c r="D142">
        <f>ROUND('Dados_Positivos e Perc'!D142,2)</f>
        <v>4918</v>
      </c>
      <c r="E142">
        <f>ROUND('Dados_Positivos e Perc'!E142,2)</f>
        <v>238</v>
      </c>
      <c r="F142">
        <f>ROUND('Dados_Positivos e Perc'!F142,2)</f>
        <v>73.05</v>
      </c>
      <c r="G142">
        <f>ROUND('Dados_Positivos e Perc'!G142,2)</f>
        <v>4.53</v>
      </c>
      <c r="H142">
        <f>ROUND('Dados_Positivos e Perc'!H142,2)</f>
        <v>83.14</v>
      </c>
      <c r="I142">
        <f>ROUND('Dados_Positivos e Perc'!I142,2)</f>
        <v>66.06</v>
      </c>
      <c r="J142">
        <f>ROUND('Dados_Positivos e Perc'!J142,2)</f>
        <v>29.36</v>
      </c>
      <c r="K142">
        <f>ROUND('Dados_Positivos e Perc'!K142,2)</f>
        <v>49.13</v>
      </c>
      <c r="L142">
        <f>ROUND('Dados_Positivos e Perc'!L142,2)</f>
        <v>61.6</v>
      </c>
      <c r="M142">
        <f>ROUND('Dados_Positivos e Perc'!M142,2)</f>
        <v>56.5</v>
      </c>
      <c r="N142">
        <f>ROUND('Dados_Positivos e Perc'!N142,2)</f>
        <v>79.8</v>
      </c>
      <c r="O142">
        <f>ROUND('Dados_Positivos e Perc'!O142,2)</f>
        <v>48.2</v>
      </c>
      <c r="P142">
        <f>ROUND('Dados_Positivos e Perc'!P142,2)</f>
        <v>57</v>
      </c>
    </row>
    <row r="143" spans="1:16">
      <c r="A143" t="str">
        <f>'Dados_Positivos e Perc'!A143</f>
        <v>Ibipitanga</v>
      </c>
      <c r="B143">
        <f>ROUND('Dados_Positivos e Perc'!B143,2)</f>
        <v>14171</v>
      </c>
      <c r="C143">
        <f>ROUND('Dados_Positivos e Perc'!C143,2)</f>
        <v>63.62</v>
      </c>
      <c r="D143">
        <f>ROUND('Dados_Positivos e Perc'!D143,2)</f>
        <v>3787</v>
      </c>
      <c r="E143">
        <f>ROUND('Dados_Positivos e Perc'!E143,2)</f>
        <v>236</v>
      </c>
      <c r="F143">
        <f>ROUND('Dados_Positivos e Perc'!F143,2)</f>
        <v>57.9</v>
      </c>
      <c r="G143">
        <f>ROUND('Dados_Positivos e Perc'!G143,2)</f>
        <v>1</v>
      </c>
      <c r="H143">
        <f>ROUND('Dados_Positivos e Perc'!H143,2)</f>
        <v>84.89</v>
      </c>
      <c r="I143">
        <f>ROUND('Dados_Positivos e Perc'!I143,2)</f>
        <v>57.71</v>
      </c>
      <c r="J143">
        <f>ROUND('Dados_Positivos e Perc'!J143,2)</f>
        <v>18.54</v>
      </c>
      <c r="K143">
        <f>ROUND('Dados_Positivos e Perc'!K143,2)</f>
        <v>42.57</v>
      </c>
      <c r="L143">
        <f>ROUND('Dados_Positivos e Perc'!L143,2)</f>
        <v>58.4</v>
      </c>
      <c r="M143">
        <f>ROUND('Dados_Positivos e Perc'!M143,2)</f>
        <v>58.4</v>
      </c>
      <c r="N143">
        <f>ROUND('Dados_Positivos e Perc'!N143,2)</f>
        <v>74.2</v>
      </c>
      <c r="O143">
        <f>ROUND('Dados_Positivos e Perc'!O143,2)</f>
        <v>44.9</v>
      </c>
      <c r="P143">
        <f>ROUND('Dados_Positivos e Perc'!P143,2)</f>
        <v>57.61</v>
      </c>
    </row>
    <row r="144" spans="1:16">
      <c r="A144" t="str">
        <f>'Dados_Positivos e Perc'!A144</f>
        <v>Ibirataia</v>
      </c>
      <c r="B144">
        <f>ROUND('Dados_Positivos e Perc'!B144,2)</f>
        <v>18943</v>
      </c>
      <c r="C144">
        <f>ROUND('Dados_Positivos e Perc'!C144,2)</f>
        <v>16.899999999999999</v>
      </c>
      <c r="D144">
        <f>ROUND('Dados_Positivos e Perc'!D144,2)</f>
        <v>5590</v>
      </c>
      <c r="E144">
        <f>ROUND('Dados_Positivos e Perc'!E144,2)</f>
        <v>277</v>
      </c>
      <c r="F144">
        <f>ROUND('Dados_Positivos e Perc'!F144,2)</f>
        <v>57.15</v>
      </c>
      <c r="G144">
        <f>ROUND('Dados_Positivos e Perc'!G144,2)</f>
        <v>66.37</v>
      </c>
      <c r="H144">
        <f>ROUND('Dados_Positivos e Perc'!H144,2)</f>
        <v>83.61</v>
      </c>
      <c r="I144">
        <f>ROUND('Dados_Positivos e Perc'!I144,2)</f>
        <v>63.08</v>
      </c>
      <c r="J144">
        <f>ROUND('Dados_Positivos e Perc'!J144,2)</f>
        <v>26.04</v>
      </c>
      <c r="K144">
        <f>ROUND('Dados_Positivos e Perc'!K144,2)</f>
        <v>46.07</v>
      </c>
      <c r="L144">
        <f>ROUND('Dados_Positivos e Perc'!L144,2)</f>
        <v>57.6</v>
      </c>
      <c r="M144">
        <f>ROUND('Dados_Positivos e Perc'!M144,2)</f>
        <v>55</v>
      </c>
      <c r="N144">
        <f>ROUND('Dados_Positivos e Perc'!N144,2)</f>
        <v>76.400000000000006</v>
      </c>
      <c r="O144">
        <f>ROUND('Dados_Positivos e Perc'!O144,2)</f>
        <v>49.3</v>
      </c>
      <c r="P144">
        <f>ROUND('Dados_Positivos e Perc'!P144,2)</f>
        <v>49.89</v>
      </c>
    </row>
    <row r="145" spans="1:16">
      <c r="A145" t="str">
        <f>'Dados_Positivos e Perc'!A145</f>
        <v>Ibitiara</v>
      </c>
      <c r="B145">
        <f>ROUND('Dados_Positivos e Perc'!B145,2)</f>
        <v>15508</v>
      </c>
      <c r="C145">
        <f>ROUND('Dados_Positivos e Perc'!C145,2)</f>
        <v>77.84</v>
      </c>
      <c r="D145">
        <f>ROUND('Dados_Positivos e Perc'!D145,2)</f>
        <v>4212</v>
      </c>
      <c r="E145">
        <f>ROUND('Dados_Positivos e Perc'!E145,2)</f>
        <v>231</v>
      </c>
      <c r="F145">
        <f>ROUND('Dados_Positivos e Perc'!F145,2)</f>
        <v>64.86</v>
      </c>
      <c r="G145">
        <f>ROUND('Dados_Positivos e Perc'!G145,2)</f>
        <v>11.61</v>
      </c>
      <c r="H145">
        <f>ROUND('Dados_Positivos e Perc'!H145,2)</f>
        <v>85.53</v>
      </c>
      <c r="I145">
        <f>ROUND('Dados_Positivos e Perc'!I145,2)</f>
        <v>56.99</v>
      </c>
      <c r="J145">
        <f>ROUND('Dados_Positivos e Perc'!J145,2)</f>
        <v>19.28</v>
      </c>
      <c r="K145">
        <f>ROUND('Dados_Positivos e Perc'!K145,2)</f>
        <v>39.4</v>
      </c>
      <c r="L145">
        <f>ROUND('Dados_Positivos e Perc'!L145,2)</f>
        <v>58.5</v>
      </c>
      <c r="M145">
        <f>ROUND('Dados_Positivos e Perc'!M145,2)</f>
        <v>59.6</v>
      </c>
      <c r="N145">
        <f>ROUND('Dados_Positivos e Perc'!N145,2)</f>
        <v>71.2</v>
      </c>
      <c r="O145">
        <f>ROUND('Dados_Positivos e Perc'!O145,2)</f>
        <v>45.8</v>
      </c>
      <c r="P145">
        <f>ROUND('Dados_Positivos e Perc'!P145,2)</f>
        <v>55.4</v>
      </c>
    </row>
    <row r="146" spans="1:16">
      <c r="A146" t="str">
        <f>'Dados_Positivos e Perc'!A146</f>
        <v>Ibititá</v>
      </c>
      <c r="B146">
        <f>ROUND('Dados_Positivos e Perc'!B146,2)</f>
        <v>17840</v>
      </c>
      <c r="C146">
        <f>ROUND('Dados_Positivos e Perc'!C146,2)</f>
        <v>53.26</v>
      </c>
      <c r="D146">
        <f>ROUND('Dados_Positivos e Perc'!D146,2)</f>
        <v>5207</v>
      </c>
      <c r="E146">
        <f>ROUND('Dados_Positivos e Perc'!E146,2)</f>
        <v>227</v>
      </c>
      <c r="F146">
        <f>ROUND('Dados_Positivos e Perc'!F146,2)</f>
        <v>66.61</v>
      </c>
      <c r="G146">
        <f>ROUND('Dados_Positivos e Perc'!G146,2)</f>
        <v>1.23</v>
      </c>
      <c r="H146">
        <f>ROUND('Dados_Positivos e Perc'!H146,2)</f>
        <v>83.03</v>
      </c>
      <c r="I146">
        <f>ROUND('Dados_Positivos e Perc'!I146,2)</f>
        <v>68.06</v>
      </c>
      <c r="J146">
        <f>ROUND('Dados_Positivos e Perc'!J146,2)</f>
        <v>26.83</v>
      </c>
      <c r="K146">
        <f>ROUND('Dados_Positivos e Perc'!K146,2)</f>
        <v>51.1</v>
      </c>
      <c r="L146">
        <f>ROUND('Dados_Positivos e Perc'!L146,2)</f>
        <v>60.2</v>
      </c>
      <c r="M146">
        <f>ROUND('Dados_Positivos e Perc'!M146,2)</f>
        <v>58.2</v>
      </c>
      <c r="N146">
        <f>ROUND('Dados_Positivos e Perc'!N146,2)</f>
        <v>77</v>
      </c>
      <c r="O146">
        <f>ROUND('Dados_Positivos e Perc'!O146,2)</f>
        <v>48</v>
      </c>
      <c r="P146">
        <f>ROUND('Dados_Positivos e Perc'!P146,2)</f>
        <v>50.81</v>
      </c>
    </row>
    <row r="147" spans="1:16">
      <c r="A147" t="str">
        <f>'Dados_Positivos e Perc'!A147</f>
        <v>Igaporã</v>
      </c>
      <c r="B147">
        <f>ROUND('Dados_Positivos e Perc'!B147,2)</f>
        <v>15205</v>
      </c>
      <c r="C147">
        <f>ROUND('Dados_Positivos e Perc'!C147,2)</f>
        <v>48.28</v>
      </c>
      <c r="D147">
        <f>ROUND('Dados_Positivos e Perc'!D147,2)</f>
        <v>3967</v>
      </c>
      <c r="E147">
        <f>ROUND('Dados_Positivos e Perc'!E147,2)</f>
        <v>265</v>
      </c>
      <c r="F147">
        <f>ROUND('Dados_Positivos e Perc'!F147,2)</f>
        <v>68.83</v>
      </c>
      <c r="G147">
        <f>ROUND('Dados_Positivos e Perc'!G147,2)</f>
        <v>19.41</v>
      </c>
      <c r="H147">
        <f>ROUND('Dados_Positivos e Perc'!H147,2)</f>
        <v>85.21</v>
      </c>
      <c r="I147">
        <f>ROUND('Dados_Positivos e Perc'!I147,2)</f>
        <v>64.83</v>
      </c>
      <c r="J147">
        <f>ROUND('Dados_Positivos e Perc'!J147,2)</f>
        <v>29.28</v>
      </c>
      <c r="K147">
        <f>ROUND('Dados_Positivos e Perc'!K147,2)</f>
        <v>51.98</v>
      </c>
      <c r="L147">
        <f>ROUND('Dados_Positivos e Perc'!L147,2)</f>
        <v>61.4</v>
      </c>
      <c r="M147">
        <f>ROUND('Dados_Positivos e Perc'!M147,2)</f>
        <v>58.6</v>
      </c>
      <c r="N147">
        <f>ROUND('Dados_Positivos e Perc'!N147,2)</f>
        <v>78</v>
      </c>
      <c r="O147">
        <f>ROUND('Dados_Positivos e Perc'!O147,2)</f>
        <v>43.5</v>
      </c>
      <c r="P147">
        <f>ROUND('Dados_Positivos e Perc'!P147,2)</f>
        <v>49.66</v>
      </c>
    </row>
    <row r="148" spans="1:16">
      <c r="A148" t="str">
        <f>'Dados_Positivos e Perc'!A148</f>
        <v>Igrapiúna</v>
      </c>
      <c r="B148">
        <f>ROUND('Dados_Positivos e Perc'!B148,2)</f>
        <v>13343</v>
      </c>
      <c r="C148">
        <f>ROUND('Dados_Positivos e Perc'!C148,2)</f>
        <v>67.959999999999994</v>
      </c>
      <c r="D148">
        <f>ROUND('Dados_Positivos e Perc'!D148,2)</f>
        <v>3554</v>
      </c>
      <c r="E148">
        <f>ROUND('Dados_Positivos e Perc'!E148,2)</f>
        <v>232</v>
      </c>
      <c r="F148">
        <f>ROUND('Dados_Positivos e Perc'!F148,2)</f>
        <v>67.28</v>
      </c>
      <c r="G148">
        <f>ROUND('Dados_Positivos e Perc'!G148,2)</f>
        <v>15.45</v>
      </c>
      <c r="H148">
        <f>ROUND('Dados_Positivos e Perc'!H148,2)</f>
        <v>79.72</v>
      </c>
      <c r="I148">
        <f>ROUND('Dados_Positivos e Perc'!I148,2)</f>
        <v>63.64</v>
      </c>
      <c r="J148">
        <f>ROUND('Dados_Positivos e Perc'!J148,2)</f>
        <v>20.76</v>
      </c>
      <c r="K148">
        <f>ROUND('Dados_Positivos e Perc'!K148,2)</f>
        <v>57.84</v>
      </c>
      <c r="L148">
        <f>ROUND('Dados_Positivos e Perc'!L148,2)</f>
        <v>57.4</v>
      </c>
      <c r="M148">
        <f>ROUND('Dados_Positivos e Perc'!M148,2)</f>
        <v>58.9</v>
      </c>
      <c r="N148">
        <f>ROUND('Dados_Positivos e Perc'!N148,2)</f>
        <v>75</v>
      </c>
      <c r="O148">
        <f>ROUND('Dados_Positivos e Perc'!O148,2)</f>
        <v>43.6</v>
      </c>
      <c r="P148">
        <f>ROUND('Dados_Positivos e Perc'!P148,2)</f>
        <v>54.81</v>
      </c>
    </row>
    <row r="149" spans="1:16">
      <c r="A149" t="str">
        <f>'Dados_Positivos e Perc'!A149</f>
        <v>Ipecaetá</v>
      </c>
      <c r="B149">
        <f>ROUND('Dados_Positivos e Perc'!B149,2)</f>
        <v>15331</v>
      </c>
      <c r="C149">
        <f>ROUND('Dados_Positivos e Perc'!C149,2)</f>
        <v>82.8</v>
      </c>
      <c r="D149">
        <f>ROUND('Dados_Positivos e Perc'!D149,2)</f>
        <v>3836</v>
      </c>
      <c r="E149">
        <f>ROUND('Dados_Positivos e Perc'!E149,2)</f>
        <v>190</v>
      </c>
      <c r="F149">
        <f>ROUND('Dados_Positivos e Perc'!F149,2)</f>
        <v>61.05</v>
      </c>
      <c r="G149">
        <f>ROUND('Dados_Positivos e Perc'!G149,2)</f>
        <v>0.99</v>
      </c>
      <c r="H149">
        <f>ROUND('Dados_Positivos e Perc'!H149,2)</f>
        <v>84.55</v>
      </c>
      <c r="I149">
        <f>ROUND('Dados_Positivos e Perc'!I149,2)</f>
        <v>50.2</v>
      </c>
      <c r="J149">
        <f>ROUND('Dados_Positivos e Perc'!J149,2)</f>
        <v>18.75</v>
      </c>
      <c r="K149">
        <f>ROUND('Dados_Positivos e Perc'!K149,2)</f>
        <v>51.92</v>
      </c>
      <c r="L149">
        <f>ROUND('Dados_Positivos e Perc'!L149,2)</f>
        <v>55</v>
      </c>
      <c r="M149">
        <f>ROUND('Dados_Positivos e Perc'!M149,2)</f>
        <v>58.1</v>
      </c>
      <c r="N149">
        <f>ROUND('Dados_Positivos e Perc'!N149,2)</f>
        <v>70.7</v>
      </c>
      <c r="O149">
        <f>ROUND('Dados_Positivos e Perc'!O149,2)</f>
        <v>46.2</v>
      </c>
      <c r="P149">
        <f>ROUND('Dados_Positivos e Perc'!P149,2)</f>
        <v>53.12</v>
      </c>
    </row>
    <row r="150" spans="1:16">
      <c r="A150" t="str">
        <f>'Dados_Positivos e Perc'!A150</f>
        <v>Iramaia</v>
      </c>
      <c r="B150">
        <f>ROUND('Dados_Positivos e Perc'!B150,2)</f>
        <v>11990</v>
      </c>
      <c r="C150">
        <f>ROUND('Dados_Positivos e Perc'!C150,2)</f>
        <v>54.93</v>
      </c>
      <c r="D150">
        <f>ROUND('Dados_Positivos e Perc'!D150,2)</f>
        <v>3239</v>
      </c>
      <c r="E150">
        <f>ROUND('Dados_Positivos e Perc'!E150,2)</f>
        <v>214</v>
      </c>
      <c r="F150">
        <f>ROUND('Dados_Positivos e Perc'!F150,2)</f>
        <v>64.989999999999995</v>
      </c>
      <c r="G150">
        <f>ROUND('Dados_Positivos e Perc'!G150,2)</f>
        <v>1.17</v>
      </c>
      <c r="H150">
        <f>ROUND('Dados_Positivos e Perc'!H150,2)</f>
        <v>82.85</v>
      </c>
      <c r="I150">
        <f>ROUND('Dados_Positivos e Perc'!I150,2)</f>
        <v>60.61</v>
      </c>
      <c r="J150">
        <f>ROUND('Dados_Positivos e Perc'!J150,2)</f>
        <v>22.09</v>
      </c>
      <c r="K150">
        <f>ROUND('Dados_Positivos e Perc'!K150,2)</f>
        <v>46.74</v>
      </c>
      <c r="L150">
        <f>ROUND('Dados_Positivos e Perc'!L150,2)</f>
        <v>57.1</v>
      </c>
      <c r="M150">
        <f>ROUND('Dados_Positivos e Perc'!M150,2)</f>
        <v>50.8</v>
      </c>
      <c r="N150">
        <f>ROUND('Dados_Positivos e Perc'!N150,2)</f>
        <v>75.099999999999994</v>
      </c>
      <c r="O150">
        <f>ROUND('Dados_Positivos e Perc'!O150,2)</f>
        <v>41.5</v>
      </c>
      <c r="P150">
        <f>ROUND('Dados_Positivos e Perc'!P150,2)</f>
        <v>50.48</v>
      </c>
    </row>
    <row r="151" spans="1:16">
      <c r="A151" t="str">
        <f>'Dados_Positivos e Perc'!A151</f>
        <v>Itaeté</v>
      </c>
      <c r="B151">
        <f>ROUND('Dados_Positivos e Perc'!B151,2)</f>
        <v>14924</v>
      </c>
      <c r="C151">
        <f>ROUND('Dados_Positivos e Perc'!C151,2)</f>
        <v>58.4</v>
      </c>
      <c r="D151">
        <f>ROUND('Dados_Positivos e Perc'!D151,2)</f>
        <v>4071</v>
      </c>
      <c r="E151">
        <f>ROUND('Dados_Positivos e Perc'!E151,2)</f>
        <v>216</v>
      </c>
      <c r="F151">
        <f>ROUND('Dados_Positivos e Perc'!F151,2)</f>
        <v>63.36</v>
      </c>
      <c r="G151">
        <f>ROUND('Dados_Positivos e Perc'!G151,2)</f>
        <v>7.61</v>
      </c>
      <c r="H151">
        <f>ROUND('Dados_Positivos e Perc'!H151,2)</f>
        <v>81.8</v>
      </c>
      <c r="I151">
        <f>ROUND('Dados_Positivos e Perc'!I151,2)</f>
        <v>56.22</v>
      </c>
      <c r="J151">
        <f>ROUND('Dados_Positivos e Perc'!J151,2)</f>
        <v>21.75</v>
      </c>
      <c r="K151">
        <f>ROUND('Dados_Positivos e Perc'!K151,2)</f>
        <v>43.81</v>
      </c>
      <c r="L151">
        <f>ROUND('Dados_Positivos e Perc'!L151,2)</f>
        <v>57.2</v>
      </c>
      <c r="M151">
        <f>ROUND('Dados_Positivos e Perc'!M151,2)</f>
        <v>59.6</v>
      </c>
      <c r="N151">
        <f>ROUND('Dados_Positivos e Perc'!N151,2)</f>
        <v>69.900000000000006</v>
      </c>
      <c r="O151">
        <f>ROUND('Dados_Positivos e Perc'!O151,2)</f>
        <v>46.4</v>
      </c>
      <c r="P151">
        <f>ROUND('Dados_Positivos e Perc'!P151,2)</f>
        <v>54.9</v>
      </c>
    </row>
    <row r="152" spans="1:16">
      <c r="A152" t="str">
        <f>'Dados_Positivos e Perc'!A152</f>
        <v>Itagi</v>
      </c>
      <c r="B152">
        <f>ROUND('Dados_Positivos e Perc'!B152,2)</f>
        <v>13051</v>
      </c>
      <c r="C152">
        <f>ROUND('Dados_Positivos e Perc'!C152,2)</f>
        <v>21.77</v>
      </c>
      <c r="D152">
        <f>ROUND('Dados_Positivos e Perc'!D152,2)</f>
        <v>3691</v>
      </c>
      <c r="E152">
        <f>ROUND('Dados_Positivos e Perc'!E152,2)</f>
        <v>228</v>
      </c>
      <c r="F152">
        <f>ROUND('Dados_Positivos e Perc'!F152,2)</f>
        <v>55.51</v>
      </c>
      <c r="G152">
        <f>ROUND('Dados_Positivos e Perc'!G152,2)</f>
        <v>50.88</v>
      </c>
      <c r="H152">
        <f>ROUND('Dados_Positivos e Perc'!H152,2)</f>
        <v>83.27</v>
      </c>
      <c r="I152">
        <f>ROUND('Dados_Positivos e Perc'!I152,2)</f>
        <v>62.99</v>
      </c>
      <c r="J152">
        <f>ROUND('Dados_Positivos e Perc'!J152,2)</f>
        <v>21.59</v>
      </c>
      <c r="K152">
        <f>ROUND('Dados_Positivos e Perc'!K152,2)</f>
        <v>43.53</v>
      </c>
      <c r="L152">
        <f>ROUND('Dados_Positivos e Perc'!L152,2)</f>
        <v>54.3</v>
      </c>
      <c r="M152">
        <f>ROUND('Dados_Positivos e Perc'!M152,2)</f>
        <v>54.7</v>
      </c>
      <c r="N152">
        <f>ROUND('Dados_Positivos e Perc'!N152,2)</f>
        <v>70.099999999999994</v>
      </c>
      <c r="O152">
        <f>ROUND('Dados_Positivos e Perc'!O152,2)</f>
        <v>45.9</v>
      </c>
      <c r="P152">
        <f>ROUND('Dados_Positivos e Perc'!P152,2)</f>
        <v>47.83</v>
      </c>
    </row>
    <row r="153" spans="1:16">
      <c r="A153" t="str">
        <f>'Dados_Positivos e Perc'!A153</f>
        <v>Itagibá</v>
      </c>
      <c r="B153">
        <f>ROUND('Dados_Positivos e Perc'!B153,2)</f>
        <v>15193</v>
      </c>
      <c r="C153">
        <f>ROUND('Dados_Positivos e Perc'!C153,2)</f>
        <v>37</v>
      </c>
      <c r="D153">
        <f>ROUND('Dados_Positivos e Perc'!D153,2)</f>
        <v>4226</v>
      </c>
      <c r="E153">
        <f>ROUND('Dados_Positivos e Perc'!E153,2)</f>
        <v>268</v>
      </c>
      <c r="F153">
        <f>ROUND('Dados_Positivos e Perc'!F153,2)</f>
        <v>60.53</v>
      </c>
      <c r="G153">
        <f>ROUND('Dados_Positivos e Perc'!G153,2)</f>
        <v>60.62</v>
      </c>
      <c r="H153">
        <f>ROUND('Dados_Positivos e Perc'!H153,2)</f>
        <v>83.52</v>
      </c>
      <c r="I153">
        <f>ROUND('Dados_Positivos e Perc'!I153,2)</f>
        <v>58.58</v>
      </c>
      <c r="J153">
        <f>ROUND('Dados_Positivos e Perc'!J153,2)</f>
        <v>25.31</v>
      </c>
      <c r="K153">
        <f>ROUND('Dados_Positivos e Perc'!K153,2)</f>
        <v>47.01</v>
      </c>
      <c r="L153">
        <f>ROUND('Dados_Positivos e Perc'!L153,2)</f>
        <v>58.9</v>
      </c>
      <c r="M153">
        <f>ROUND('Dados_Positivos e Perc'!M153,2)</f>
        <v>52.5</v>
      </c>
      <c r="N153">
        <f>ROUND('Dados_Positivos e Perc'!N153,2)</f>
        <v>76.3</v>
      </c>
      <c r="O153">
        <f>ROUND('Dados_Positivos e Perc'!O153,2)</f>
        <v>49</v>
      </c>
      <c r="P153">
        <f>ROUND('Dados_Positivos e Perc'!P153,2)</f>
        <v>49.55</v>
      </c>
    </row>
    <row r="154" spans="1:16">
      <c r="A154" t="str">
        <f>'Dados_Positivos e Perc'!A154</f>
        <v>Itaguaçu da Bahia</v>
      </c>
      <c r="B154">
        <f>ROUND('Dados_Positivos e Perc'!B154,2)</f>
        <v>13209</v>
      </c>
      <c r="C154">
        <f>ROUND('Dados_Positivos e Perc'!C154,2)</f>
        <v>80.33</v>
      </c>
      <c r="D154">
        <f>ROUND('Dados_Positivos e Perc'!D154,2)</f>
        <v>3529</v>
      </c>
      <c r="E154">
        <f>ROUND('Dados_Positivos e Perc'!E154,2)</f>
        <v>184</v>
      </c>
      <c r="F154">
        <f>ROUND('Dados_Positivos e Perc'!F154,2)</f>
        <v>60.33</v>
      </c>
      <c r="G154">
        <f>ROUND('Dados_Positivos e Perc'!G154,2)</f>
        <v>0.77</v>
      </c>
      <c r="H154">
        <f>ROUND('Dados_Positivos e Perc'!H154,2)</f>
        <v>80.56</v>
      </c>
      <c r="I154">
        <f>ROUND('Dados_Positivos e Perc'!I154,2)</f>
        <v>63.75</v>
      </c>
      <c r="J154">
        <f>ROUND('Dados_Positivos e Perc'!J154,2)</f>
        <v>18.010000000000002</v>
      </c>
      <c r="K154">
        <f>ROUND('Dados_Positivos e Perc'!K154,2)</f>
        <v>61.38</v>
      </c>
      <c r="L154">
        <f>ROUND('Dados_Positivos e Perc'!L154,2)</f>
        <v>56.2</v>
      </c>
      <c r="M154">
        <f>ROUND('Dados_Positivos e Perc'!M154,2)</f>
        <v>58.5</v>
      </c>
      <c r="N154">
        <f>ROUND('Dados_Positivos e Perc'!N154,2)</f>
        <v>70.5</v>
      </c>
      <c r="O154">
        <f>ROUND('Dados_Positivos e Perc'!O154,2)</f>
        <v>46.5</v>
      </c>
      <c r="P154">
        <f>ROUND('Dados_Positivos e Perc'!P154,2)</f>
        <v>53.69</v>
      </c>
    </row>
    <row r="155" spans="1:16">
      <c r="A155" t="str">
        <f>'Dados_Positivos e Perc'!A155</f>
        <v>Itapé</v>
      </c>
      <c r="B155">
        <f>ROUND('Dados_Positivos e Perc'!B155,2)</f>
        <v>10995</v>
      </c>
      <c r="C155">
        <f>ROUND('Dados_Positivos e Perc'!C155,2)</f>
        <v>34.700000000000003</v>
      </c>
      <c r="D155">
        <f>ROUND('Dados_Positivos e Perc'!D155,2)</f>
        <v>3332</v>
      </c>
      <c r="E155">
        <f>ROUND('Dados_Positivos e Perc'!E155,2)</f>
        <v>290</v>
      </c>
      <c r="F155">
        <f>ROUND('Dados_Positivos e Perc'!F155,2)</f>
        <v>65.599999999999994</v>
      </c>
      <c r="G155">
        <f>ROUND('Dados_Positivos e Perc'!G155,2)</f>
        <v>54.56</v>
      </c>
      <c r="H155">
        <f>ROUND('Dados_Positivos e Perc'!H155,2)</f>
        <v>83.28</v>
      </c>
      <c r="I155">
        <f>ROUND('Dados_Positivos e Perc'!I155,2)</f>
        <v>62.46</v>
      </c>
      <c r="J155">
        <f>ROUND('Dados_Positivos e Perc'!J155,2)</f>
        <v>30.51</v>
      </c>
      <c r="K155">
        <f>ROUND('Dados_Positivos e Perc'!K155,2)</f>
        <v>47.38</v>
      </c>
      <c r="L155">
        <f>ROUND('Dados_Positivos e Perc'!L155,2)</f>
        <v>59.9</v>
      </c>
      <c r="M155">
        <f>ROUND('Dados_Positivos e Perc'!M155,2)</f>
        <v>55.9</v>
      </c>
      <c r="N155">
        <f>ROUND('Dados_Positivos e Perc'!N155,2)</f>
        <v>78.599999999999994</v>
      </c>
      <c r="O155">
        <f>ROUND('Dados_Positivos e Perc'!O155,2)</f>
        <v>38.200000000000003</v>
      </c>
      <c r="P155">
        <f>ROUND('Dados_Positivos e Perc'!P155,2)</f>
        <v>47.92</v>
      </c>
    </row>
    <row r="156" spans="1:16">
      <c r="A156" t="str">
        <f>'Dados_Positivos e Perc'!A156</f>
        <v>Itapebi</v>
      </c>
      <c r="B156">
        <f>ROUND('Dados_Positivos e Perc'!B156,2)</f>
        <v>10495</v>
      </c>
      <c r="C156">
        <f>ROUND('Dados_Positivos e Perc'!C156,2)</f>
        <v>21.22</v>
      </c>
      <c r="D156">
        <f>ROUND('Dados_Positivos e Perc'!D156,2)</f>
        <v>2996</v>
      </c>
      <c r="E156">
        <f>ROUND('Dados_Positivos e Perc'!E156,2)</f>
        <v>289</v>
      </c>
      <c r="F156">
        <f>ROUND('Dados_Positivos e Perc'!F156,2)</f>
        <v>59.18</v>
      </c>
      <c r="G156">
        <f>ROUND('Dados_Positivos e Perc'!G156,2)</f>
        <v>3.27</v>
      </c>
      <c r="H156">
        <f>ROUND('Dados_Positivos e Perc'!H156,2)</f>
        <v>80.34</v>
      </c>
      <c r="I156">
        <f>ROUND('Dados_Positivos e Perc'!I156,2)</f>
        <v>59.04</v>
      </c>
      <c r="J156">
        <f>ROUND('Dados_Positivos e Perc'!J156,2)</f>
        <v>24.05</v>
      </c>
      <c r="K156">
        <f>ROUND('Dados_Positivos e Perc'!K156,2)</f>
        <v>45.54</v>
      </c>
      <c r="L156">
        <f>ROUND('Dados_Positivos e Perc'!L156,2)</f>
        <v>57.2</v>
      </c>
      <c r="M156">
        <f>ROUND('Dados_Positivos e Perc'!M156,2)</f>
        <v>55.6</v>
      </c>
      <c r="N156">
        <f>ROUND('Dados_Positivos e Perc'!N156,2)</f>
        <v>75.7</v>
      </c>
      <c r="O156">
        <f>ROUND('Dados_Positivos e Perc'!O156,2)</f>
        <v>42.9</v>
      </c>
      <c r="P156">
        <f>ROUND('Dados_Positivos e Perc'!P156,2)</f>
        <v>49.64</v>
      </c>
    </row>
    <row r="157" spans="1:16">
      <c r="A157" t="str">
        <f>'Dados_Positivos e Perc'!A157</f>
        <v>Itapitanga</v>
      </c>
      <c r="B157">
        <f>ROUND('Dados_Positivos e Perc'!B157,2)</f>
        <v>10207</v>
      </c>
      <c r="C157">
        <f>ROUND('Dados_Positivos e Perc'!C157,2)</f>
        <v>25.63</v>
      </c>
      <c r="D157">
        <f>ROUND('Dados_Positivos e Perc'!D157,2)</f>
        <v>2752</v>
      </c>
      <c r="E157">
        <f>ROUND('Dados_Positivos e Perc'!E157,2)</f>
        <v>231</v>
      </c>
      <c r="F157">
        <f>ROUND('Dados_Positivos e Perc'!F157,2)</f>
        <v>62.18</v>
      </c>
      <c r="G157">
        <f>ROUND('Dados_Positivos e Perc'!G157,2)</f>
        <v>74.239999999999995</v>
      </c>
      <c r="H157">
        <f>ROUND('Dados_Positivos e Perc'!H157,2)</f>
        <v>83.25</v>
      </c>
      <c r="I157">
        <f>ROUND('Dados_Positivos e Perc'!I157,2)</f>
        <v>57.22</v>
      </c>
      <c r="J157">
        <f>ROUND('Dados_Positivos e Perc'!J157,2)</f>
        <v>23.34</v>
      </c>
      <c r="K157">
        <f>ROUND('Dados_Positivos e Perc'!K157,2)</f>
        <v>42.88</v>
      </c>
      <c r="L157">
        <f>ROUND('Dados_Positivos e Perc'!L157,2)</f>
        <v>57.1</v>
      </c>
      <c r="M157">
        <f>ROUND('Dados_Positivos e Perc'!M157,2)</f>
        <v>55.3</v>
      </c>
      <c r="N157">
        <f>ROUND('Dados_Positivos e Perc'!N157,2)</f>
        <v>72.599999999999994</v>
      </c>
      <c r="O157">
        <f>ROUND('Dados_Positivos e Perc'!O157,2)</f>
        <v>45</v>
      </c>
      <c r="P157">
        <f>ROUND('Dados_Positivos e Perc'!P157,2)</f>
        <v>44.43</v>
      </c>
    </row>
    <row r="158" spans="1:16">
      <c r="A158" t="str">
        <f>'Dados_Positivos e Perc'!A158</f>
        <v>Itarantim</v>
      </c>
      <c r="B158">
        <f>ROUND('Dados_Positivos e Perc'!B158,2)</f>
        <v>18539</v>
      </c>
      <c r="C158">
        <f>ROUND('Dados_Positivos e Perc'!C158,2)</f>
        <v>17.46</v>
      </c>
      <c r="D158">
        <f>ROUND('Dados_Positivos e Perc'!D158,2)</f>
        <v>5331</v>
      </c>
      <c r="E158">
        <f>ROUND('Dados_Positivos e Perc'!E158,2)</f>
        <v>294</v>
      </c>
      <c r="F158">
        <f>ROUND('Dados_Positivos e Perc'!F158,2)</f>
        <v>65.61</v>
      </c>
      <c r="G158">
        <f>ROUND('Dados_Positivos e Perc'!G158,2)</f>
        <v>69.8</v>
      </c>
      <c r="H158">
        <f>ROUND('Dados_Positivos e Perc'!H158,2)</f>
        <v>84.24</v>
      </c>
      <c r="I158">
        <f>ROUND('Dados_Positivos e Perc'!I158,2)</f>
        <v>66.59</v>
      </c>
      <c r="J158">
        <f>ROUND('Dados_Positivos e Perc'!J158,2)</f>
        <v>26.7</v>
      </c>
      <c r="K158">
        <f>ROUND('Dados_Positivos e Perc'!K158,2)</f>
        <v>52.1</v>
      </c>
      <c r="L158">
        <f>ROUND('Dados_Positivos e Perc'!L158,2)</f>
        <v>61</v>
      </c>
      <c r="M158">
        <f>ROUND('Dados_Positivos e Perc'!M158,2)</f>
        <v>57.6</v>
      </c>
      <c r="N158">
        <f>ROUND('Dados_Positivos e Perc'!N158,2)</f>
        <v>77.099999999999994</v>
      </c>
      <c r="O158">
        <f>ROUND('Dados_Positivos e Perc'!O158,2)</f>
        <v>48.3</v>
      </c>
      <c r="P158">
        <f>ROUND('Dados_Positivos e Perc'!P158,2)</f>
        <v>51.81</v>
      </c>
    </row>
    <row r="159" spans="1:16">
      <c r="A159" t="str">
        <f>'Dados_Positivos e Perc'!A159</f>
        <v>Itatim</v>
      </c>
      <c r="B159">
        <f>ROUND('Dados_Positivos e Perc'!B159,2)</f>
        <v>14522</v>
      </c>
      <c r="C159">
        <f>ROUND('Dados_Positivos e Perc'!C159,2)</f>
        <v>30.37</v>
      </c>
      <c r="D159">
        <f>ROUND('Dados_Positivos e Perc'!D159,2)</f>
        <v>4172</v>
      </c>
      <c r="E159">
        <f>ROUND('Dados_Positivos e Perc'!E159,2)</f>
        <v>245</v>
      </c>
      <c r="F159">
        <f>ROUND('Dados_Positivos e Perc'!F159,2)</f>
        <v>66.290000000000006</v>
      </c>
      <c r="G159">
        <f>ROUND('Dados_Positivos e Perc'!G159,2)</f>
        <v>2.04</v>
      </c>
      <c r="H159">
        <f>ROUND('Dados_Positivos e Perc'!H159,2)</f>
        <v>82.22</v>
      </c>
      <c r="I159">
        <f>ROUND('Dados_Positivos e Perc'!I159,2)</f>
        <v>62.45</v>
      </c>
      <c r="J159">
        <f>ROUND('Dados_Positivos e Perc'!J159,2)</f>
        <v>25.07</v>
      </c>
      <c r="K159">
        <f>ROUND('Dados_Positivos e Perc'!K159,2)</f>
        <v>52.02</v>
      </c>
      <c r="L159">
        <f>ROUND('Dados_Positivos e Perc'!L159,2)</f>
        <v>58.2</v>
      </c>
      <c r="M159">
        <f>ROUND('Dados_Positivos e Perc'!M159,2)</f>
        <v>56.1</v>
      </c>
      <c r="N159">
        <f>ROUND('Dados_Positivos e Perc'!N159,2)</f>
        <v>76.3</v>
      </c>
      <c r="O159">
        <f>ROUND('Dados_Positivos e Perc'!O159,2)</f>
        <v>45.4</v>
      </c>
      <c r="P159">
        <f>ROUND('Dados_Positivos e Perc'!P159,2)</f>
        <v>47.09</v>
      </c>
    </row>
    <row r="160" spans="1:16">
      <c r="A160" t="str">
        <f>'Dados_Positivos e Perc'!A160</f>
        <v>Itiruçu</v>
      </c>
      <c r="B160">
        <f>ROUND('Dados_Positivos e Perc'!B160,2)</f>
        <v>12693</v>
      </c>
      <c r="C160">
        <f>ROUND('Dados_Positivos e Perc'!C160,2)</f>
        <v>24.95</v>
      </c>
      <c r="D160">
        <f>ROUND('Dados_Positivos e Perc'!D160,2)</f>
        <v>3798</v>
      </c>
      <c r="E160">
        <f>ROUND('Dados_Positivos e Perc'!E160,2)</f>
        <v>273</v>
      </c>
      <c r="F160">
        <f>ROUND('Dados_Positivos e Perc'!F160,2)</f>
        <v>63.33</v>
      </c>
      <c r="G160">
        <f>ROUND('Dados_Positivos e Perc'!G160,2)</f>
        <v>43.55</v>
      </c>
      <c r="H160">
        <f>ROUND('Dados_Positivos e Perc'!H160,2)</f>
        <v>84.04</v>
      </c>
      <c r="I160">
        <f>ROUND('Dados_Positivos e Perc'!I160,2)</f>
        <v>67.55</v>
      </c>
      <c r="J160">
        <f>ROUND('Dados_Positivos e Perc'!J160,2)</f>
        <v>26.98</v>
      </c>
      <c r="K160">
        <f>ROUND('Dados_Positivos e Perc'!K160,2)</f>
        <v>51.65</v>
      </c>
      <c r="L160">
        <f>ROUND('Dados_Positivos e Perc'!L160,2)</f>
        <v>60</v>
      </c>
      <c r="M160">
        <f>ROUND('Dados_Positivos e Perc'!M160,2)</f>
        <v>56.8</v>
      </c>
      <c r="N160">
        <f>ROUND('Dados_Positivos e Perc'!N160,2)</f>
        <v>71.8</v>
      </c>
      <c r="O160">
        <f>ROUND('Dados_Positivos e Perc'!O160,2)</f>
        <v>45.8</v>
      </c>
      <c r="P160">
        <f>ROUND('Dados_Positivos e Perc'!P160,2)</f>
        <v>50.39</v>
      </c>
    </row>
    <row r="161" spans="1:16">
      <c r="A161" t="str">
        <f>'Dados_Positivos e Perc'!A161</f>
        <v>Itororó</v>
      </c>
      <c r="B161">
        <f>ROUND('Dados_Positivos e Perc'!B161,2)</f>
        <v>19914</v>
      </c>
      <c r="C161">
        <f>ROUND('Dados_Positivos e Perc'!C161,2)</f>
        <v>9.11</v>
      </c>
      <c r="D161">
        <f>ROUND('Dados_Positivos e Perc'!D161,2)</f>
        <v>5947</v>
      </c>
      <c r="E161">
        <f>ROUND('Dados_Positivos e Perc'!E161,2)</f>
        <v>323</v>
      </c>
      <c r="F161">
        <f>ROUND('Dados_Positivos e Perc'!F161,2)</f>
        <v>63.68</v>
      </c>
      <c r="G161">
        <f>ROUND('Dados_Positivos e Perc'!G161,2)</f>
        <v>67.34</v>
      </c>
      <c r="H161">
        <f>ROUND('Dados_Positivos e Perc'!H161,2)</f>
        <v>83.7</v>
      </c>
      <c r="I161">
        <f>ROUND('Dados_Positivos e Perc'!I161,2)</f>
        <v>65.739999999999995</v>
      </c>
      <c r="J161">
        <f>ROUND('Dados_Positivos e Perc'!J161,2)</f>
        <v>26.83</v>
      </c>
      <c r="K161">
        <f>ROUND('Dados_Positivos e Perc'!K161,2)</f>
        <v>51.36</v>
      </c>
      <c r="L161">
        <f>ROUND('Dados_Positivos e Perc'!L161,2)</f>
        <v>59.4</v>
      </c>
      <c r="M161">
        <f>ROUND('Dados_Positivos e Perc'!M161,2)</f>
        <v>55</v>
      </c>
      <c r="N161">
        <f>ROUND('Dados_Positivos e Perc'!N161,2)</f>
        <v>75.5</v>
      </c>
      <c r="O161">
        <f>ROUND('Dados_Positivos e Perc'!O161,2)</f>
        <v>51</v>
      </c>
      <c r="P161">
        <f>ROUND('Dados_Positivos e Perc'!P161,2)</f>
        <v>46.39</v>
      </c>
    </row>
    <row r="162" spans="1:16">
      <c r="A162" t="str">
        <f>'Dados_Positivos e Perc'!A162</f>
        <v>Ituaçu</v>
      </c>
      <c r="B162">
        <f>ROUND('Dados_Positivos e Perc'!B162,2)</f>
        <v>18127</v>
      </c>
      <c r="C162">
        <f>ROUND('Dados_Positivos e Perc'!C162,2)</f>
        <v>63.76</v>
      </c>
      <c r="D162">
        <f>ROUND('Dados_Positivos e Perc'!D162,2)</f>
        <v>4973</v>
      </c>
      <c r="E162">
        <f>ROUND('Dados_Positivos e Perc'!E162,2)</f>
        <v>273</v>
      </c>
      <c r="F162">
        <f>ROUND('Dados_Positivos e Perc'!F162,2)</f>
        <v>61.48</v>
      </c>
      <c r="G162">
        <f>ROUND('Dados_Positivos e Perc'!G162,2)</f>
        <v>7.16</v>
      </c>
      <c r="H162">
        <f>ROUND('Dados_Positivos e Perc'!H162,2)</f>
        <v>84.24</v>
      </c>
      <c r="I162">
        <f>ROUND('Dados_Positivos e Perc'!I162,2)</f>
        <v>62.07</v>
      </c>
      <c r="J162">
        <f>ROUND('Dados_Positivos e Perc'!J162,2)</f>
        <v>18.670000000000002</v>
      </c>
      <c r="K162">
        <f>ROUND('Dados_Positivos e Perc'!K162,2)</f>
        <v>54.03</v>
      </c>
      <c r="L162">
        <f>ROUND('Dados_Positivos e Perc'!L162,2)</f>
        <v>57</v>
      </c>
      <c r="M162">
        <f>ROUND('Dados_Positivos e Perc'!M162,2)</f>
        <v>58.3</v>
      </c>
      <c r="N162">
        <f>ROUND('Dados_Positivos e Perc'!N162,2)</f>
        <v>73.099999999999994</v>
      </c>
      <c r="O162">
        <f>ROUND('Dados_Positivos e Perc'!O162,2)</f>
        <v>48.4</v>
      </c>
      <c r="P162">
        <f>ROUND('Dados_Positivos e Perc'!P162,2)</f>
        <v>52.74</v>
      </c>
    </row>
    <row r="163" spans="1:16">
      <c r="A163" t="str">
        <f>'Dados_Positivos e Perc'!A163</f>
        <v>Iuiú</v>
      </c>
      <c r="B163">
        <f>ROUND('Dados_Positivos e Perc'!B163,2)</f>
        <v>10900</v>
      </c>
      <c r="C163">
        <f>ROUND('Dados_Positivos e Perc'!C163,2)</f>
        <v>51.52</v>
      </c>
      <c r="D163">
        <f>ROUND('Dados_Positivos e Perc'!D163,2)</f>
        <v>2760</v>
      </c>
      <c r="E163">
        <f>ROUND('Dados_Positivos e Perc'!E163,2)</f>
        <v>223</v>
      </c>
      <c r="F163">
        <f>ROUND('Dados_Positivos e Perc'!F163,2)</f>
        <v>62.94</v>
      </c>
      <c r="G163">
        <f>ROUND('Dados_Positivos e Perc'!G163,2)</f>
        <v>12.21</v>
      </c>
      <c r="H163">
        <f>ROUND('Dados_Positivos e Perc'!H163,2)</f>
        <v>82.15</v>
      </c>
      <c r="I163">
        <f>ROUND('Dados_Positivos e Perc'!I163,2)</f>
        <v>63.09</v>
      </c>
      <c r="J163">
        <f>ROUND('Dados_Positivos e Perc'!J163,2)</f>
        <v>23.64</v>
      </c>
      <c r="K163">
        <f>ROUND('Dados_Positivos e Perc'!K163,2)</f>
        <v>54.96</v>
      </c>
      <c r="L163">
        <f>ROUND('Dados_Positivos e Perc'!L163,2)</f>
        <v>59.1</v>
      </c>
      <c r="M163">
        <f>ROUND('Dados_Positivos e Perc'!M163,2)</f>
        <v>56.5</v>
      </c>
      <c r="N163">
        <f>ROUND('Dados_Positivos e Perc'!N163,2)</f>
        <v>77</v>
      </c>
      <c r="O163">
        <f>ROUND('Dados_Positivos e Perc'!O163,2)</f>
        <v>42.5</v>
      </c>
      <c r="P163">
        <f>ROUND('Dados_Positivos e Perc'!P163,2)</f>
        <v>47.16</v>
      </c>
    </row>
    <row r="164" spans="1:16">
      <c r="A164" t="str">
        <f>'Dados_Positivos e Perc'!A164</f>
        <v>Jacaraci</v>
      </c>
      <c r="B164">
        <f>ROUND('Dados_Positivos e Perc'!B164,2)</f>
        <v>13651</v>
      </c>
      <c r="C164">
        <f>ROUND('Dados_Positivos e Perc'!C164,2)</f>
        <v>63.94</v>
      </c>
      <c r="D164">
        <f>ROUND('Dados_Positivos e Perc'!D164,2)</f>
        <v>3681</v>
      </c>
      <c r="E164">
        <f>ROUND('Dados_Positivos e Perc'!E164,2)</f>
        <v>269</v>
      </c>
      <c r="F164">
        <f>ROUND('Dados_Positivos e Perc'!F164,2)</f>
        <v>59.23</v>
      </c>
      <c r="G164">
        <f>ROUND('Dados_Positivos e Perc'!G164,2)</f>
        <v>5.32</v>
      </c>
      <c r="H164">
        <f>ROUND('Dados_Positivos e Perc'!H164,2)</f>
        <v>86.84</v>
      </c>
      <c r="I164">
        <f>ROUND('Dados_Positivos e Perc'!I164,2)</f>
        <v>64.650000000000006</v>
      </c>
      <c r="J164">
        <f>ROUND('Dados_Positivos e Perc'!J164,2)</f>
        <v>18.86</v>
      </c>
      <c r="K164">
        <f>ROUND('Dados_Positivos e Perc'!K164,2)</f>
        <v>57.34</v>
      </c>
      <c r="L164">
        <f>ROUND('Dados_Positivos e Perc'!L164,2)</f>
        <v>59.3</v>
      </c>
      <c r="M164">
        <f>ROUND('Dados_Positivos e Perc'!M164,2)</f>
        <v>55.4</v>
      </c>
      <c r="N164">
        <f>ROUND('Dados_Positivos e Perc'!N164,2)</f>
        <v>78.599999999999994</v>
      </c>
      <c r="O164">
        <f>ROUND('Dados_Positivos e Perc'!O164,2)</f>
        <v>45.2</v>
      </c>
      <c r="P164">
        <f>ROUND('Dados_Positivos e Perc'!P164,2)</f>
        <v>47.62</v>
      </c>
    </row>
    <row r="165" spans="1:16">
      <c r="A165" t="str">
        <f>'Dados_Positivos e Perc'!A165</f>
        <v>Jaguaripe</v>
      </c>
      <c r="B165">
        <f>ROUND('Dados_Positivos e Perc'!B165,2)</f>
        <v>16467</v>
      </c>
      <c r="C165">
        <f>ROUND('Dados_Positivos e Perc'!C165,2)</f>
        <v>67.83</v>
      </c>
      <c r="D165">
        <f>ROUND('Dados_Positivos e Perc'!D165,2)</f>
        <v>4584</v>
      </c>
      <c r="E165">
        <f>ROUND('Dados_Positivos e Perc'!E165,2)</f>
        <v>201</v>
      </c>
      <c r="F165">
        <f>ROUND('Dados_Positivos e Perc'!F165,2)</f>
        <v>59.86</v>
      </c>
      <c r="G165">
        <f>ROUND('Dados_Positivos e Perc'!G165,2)</f>
        <v>4.01</v>
      </c>
      <c r="H165">
        <f>ROUND('Dados_Positivos e Perc'!H165,2)</f>
        <v>82.06</v>
      </c>
      <c r="I165">
        <f>ROUND('Dados_Positivos e Perc'!I165,2)</f>
        <v>66.040000000000006</v>
      </c>
      <c r="J165">
        <f>ROUND('Dados_Positivos e Perc'!J165,2)</f>
        <v>19.48</v>
      </c>
      <c r="K165">
        <f>ROUND('Dados_Positivos e Perc'!K165,2)</f>
        <v>62.32</v>
      </c>
      <c r="L165">
        <f>ROUND('Dados_Positivos e Perc'!L165,2)</f>
        <v>55.6</v>
      </c>
      <c r="M165">
        <f>ROUND('Dados_Positivos e Perc'!M165,2)</f>
        <v>56.5</v>
      </c>
      <c r="N165">
        <f>ROUND('Dados_Positivos e Perc'!N165,2)</f>
        <v>76.599999999999994</v>
      </c>
      <c r="O165">
        <f>ROUND('Dados_Positivos e Perc'!O165,2)</f>
        <v>47.1</v>
      </c>
      <c r="P165">
        <f>ROUND('Dados_Positivos e Perc'!P165,2)</f>
        <v>55.92</v>
      </c>
    </row>
    <row r="166" spans="1:16">
      <c r="A166" t="str">
        <f>'Dados_Positivos e Perc'!A166</f>
        <v>Jandaíra</v>
      </c>
      <c r="B166">
        <f>ROUND('Dados_Positivos e Perc'!B166,2)</f>
        <v>10331</v>
      </c>
      <c r="C166">
        <f>ROUND('Dados_Positivos e Perc'!C166,2)</f>
        <v>40.5</v>
      </c>
      <c r="D166">
        <f>ROUND('Dados_Positivos e Perc'!D166,2)</f>
        <v>2693</v>
      </c>
      <c r="E166">
        <f>ROUND('Dados_Positivos e Perc'!E166,2)</f>
        <v>187</v>
      </c>
      <c r="F166">
        <f>ROUND('Dados_Positivos e Perc'!F166,2)</f>
        <v>63.45</v>
      </c>
      <c r="G166">
        <f>ROUND('Dados_Positivos e Perc'!G166,2)</f>
        <v>2.56</v>
      </c>
      <c r="H166">
        <f>ROUND('Dados_Positivos e Perc'!H166,2)</f>
        <v>79.39</v>
      </c>
      <c r="I166">
        <f>ROUND('Dados_Positivos e Perc'!I166,2)</f>
        <v>56.05</v>
      </c>
      <c r="J166">
        <f>ROUND('Dados_Positivos e Perc'!J166,2)</f>
        <v>21.62</v>
      </c>
      <c r="K166">
        <f>ROUND('Dados_Positivos e Perc'!K166,2)</f>
        <v>46.87</v>
      </c>
      <c r="L166">
        <f>ROUND('Dados_Positivos e Perc'!L166,2)</f>
        <v>55</v>
      </c>
      <c r="M166">
        <f>ROUND('Dados_Positivos e Perc'!M166,2)</f>
        <v>54.4</v>
      </c>
      <c r="N166">
        <f>ROUND('Dados_Positivos e Perc'!N166,2)</f>
        <v>76.8</v>
      </c>
      <c r="O166">
        <f>ROUND('Dados_Positivos e Perc'!O166,2)</f>
        <v>42.2</v>
      </c>
      <c r="P166">
        <f>ROUND('Dados_Positivos e Perc'!P166,2)</f>
        <v>54.72</v>
      </c>
    </row>
    <row r="167" spans="1:16">
      <c r="A167" t="str">
        <f>'Dados_Positivos e Perc'!A167</f>
        <v>Jiquiriçá</v>
      </c>
      <c r="B167">
        <f>ROUND('Dados_Positivos e Perc'!B167,2)</f>
        <v>14118</v>
      </c>
      <c r="C167">
        <f>ROUND('Dados_Positivos e Perc'!C167,2)</f>
        <v>60.47</v>
      </c>
      <c r="D167">
        <f>ROUND('Dados_Positivos e Perc'!D167,2)</f>
        <v>3985</v>
      </c>
      <c r="E167">
        <f>ROUND('Dados_Positivos e Perc'!E167,2)</f>
        <v>234</v>
      </c>
      <c r="F167">
        <f>ROUND('Dados_Positivos e Perc'!F167,2)</f>
        <v>66.69</v>
      </c>
      <c r="G167">
        <f>ROUND('Dados_Positivos e Perc'!G167,2)</f>
        <v>26.78</v>
      </c>
      <c r="H167">
        <f>ROUND('Dados_Positivos e Perc'!H167,2)</f>
        <v>83.39</v>
      </c>
      <c r="I167">
        <f>ROUND('Dados_Positivos e Perc'!I167,2)</f>
        <v>64.78</v>
      </c>
      <c r="J167">
        <f>ROUND('Dados_Positivos e Perc'!J167,2)</f>
        <v>19.21</v>
      </c>
      <c r="K167">
        <f>ROUND('Dados_Positivos e Perc'!K167,2)</f>
        <v>59.9</v>
      </c>
      <c r="L167">
        <f>ROUND('Dados_Positivos e Perc'!L167,2)</f>
        <v>55.3</v>
      </c>
      <c r="M167">
        <f>ROUND('Dados_Positivos e Perc'!M167,2)</f>
        <v>52.5</v>
      </c>
      <c r="N167">
        <f>ROUND('Dados_Positivos e Perc'!N167,2)</f>
        <v>76.3</v>
      </c>
      <c r="O167">
        <f>ROUND('Dados_Positivos e Perc'!O167,2)</f>
        <v>47.7</v>
      </c>
      <c r="P167">
        <f>ROUND('Dados_Positivos e Perc'!P167,2)</f>
        <v>50.46</v>
      </c>
    </row>
    <row r="168" spans="1:16">
      <c r="A168" t="str">
        <f>'Dados_Positivos e Perc'!A168</f>
        <v>Jitaúna</v>
      </c>
      <c r="B168">
        <f>ROUND('Dados_Positivos e Perc'!B168,2)</f>
        <v>14115</v>
      </c>
      <c r="C168">
        <f>ROUND('Dados_Positivos e Perc'!C168,2)</f>
        <v>34.4</v>
      </c>
      <c r="D168">
        <f>ROUND('Dados_Positivos e Perc'!D168,2)</f>
        <v>4093</v>
      </c>
      <c r="E168">
        <f>ROUND('Dados_Positivos e Perc'!E168,2)</f>
        <v>242</v>
      </c>
      <c r="F168">
        <f>ROUND('Dados_Positivos e Perc'!F168,2)</f>
        <v>56.19</v>
      </c>
      <c r="G168">
        <f>ROUND('Dados_Positivos e Perc'!G168,2)</f>
        <v>43.59</v>
      </c>
      <c r="H168">
        <f>ROUND('Dados_Positivos e Perc'!H168,2)</f>
        <v>83.43</v>
      </c>
      <c r="I168">
        <f>ROUND('Dados_Positivos e Perc'!I168,2)</f>
        <v>61.77</v>
      </c>
      <c r="J168">
        <f>ROUND('Dados_Positivos e Perc'!J168,2)</f>
        <v>26.1</v>
      </c>
      <c r="K168">
        <f>ROUND('Dados_Positivos e Perc'!K168,2)</f>
        <v>46.01</v>
      </c>
      <c r="L168">
        <f>ROUND('Dados_Positivos e Perc'!L168,2)</f>
        <v>57.5</v>
      </c>
      <c r="M168">
        <f>ROUND('Dados_Positivos e Perc'!M168,2)</f>
        <v>56.6</v>
      </c>
      <c r="N168">
        <f>ROUND('Dados_Positivos e Perc'!N168,2)</f>
        <v>75.400000000000006</v>
      </c>
      <c r="O168">
        <f>ROUND('Dados_Positivos e Perc'!O168,2)</f>
        <v>42.6</v>
      </c>
      <c r="P168">
        <f>ROUND('Dados_Positivos e Perc'!P168,2)</f>
        <v>51.29</v>
      </c>
    </row>
    <row r="169" spans="1:16">
      <c r="A169" t="str">
        <f>'Dados_Positivos e Perc'!A169</f>
        <v>Jucuruçu</v>
      </c>
      <c r="B169">
        <f>ROUND('Dados_Positivos e Perc'!B169,2)</f>
        <v>10290</v>
      </c>
      <c r="C169">
        <f>ROUND('Dados_Positivos e Perc'!C169,2)</f>
        <v>77.73</v>
      </c>
      <c r="D169">
        <f>ROUND('Dados_Positivos e Perc'!D169,2)</f>
        <v>3004</v>
      </c>
      <c r="E169">
        <f>ROUND('Dados_Positivos e Perc'!E169,2)</f>
        <v>227</v>
      </c>
      <c r="F169">
        <f>ROUND('Dados_Positivos e Perc'!F169,2)</f>
        <v>53.92</v>
      </c>
      <c r="G169">
        <f>ROUND('Dados_Positivos e Perc'!G169,2)</f>
        <v>30.13</v>
      </c>
      <c r="H169">
        <f>ROUND('Dados_Positivos e Perc'!H169,2)</f>
        <v>83.02</v>
      </c>
      <c r="I169">
        <f>ROUND('Dados_Positivos e Perc'!I169,2)</f>
        <v>49.89</v>
      </c>
      <c r="J169">
        <f>ROUND('Dados_Positivos e Perc'!J169,2)</f>
        <v>19.66</v>
      </c>
      <c r="K169">
        <f>ROUND('Dados_Positivos e Perc'!K169,2)</f>
        <v>36.299999999999997</v>
      </c>
      <c r="L169">
        <f>ROUND('Dados_Positivos e Perc'!L169,2)</f>
        <v>54.1</v>
      </c>
      <c r="M169">
        <f>ROUND('Dados_Positivos e Perc'!M169,2)</f>
        <v>46.9</v>
      </c>
      <c r="N169">
        <f>ROUND('Dados_Positivos e Perc'!N169,2)</f>
        <v>70.5</v>
      </c>
      <c r="O169">
        <f>ROUND('Dados_Positivos e Perc'!O169,2)</f>
        <v>41.3</v>
      </c>
      <c r="P169">
        <f>ROUND('Dados_Positivos e Perc'!P169,2)</f>
        <v>56.1</v>
      </c>
    </row>
    <row r="170" spans="1:16">
      <c r="A170" t="str">
        <f>'Dados_Positivos e Perc'!A170</f>
        <v>Jussara</v>
      </c>
      <c r="B170">
        <f>ROUND('Dados_Positivos e Perc'!B170,2)</f>
        <v>15052</v>
      </c>
      <c r="C170">
        <f>ROUND('Dados_Positivos e Perc'!C170,2)</f>
        <v>33.22</v>
      </c>
      <c r="D170">
        <f>ROUND('Dados_Positivos e Perc'!D170,2)</f>
        <v>4182</v>
      </c>
      <c r="E170">
        <f>ROUND('Dados_Positivos e Perc'!E170,2)</f>
        <v>210</v>
      </c>
      <c r="F170">
        <f>ROUND('Dados_Positivos e Perc'!F170,2)</f>
        <v>63.51</v>
      </c>
      <c r="G170">
        <f>ROUND('Dados_Positivos e Perc'!G170,2)</f>
        <v>0.84</v>
      </c>
      <c r="H170">
        <f>ROUND('Dados_Positivos e Perc'!H170,2)</f>
        <v>80.680000000000007</v>
      </c>
      <c r="I170">
        <f>ROUND('Dados_Positivos e Perc'!I170,2)</f>
        <v>66.19</v>
      </c>
      <c r="J170">
        <f>ROUND('Dados_Positivos e Perc'!J170,2)</f>
        <v>24.18</v>
      </c>
      <c r="K170">
        <f>ROUND('Dados_Positivos e Perc'!K170,2)</f>
        <v>49.81</v>
      </c>
      <c r="L170">
        <f>ROUND('Dados_Positivos e Perc'!L170,2)</f>
        <v>57.1</v>
      </c>
      <c r="M170">
        <f>ROUND('Dados_Positivos e Perc'!M170,2)</f>
        <v>56.8</v>
      </c>
      <c r="N170">
        <f>ROUND('Dados_Positivos e Perc'!N170,2)</f>
        <v>77.7</v>
      </c>
      <c r="O170">
        <f>ROUND('Dados_Positivos e Perc'!O170,2)</f>
        <v>43.6</v>
      </c>
      <c r="P170">
        <f>ROUND('Dados_Positivos e Perc'!P170,2)</f>
        <v>52.37</v>
      </c>
    </row>
    <row r="171" spans="1:16">
      <c r="A171" t="str">
        <f>'Dados_Positivos e Perc'!A171</f>
        <v>Lagoa Real</v>
      </c>
      <c r="B171">
        <f>ROUND('Dados_Positivos e Perc'!B171,2)</f>
        <v>13934</v>
      </c>
      <c r="C171">
        <f>ROUND('Dados_Positivos e Perc'!C171,2)</f>
        <v>79.849999999999994</v>
      </c>
      <c r="D171">
        <f>ROUND('Dados_Positivos e Perc'!D171,2)</f>
        <v>3311</v>
      </c>
      <c r="E171">
        <f>ROUND('Dados_Positivos e Perc'!E171,2)</f>
        <v>197</v>
      </c>
      <c r="F171">
        <f>ROUND('Dados_Positivos e Perc'!F171,2)</f>
        <v>64.56</v>
      </c>
      <c r="G171">
        <f>ROUND('Dados_Positivos e Perc'!G171,2)</f>
        <v>1.54</v>
      </c>
      <c r="H171">
        <f>ROUND('Dados_Positivos e Perc'!H171,2)</f>
        <v>84.76</v>
      </c>
      <c r="I171">
        <f>ROUND('Dados_Positivos e Perc'!I171,2)</f>
        <v>59.91</v>
      </c>
      <c r="J171">
        <f>ROUND('Dados_Positivos e Perc'!J171,2)</f>
        <v>15.21</v>
      </c>
      <c r="K171">
        <f>ROUND('Dados_Positivos e Perc'!K171,2)</f>
        <v>54.53</v>
      </c>
      <c r="L171">
        <f>ROUND('Dados_Positivos e Perc'!L171,2)</f>
        <v>54.5</v>
      </c>
      <c r="M171">
        <f>ROUND('Dados_Positivos e Perc'!M171,2)</f>
        <v>54.3</v>
      </c>
      <c r="N171">
        <f>ROUND('Dados_Positivos e Perc'!N171,2)</f>
        <v>75.400000000000006</v>
      </c>
      <c r="O171">
        <f>ROUND('Dados_Positivos e Perc'!O171,2)</f>
        <v>46.4</v>
      </c>
      <c r="P171">
        <f>ROUND('Dados_Positivos e Perc'!P171,2)</f>
        <v>48.53</v>
      </c>
    </row>
    <row r="172" spans="1:16">
      <c r="A172" t="str">
        <f>'Dados_Positivos e Perc'!A172</f>
        <v>Lençóis</v>
      </c>
      <c r="B172">
        <f>ROUND('Dados_Positivos e Perc'!B172,2)</f>
        <v>10368</v>
      </c>
      <c r="C172">
        <f>ROUND('Dados_Positivos e Perc'!C172,2)</f>
        <v>22.48</v>
      </c>
      <c r="D172">
        <f>ROUND('Dados_Positivos e Perc'!D172,2)</f>
        <v>3000</v>
      </c>
      <c r="E172">
        <f>ROUND('Dados_Positivos e Perc'!E172,2)</f>
        <v>325</v>
      </c>
      <c r="F172">
        <f>ROUND('Dados_Positivos e Perc'!F172,2)</f>
        <v>73.86</v>
      </c>
      <c r="G172">
        <f>ROUND('Dados_Positivos e Perc'!G172,2)</f>
        <v>53.6</v>
      </c>
      <c r="H172">
        <f>ROUND('Dados_Positivos e Perc'!H172,2)</f>
        <v>81</v>
      </c>
      <c r="I172">
        <f>ROUND('Dados_Positivos e Perc'!I172,2)</f>
        <v>62.74</v>
      </c>
      <c r="J172">
        <f>ROUND('Dados_Positivos e Perc'!J172,2)</f>
        <v>38.590000000000003</v>
      </c>
      <c r="K172">
        <f>ROUND('Dados_Positivos e Perc'!K172,2)</f>
        <v>57.61</v>
      </c>
      <c r="L172">
        <f>ROUND('Dados_Positivos e Perc'!L172,2)</f>
        <v>62.3</v>
      </c>
      <c r="M172">
        <f>ROUND('Dados_Positivos e Perc'!M172,2)</f>
        <v>57.1</v>
      </c>
      <c r="N172">
        <f>ROUND('Dados_Positivos e Perc'!N172,2)</f>
        <v>70.400000000000006</v>
      </c>
      <c r="O172">
        <f>ROUND('Dados_Positivos e Perc'!O172,2)</f>
        <v>47</v>
      </c>
      <c r="P172">
        <f>ROUND('Dados_Positivos e Perc'!P172,2)</f>
        <v>61.5</v>
      </c>
    </row>
    <row r="173" spans="1:16">
      <c r="A173" t="str">
        <f>'Dados_Positivos e Perc'!A173</f>
        <v>Licínio de Almeida</v>
      </c>
      <c r="B173">
        <f>ROUND('Dados_Positivos e Perc'!B173,2)</f>
        <v>12311</v>
      </c>
      <c r="C173">
        <f>ROUND('Dados_Positivos e Perc'!C173,2)</f>
        <v>49.21</v>
      </c>
      <c r="D173">
        <f>ROUND('Dados_Positivos e Perc'!D173,2)</f>
        <v>3483</v>
      </c>
      <c r="E173">
        <f>ROUND('Dados_Positivos e Perc'!E173,2)</f>
        <v>267</v>
      </c>
      <c r="F173">
        <f>ROUND('Dados_Positivos e Perc'!F173,2)</f>
        <v>64.91</v>
      </c>
      <c r="G173">
        <f>ROUND('Dados_Positivos e Perc'!G173,2)</f>
        <v>1.41</v>
      </c>
      <c r="H173">
        <f>ROUND('Dados_Positivos e Perc'!H173,2)</f>
        <v>84.87</v>
      </c>
      <c r="I173">
        <f>ROUND('Dados_Positivos e Perc'!I173,2)</f>
        <v>69.41</v>
      </c>
      <c r="J173">
        <f>ROUND('Dados_Positivos e Perc'!J173,2)</f>
        <v>25.58</v>
      </c>
      <c r="K173">
        <f>ROUND('Dados_Positivos e Perc'!K173,2)</f>
        <v>55.29</v>
      </c>
      <c r="L173">
        <f>ROUND('Dados_Positivos e Perc'!L173,2)</f>
        <v>62.1</v>
      </c>
      <c r="M173">
        <f>ROUND('Dados_Positivos e Perc'!M173,2)</f>
        <v>58.8</v>
      </c>
      <c r="N173">
        <f>ROUND('Dados_Positivos e Perc'!N173,2)</f>
        <v>69.7</v>
      </c>
      <c r="O173">
        <f>ROUND('Dados_Positivos e Perc'!O173,2)</f>
        <v>46.1</v>
      </c>
      <c r="P173">
        <f>ROUND('Dados_Positivos e Perc'!P173,2)</f>
        <v>45.44</v>
      </c>
    </row>
    <row r="174" spans="1:16">
      <c r="A174" t="str">
        <f>'Dados_Positivos e Perc'!A174</f>
        <v>Macajuba</v>
      </c>
      <c r="B174">
        <f>ROUND('Dados_Positivos e Perc'!B174,2)</f>
        <v>11229</v>
      </c>
      <c r="C174">
        <f>ROUND('Dados_Positivos e Perc'!C174,2)</f>
        <v>38.81</v>
      </c>
      <c r="D174">
        <f>ROUND('Dados_Positivos e Perc'!D174,2)</f>
        <v>3324</v>
      </c>
      <c r="E174">
        <f>ROUND('Dados_Positivos e Perc'!E174,2)</f>
        <v>191</v>
      </c>
      <c r="F174">
        <f>ROUND('Dados_Positivos e Perc'!F174,2)</f>
        <v>61.44</v>
      </c>
      <c r="G174">
        <f>ROUND('Dados_Positivos e Perc'!G174,2)</f>
        <v>42.6</v>
      </c>
      <c r="H174">
        <f>ROUND('Dados_Positivos e Perc'!H174,2)</f>
        <v>80.44</v>
      </c>
      <c r="I174">
        <f>ROUND('Dados_Positivos e Perc'!I174,2)</f>
        <v>53.67</v>
      </c>
      <c r="J174">
        <f>ROUND('Dados_Positivos e Perc'!J174,2)</f>
        <v>16.420000000000002</v>
      </c>
      <c r="K174">
        <f>ROUND('Dados_Positivos e Perc'!K174,2)</f>
        <v>44.65</v>
      </c>
      <c r="L174">
        <f>ROUND('Dados_Positivos e Perc'!L174,2)</f>
        <v>52.4</v>
      </c>
      <c r="M174">
        <f>ROUND('Dados_Positivos e Perc'!M174,2)</f>
        <v>52.3</v>
      </c>
      <c r="N174">
        <f>ROUND('Dados_Positivos e Perc'!N174,2)</f>
        <v>74.3</v>
      </c>
      <c r="O174">
        <f>ROUND('Dados_Positivos e Perc'!O174,2)</f>
        <v>45</v>
      </c>
      <c r="P174">
        <f>ROUND('Dados_Positivos e Perc'!P174,2)</f>
        <v>56.39</v>
      </c>
    </row>
    <row r="175" spans="1:16">
      <c r="A175" t="str">
        <f>'Dados_Positivos e Perc'!A175</f>
        <v>Macarani</v>
      </c>
      <c r="B175">
        <f>ROUND('Dados_Positivos e Perc'!B175,2)</f>
        <v>17093</v>
      </c>
      <c r="C175">
        <f>ROUND('Dados_Positivos e Perc'!C175,2)</f>
        <v>20.21</v>
      </c>
      <c r="D175">
        <f>ROUND('Dados_Positivos e Perc'!D175,2)</f>
        <v>4960</v>
      </c>
      <c r="E175">
        <f>ROUND('Dados_Positivos e Perc'!E175,2)</f>
        <v>325</v>
      </c>
      <c r="F175">
        <f>ROUND('Dados_Positivos e Perc'!F175,2)</f>
        <v>59.38</v>
      </c>
      <c r="G175">
        <f>ROUND('Dados_Positivos e Perc'!G175,2)</f>
        <v>73.25</v>
      </c>
      <c r="H175">
        <f>ROUND('Dados_Positivos e Perc'!H175,2)</f>
        <v>83.99</v>
      </c>
      <c r="I175">
        <f>ROUND('Dados_Positivos e Perc'!I175,2)</f>
        <v>67.87</v>
      </c>
      <c r="J175">
        <f>ROUND('Dados_Positivos e Perc'!J175,2)</f>
        <v>26.58</v>
      </c>
      <c r="K175">
        <f>ROUND('Dados_Positivos e Perc'!K175,2)</f>
        <v>52.04</v>
      </c>
      <c r="L175">
        <f>ROUND('Dados_Positivos e Perc'!L175,2)</f>
        <v>60.5</v>
      </c>
      <c r="M175">
        <f>ROUND('Dados_Positivos e Perc'!M175,2)</f>
        <v>56.6</v>
      </c>
      <c r="N175">
        <f>ROUND('Dados_Positivos e Perc'!N175,2)</f>
        <v>74.7</v>
      </c>
      <c r="O175">
        <f>ROUND('Dados_Positivos e Perc'!O175,2)</f>
        <v>50.8</v>
      </c>
      <c r="P175">
        <f>ROUND('Dados_Positivos e Perc'!P175,2)</f>
        <v>47.13</v>
      </c>
    </row>
    <row r="176" spans="1:16">
      <c r="A176" t="str">
        <f>'Dados_Positivos e Perc'!A176</f>
        <v>Madre de Deus</v>
      </c>
      <c r="B176">
        <f>ROUND('Dados_Positivos e Perc'!B176,2)</f>
        <v>17376</v>
      </c>
      <c r="C176">
        <f>ROUND('Dados_Positivos e Perc'!C176,2)</f>
        <v>3</v>
      </c>
      <c r="D176">
        <f>ROUND('Dados_Positivos e Perc'!D176,2)</f>
        <v>5172</v>
      </c>
      <c r="E176">
        <f>ROUND('Dados_Positivos e Perc'!E176,2)</f>
        <v>453</v>
      </c>
      <c r="F176">
        <f>ROUND('Dados_Positivos e Perc'!F176,2)</f>
        <v>92</v>
      </c>
      <c r="G176">
        <f>ROUND('Dados_Positivos e Perc'!G176,2)</f>
        <v>91.55</v>
      </c>
      <c r="H176">
        <f>ROUND('Dados_Positivos e Perc'!H176,2)</f>
        <v>85.13</v>
      </c>
      <c r="I176">
        <f>ROUND('Dados_Positivos e Perc'!I176,2)</f>
        <v>55.76</v>
      </c>
      <c r="J176">
        <f>ROUND('Dados_Positivos e Perc'!J176,2)</f>
        <v>63.67</v>
      </c>
      <c r="K176">
        <f>ROUND('Dados_Positivos e Perc'!K176,2)</f>
        <v>53.95</v>
      </c>
      <c r="L176">
        <f>ROUND('Dados_Positivos e Perc'!L176,2)</f>
        <v>70.8</v>
      </c>
      <c r="M176">
        <f>ROUND('Dados_Positivos e Perc'!M176,2)</f>
        <v>54.7</v>
      </c>
      <c r="N176">
        <f>ROUND('Dados_Positivos e Perc'!N176,2)</f>
        <v>74.8</v>
      </c>
      <c r="O176">
        <f>ROUND('Dados_Positivos e Perc'!O176,2)</f>
        <v>53.9</v>
      </c>
      <c r="P176">
        <f>ROUND('Dados_Positivos e Perc'!P176,2)</f>
        <v>56.31</v>
      </c>
    </row>
    <row r="177" spans="1:16">
      <c r="A177" t="str">
        <f>'Dados_Positivos e Perc'!A177</f>
        <v>Mairi</v>
      </c>
      <c r="B177">
        <f>ROUND('Dados_Positivos e Perc'!B177,2)</f>
        <v>19326</v>
      </c>
      <c r="C177">
        <f>ROUND('Dados_Positivos e Perc'!C177,2)</f>
        <v>42.49</v>
      </c>
      <c r="D177">
        <f>ROUND('Dados_Positivos e Perc'!D177,2)</f>
        <v>5809</v>
      </c>
      <c r="E177">
        <f>ROUND('Dados_Positivos e Perc'!E177,2)</f>
        <v>261</v>
      </c>
      <c r="F177">
        <f>ROUND('Dados_Positivos e Perc'!F177,2)</f>
        <v>64.44</v>
      </c>
      <c r="G177">
        <f>ROUND('Dados_Positivos e Perc'!G177,2)</f>
        <v>46.19</v>
      </c>
      <c r="H177">
        <f>ROUND('Dados_Positivos e Perc'!H177,2)</f>
        <v>84.09</v>
      </c>
      <c r="I177">
        <f>ROUND('Dados_Positivos e Perc'!I177,2)</f>
        <v>65.23</v>
      </c>
      <c r="J177">
        <f>ROUND('Dados_Positivos e Perc'!J177,2)</f>
        <v>21.3</v>
      </c>
      <c r="K177">
        <f>ROUND('Dados_Positivos e Perc'!K177,2)</f>
        <v>54.88</v>
      </c>
      <c r="L177">
        <f>ROUND('Dados_Positivos e Perc'!L177,2)</f>
        <v>57.2</v>
      </c>
      <c r="M177">
        <f>ROUND('Dados_Positivos e Perc'!M177,2)</f>
        <v>57.3</v>
      </c>
      <c r="N177">
        <f>ROUND('Dados_Positivos e Perc'!N177,2)</f>
        <v>73.900000000000006</v>
      </c>
      <c r="O177">
        <f>ROUND('Dados_Positivos e Perc'!O177,2)</f>
        <v>49.1</v>
      </c>
      <c r="P177">
        <f>ROUND('Dados_Positivos e Perc'!P177,2)</f>
        <v>50.96</v>
      </c>
    </row>
    <row r="178" spans="1:16">
      <c r="A178" t="str">
        <f>'Dados_Positivos e Perc'!A178</f>
        <v>Malhada</v>
      </c>
      <c r="B178">
        <f>ROUND('Dados_Positivos e Perc'!B178,2)</f>
        <v>16014</v>
      </c>
      <c r="C178">
        <f>ROUND('Dados_Positivos e Perc'!C178,2)</f>
        <v>59.04</v>
      </c>
      <c r="D178">
        <f>ROUND('Dados_Positivos e Perc'!D178,2)</f>
        <v>3853</v>
      </c>
      <c r="E178">
        <f>ROUND('Dados_Positivos e Perc'!E178,2)</f>
        <v>198</v>
      </c>
      <c r="F178">
        <f>ROUND('Dados_Positivos e Perc'!F178,2)</f>
        <v>66.87</v>
      </c>
      <c r="G178">
        <f>ROUND('Dados_Positivos e Perc'!G178,2)</f>
        <v>8.0500000000000007</v>
      </c>
      <c r="H178">
        <f>ROUND('Dados_Positivos e Perc'!H178,2)</f>
        <v>79.95</v>
      </c>
      <c r="I178">
        <f>ROUND('Dados_Positivos e Perc'!I178,2)</f>
        <v>57.35</v>
      </c>
      <c r="J178">
        <f>ROUND('Dados_Positivos e Perc'!J178,2)</f>
        <v>20.58</v>
      </c>
      <c r="K178">
        <f>ROUND('Dados_Positivos e Perc'!K178,2)</f>
        <v>48.48</v>
      </c>
      <c r="L178">
        <f>ROUND('Dados_Positivos e Perc'!L178,2)</f>
        <v>56.2</v>
      </c>
      <c r="M178">
        <f>ROUND('Dados_Positivos e Perc'!M178,2)</f>
        <v>60.6</v>
      </c>
      <c r="N178">
        <f>ROUND('Dados_Positivos e Perc'!N178,2)</f>
        <v>79.099999999999994</v>
      </c>
      <c r="O178">
        <f>ROUND('Dados_Positivos e Perc'!O178,2)</f>
        <v>42.9</v>
      </c>
      <c r="P178">
        <f>ROUND('Dados_Positivos e Perc'!P178,2)</f>
        <v>49.13</v>
      </c>
    </row>
    <row r="179" spans="1:16">
      <c r="A179" t="str">
        <f>'Dados_Positivos e Perc'!A179</f>
        <v>Manoel Vitorino</v>
      </c>
      <c r="B179">
        <f>ROUND('Dados_Positivos e Perc'!B179,2)</f>
        <v>14387</v>
      </c>
      <c r="C179">
        <f>ROUND('Dados_Positivos e Perc'!C179,2)</f>
        <v>48.85</v>
      </c>
      <c r="D179">
        <f>ROUND('Dados_Positivos e Perc'!D179,2)</f>
        <v>3953</v>
      </c>
      <c r="E179">
        <f>ROUND('Dados_Positivos e Perc'!E179,2)</f>
        <v>219</v>
      </c>
      <c r="F179">
        <f>ROUND('Dados_Positivos e Perc'!F179,2)</f>
        <v>59.6</v>
      </c>
      <c r="G179">
        <f>ROUND('Dados_Positivos e Perc'!G179,2)</f>
        <v>1.52</v>
      </c>
      <c r="H179">
        <f>ROUND('Dados_Positivos e Perc'!H179,2)</f>
        <v>83.33</v>
      </c>
      <c r="I179">
        <f>ROUND('Dados_Positivos e Perc'!I179,2)</f>
        <v>59.16</v>
      </c>
      <c r="J179">
        <f>ROUND('Dados_Positivos e Perc'!J179,2)</f>
        <v>19.059999999999999</v>
      </c>
      <c r="K179">
        <f>ROUND('Dados_Positivos e Perc'!K179,2)</f>
        <v>49.48</v>
      </c>
      <c r="L179">
        <f>ROUND('Dados_Positivos e Perc'!L179,2)</f>
        <v>56.6</v>
      </c>
      <c r="M179">
        <f>ROUND('Dados_Positivos e Perc'!M179,2)</f>
        <v>56.7</v>
      </c>
      <c r="N179">
        <f>ROUND('Dados_Positivos e Perc'!N179,2)</f>
        <v>71.7</v>
      </c>
      <c r="O179">
        <f>ROUND('Dados_Positivos e Perc'!O179,2)</f>
        <v>47.2</v>
      </c>
      <c r="P179">
        <f>ROUND('Dados_Positivos e Perc'!P179,2)</f>
        <v>51.44</v>
      </c>
    </row>
    <row r="180" spans="1:16">
      <c r="A180" t="str">
        <f>'Dados_Positivos e Perc'!A180</f>
        <v>Mansidão</v>
      </c>
      <c r="B180">
        <f>ROUND('Dados_Positivos e Perc'!B180,2)</f>
        <v>12592</v>
      </c>
      <c r="C180">
        <f>ROUND('Dados_Positivos e Perc'!C180,2)</f>
        <v>62.02</v>
      </c>
      <c r="D180">
        <f>ROUND('Dados_Positivos e Perc'!D180,2)</f>
        <v>2829</v>
      </c>
      <c r="E180">
        <f>ROUND('Dados_Positivos e Perc'!E180,2)</f>
        <v>255</v>
      </c>
      <c r="F180">
        <f>ROUND('Dados_Positivos e Perc'!F180,2)</f>
        <v>75.290000000000006</v>
      </c>
      <c r="G180">
        <f>ROUND('Dados_Positivos e Perc'!G180,2)</f>
        <v>0.14000000000000001</v>
      </c>
      <c r="H180">
        <f>ROUND('Dados_Positivos e Perc'!H180,2)</f>
        <v>81.650000000000006</v>
      </c>
      <c r="I180">
        <f>ROUND('Dados_Positivos e Perc'!I180,2)</f>
        <v>47.93</v>
      </c>
      <c r="J180">
        <f>ROUND('Dados_Positivos e Perc'!J180,2)</f>
        <v>34.25</v>
      </c>
      <c r="K180">
        <f>ROUND('Dados_Positivos e Perc'!K180,2)</f>
        <v>40.28</v>
      </c>
      <c r="L180">
        <f>ROUND('Dados_Positivos e Perc'!L180,2)</f>
        <v>59.9</v>
      </c>
      <c r="M180">
        <f>ROUND('Dados_Positivos e Perc'!M180,2)</f>
        <v>55</v>
      </c>
      <c r="N180">
        <f>ROUND('Dados_Positivos e Perc'!N180,2)</f>
        <v>78.2</v>
      </c>
      <c r="O180">
        <f>ROUND('Dados_Positivos e Perc'!O180,2)</f>
        <v>45.9</v>
      </c>
      <c r="P180">
        <f>ROUND('Dados_Positivos e Perc'!P180,2)</f>
        <v>55.04</v>
      </c>
    </row>
    <row r="181" spans="1:16">
      <c r="A181" t="str">
        <f>'Dados_Positivos e Perc'!A181</f>
        <v>Maraú</v>
      </c>
      <c r="B181">
        <f>ROUND('Dados_Positivos e Perc'!B181,2)</f>
        <v>19101</v>
      </c>
      <c r="C181">
        <f>ROUND('Dados_Positivos e Perc'!C181,2)</f>
        <v>81.36</v>
      </c>
      <c r="D181">
        <f>ROUND('Dados_Positivos e Perc'!D181,2)</f>
        <v>5162</v>
      </c>
      <c r="E181">
        <f>ROUND('Dados_Positivos e Perc'!E181,2)</f>
        <v>297</v>
      </c>
      <c r="F181">
        <f>ROUND('Dados_Positivos e Perc'!F181,2)</f>
        <v>65.02</v>
      </c>
      <c r="G181">
        <f>ROUND('Dados_Positivos e Perc'!G181,2)</f>
        <v>7.52</v>
      </c>
      <c r="H181">
        <f>ROUND('Dados_Positivos e Perc'!H181,2)</f>
        <v>79.84</v>
      </c>
      <c r="I181">
        <f>ROUND('Dados_Positivos e Perc'!I181,2)</f>
        <v>63.07</v>
      </c>
      <c r="J181">
        <f>ROUND('Dados_Positivos e Perc'!J181,2)</f>
        <v>25.02</v>
      </c>
      <c r="K181">
        <f>ROUND('Dados_Positivos e Perc'!K181,2)</f>
        <v>52.56</v>
      </c>
      <c r="L181">
        <f>ROUND('Dados_Positivos e Perc'!L181,2)</f>
        <v>59.3</v>
      </c>
      <c r="M181">
        <f>ROUND('Dados_Positivos e Perc'!M181,2)</f>
        <v>55.8</v>
      </c>
      <c r="N181">
        <f>ROUND('Dados_Positivos e Perc'!N181,2)</f>
        <v>80.5</v>
      </c>
      <c r="O181">
        <f>ROUND('Dados_Positivos e Perc'!O181,2)</f>
        <v>47.1</v>
      </c>
      <c r="P181">
        <f>ROUND('Dados_Positivos e Perc'!P181,2)</f>
        <v>71.3</v>
      </c>
    </row>
    <row r="182" spans="1:16">
      <c r="A182" t="str">
        <f>'Dados_Positivos e Perc'!A182</f>
        <v>Marcionílio Souza</v>
      </c>
      <c r="B182">
        <f>ROUND('Dados_Positivos e Perc'!B182,2)</f>
        <v>10500</v>
      </c>
      <c r="C182">
        <f>ROUND('Dados_Positivos e Perc'!C182,2)</f>
        <v>49.41</v>
      </c>
      <c r="D182">
        <f>ROUND('Dados_Positivos e Perc'!D182,2)</f>
        <v>2902</v>
      </c>
      <c r="E182">
        <f>ROUND('Dados_Positivos e Perc'!E182,2)</f>
        <v>200</v>
      </c>
      <c r="F182">
        <f>ROUND('Dados_Positivos e Perc'!F182,2)</f>
        <v>56.99</v>
      </c>
      <c r="G182">
        <f>ROUND('Dados_Positivos e Perc'!G182,2)</f>
        <v>5.0999999999999996</v>
      </c>
      <c r="H182">
        <f>ROUND('Dados_Positivos e Perc'!H182,2)</f>
        <v>81.849999999999994</v>
      </c>
      <c r="I182">
        <f>ROUND('Dados_Positivos e Perc'!I182,2)</f>
        <v>52.94</v>
      </c>
      <c r="J182">
        <f>ROUND('Dados_Positivos e Perc'!J182,2)</f>
        <v>21.39</v>
      </c>
      <c r="K182">
        <f>ROUND('Dados_Positivos e Perc'!K182,2)</f>
        <v>43.46</v>
      </c>
      <c r="L182">
        <f>ROUND('Dados_Positivos e Perc'!L182,2)</f>
        <v>56.1</v>
      </c>
      <c r="M182">
        <f>ROUND('Dados_Positivos e Perc'!M182,2)</f>
        <v>54.7</v>
      </c>
      <c r="N182">
        <f>ROUND('Dados_Positivos e Perc'!N182,2)</f>
        <v>74.8</v>
      </c>
      <c r="O182">
        <f>ROUND('Dados_Positivos e Perc'!O182,2)</f>
        <v>43.7</v>
      </c>
      <c r="P182">
        <f>ROUND('Dados_Positivos e Perc'!P182,2)</f>
        <v>51.13</v>
      </c>
    </row>
    <row r="183" spans="1:16">
      <c r="A183" t="str">
        <f>'Dados_Positivos e Perc'!A183</f>
        <v>Mascote</v>
      </c>
      <c r="B183">
        <f>ROUND('Dados_Positivos e Perc'!B183,2)</f>
        <v>14640</v>
      </c>
      <c r="C183">
        <f>ROUND('Dados_Positivos e Perc'!C183,2)</f>
        <v>20.23</v>
      </c>
      <c r="D183">
        <f>ROUND('Dados_Positivos e Perc'!D183,2)</f>
        <v>4102</v>
      </c>
      <c r="E183">
        <f>ROUND('Dados_Positivos e Perc'!E183,2)</f>
        <v>239</v>
      </c>
      <c r="F183">
        <f>ROUND('Dados_Positivos e Perc'!F183,2)</f>
        <v>57.69</v>
      </c>
      <c r="G183">
        <f>ROUND('Dados_Positivos e Perc'!G183,2)</f>
        <v>40.81</v>
      </c>
      <c r="H183">
        <f>ROUND('Dados_Positivos e Perc'!H183,2)</f>
        <v>80.56</v>
      </c>
      <c r="I183">
        <f>ROUND('Dados_Positivos e Perc'!I183,2)</f>
        <v>53.29</v>
      </c>
      <c r="J183">
        <f>ROUND('Dados_Positivos e Perc'!J183,2)</f>
        <v>24.02</v>
      </c>
      <c r="K183">
        <f>ROUND('Dados_Positivos e Perc'!K183,2)</f>
        <v>41.17</v>
      </c>
      <c r="L183">
        <f>ROUND('Dados_Positivos e Perc'!L183,2)</f>
        <v>58.1</v>
      </c>
      <c r="M183">
        <f>ROUND('Dados_Positivos e Perc'!M183,2)</f>
        <v>58.1</v>
      </c>
      <c r="N183">
        <f>ROUND('Dados_Positivos e Perc'!N183,2)</f>
        <v>70</v>
      </c>
      <c r="O183">
        <f>ROUND('Dados_Positivos e Perc'!O183,2)</f>
        <v>47.4</v>
      </c>
      <c r="P183">
        <f>ROUND('Dados_Positivos e Perc'!P183,2)</f>
        <v>60.26</v>
      </c>
    </row>
    <row r="184" spans="1:16">
      <c r="A184" t="str">
        <f>'Dados_Positivos e Perc'!A184</f>
        <v>Matina</v>
      </c>
      <c r="B184">
        <f>ROUND('Dados_Positivos e Perc'!B184,2)</f>
        <v>11145</v>
      </c>
      <c r="C184">
        <f>ROUND('Dados_Positivos e Perc'!C184,2)</f>
        <v>68.84</v>
      </c>
      <c r="D184">
        <f>ROUND('Dados_Positivos e Perc'!D184,2)</f>
        <v>2739</v>
      </c>
      <c r="E184">
        <f>ROUND('Dados_Positivos e Perc'!E184,2)</f>
        <v>202</v>
      </c>
      <c r="F184">
        <f>ROUND('Dados_Positivos e Perc'!F184,2)</f>
        <v>54.01</v>
      </c>
      <c r="G184">
        <f>ROUND('Dados_Positivos e Perc'!G184,2)</f>
        <v>1.31</v>
      </c>
      <c r="H184">
        <f>ROUND('Dados_Positivos e Perc'!H184,2)</f>
        <v>82.57</v>
      </c>
      <c r="I184">
        <f>ROUND('Dados_Positivos e Perc'!I184,2)</f>
        <v>64.38</v>
      </c>
      <c r="J184">
        <f>ROUND('Dados_Positivos e Perc'!J184,2)</f>
        <v>19.190000000000001</v>
      </c>
      <c r="K184">
        <f>ROUND('Dados_Positivos e Perc'!K184,2)</f>
        <v>44.91</v>
      </c>
      <c r="L184">
        <f>ROUND('Dados_Positivos e Perc'!L184,2)</f>
        <v>57.2</v>
      </c>
      <c r="M184">
        <f>ROUND('Dados_Positivos e Perc'!M184,2)</f>
        <v>53.8</v>
      </c>
      <c r="N184">
        <f>ROUND('Dados_Positivos e Perc'!N184,2)</f>
        <v>74.099999999999994</v>
      </c>
      <c r="O184">
        <f>ROUND('Dados_Positivos e Perc'!O184,2)</f>
        <v>45.6</v>
      </c>
      <c r="P184">
        <f>ROUND('Dados_Positivos e Perc'!P184,2)</f>
        <v>45.28</v>
      </c>
    </row>
    <row r="185" spans="1:16">
      <c r="A185" t="str">
        <f>'Dados_Positivos e Perc'!A185</f>
        <v>Milagres</v>
      </c>
      <c r="B185">
        <f>ROUND('Dados_Positivos e Perc'!B185,2)</f>
        <v>10306</v>
      </c>
      <c r="C185">
        <f>ROUND('Dados_Positivos e Perc'!C185,2)</f>
        <v>24.42</v>
      </c>
      <c r="D185">
        <f>ROUND('Dados_Positivos e Perc'!D185,2)</f>
        <v>3118</v>
      </c>
      <c r="E185">
        <f>ROUND('Dados_Positivos e Perc'!E185,2)</f>
        <v>268</v>
      </c>
      <c r="F185">
        <f>ROUND('Dados_Positivos e Perc'!F185,2)</f>
        <v>67.3</v>
      </c>
      <c r="G185">
        <f>ROUND('Dados_Positivos e Perc'!G185,2)</f>
        <v>3.69</v>
      </c>
      <c r="H185">
        <f>ROUND('Dados_Positivos e Perc'!H185,2)</f>
        <v>83.42</v>
      </c>
      <c r="I185">
        <f>ROUND('Dados_Positivos e Perc'!I185,2)</f>
        <v>65.849999999999994</v>
      </c>
      <c r="J185">
        <f>ROUND('Dados_Positivos e Perc'!J185,2)</f>
        <v>27.88</v>
      </c>
      <c r="K185">
        <f>ROUND('Dados_Positivos e Perc'!K185,2)</f>
        <v>51.27</v>
      </c>
      <c r="L185">
        <f>ROUND('Dados_Positivos e Perc'!L185,2)</f>
        <v>62.2</v>
      </c>
      <c r="M185">
        <f>ROUND('Dados_Positivos e Perc'!M185,2)</f>
        <v>56.5</v>
      </c>
      <c r="N185">
        <f>ROUND('Dados_Positivos e Perc'!N185,2)</f>
        <v>78.900000000000006</v>
      </c>
      <c r="O185">
        <f>ROUND('Dados_Positivos e Perc'!O185,2)</f>
        <v>42.4</v>
      </c>
      <c r="P185">
        <f>ROUND('Dados_Positivos e Perc'!P185,2)</f>
        <v>52.5</v>
      </c>
    </row>
    <row r="186" spans="1:16">
      <c r="A186" t="str">
        <f>'Dados_Positivos e Perc'!A186</f>
        <v>Mirangaba</v>
      </c>
      <c r="B186">
        <f>ROUND('Dados_Positivos e Perc'!B186,2)</f>
        <v>16279</v>
      </c>
      <c r="C186">
        <f>ROUND('Dados_Positivos e Perc'!C186,2)</f>
        <v>51.6</v>
      </c>
      <c r="D186">
        <f>ROUND('Dados_Positivos e Perc'!D186,2)</f>
        <v>4655</v>
      </c>
      <c r="E186">
        <f>ROUND('Dados_Positivos e Perc'!E186,2)</f>
        <v>186</v>
      </c>
      <c r="F186">
        <f>ROUND('Dados_Positivos e Perc'!F186,2)</f>
        <v>63.94</v>
      </c>
      <c r="G186">
        <f>ROUND('Dados_Positivos e Perc'!G186,2)</f>
        <v>16.82</v>
      </c>
      <c r="H186">
        <f>ROUND('Dados_Positivos e Perc'!H186,2)</f>
        <v>82.41</v>
      </c>
      <c r="I186">
        <f>ROUND('Dados_Positivos e Perc'!I186,2)</f>
        <v>58.09</v>
      </c>
      <c r="J186">
        <f>ROUND('Dados_Positivos e Perc'!J186,2)</f>
        <v>20.23</v>
      </c>
      <c r="K186">
        <f>ROUND('Dados_Positivos e Perc'!K186,2)</f>
        <v>48.79</v>
      </c>
      <c r="L186">
        <f>ROUND('Dados_Positivos e Perc'!L186,2)</f>
        <v>54.2</v>
      </c>
      <c r="M186">
        <f>ROUND('Dados_Positivos e Perc'!M186,2)</f>
        <v>55.5</v>
      </c>
      <c r="N186">
        <f>ROUND('Dados_Positivos e Perc'!N186,2)</f>
        <v>73.400000000000006</v>
      </c>
      <c r="O186">
        <f>ROUND('Dados_Positivos e Perc'!O186,2)</f>
        <v>49.6</v>
      </c>
      <c r="P186">
        <f>ROUND('Dados_Positivos e Perc'!P186,2)</f>
        <v>51.83</v>
      </c>
    </row>
    <row r="187" spans="1:16">
      <c r="A187" t="str">
        <f>'Dados_Positivos e Perc'!A187</f>
        <v>Mirante</v>
      </c>
      <c r="B187">
        <f>ROUND('Dados_Positivos e Perc'!B187,2)</f>
        <v>10507</v>
      </c>
      <c r="C187">
        <f>ROUND('Dados_Positivos e Perc'!C187,2)</f>
        <v>82.78</v>
      </c>
      <c r="D187">
        <f>ROUND('Dados_Positivos e Perc'!D187,2)</f>
        <v>2786</v>
      </c>
      <c r="E187">
        <f>ROUND('Dados_Positivos e Perc'!E187,2)</f>
        <v>202</v>
      </c>
      <c r="F187">
        <f>ROUND('Dados_Positivos e Perc'!F187,2)</f>
        <v>55.25</v>
      </c>
      <c r="G187">
        <f>ROUND('Dados_Positivos e Perc'!G187,2)</f>
        <v>19.239999999999998</v>
      </c>
      <c r="H187">
        <f>ROUND('Dados_Positivos e Perc'!H187,2)</f>
        <v>84.18</v>
      </c>
      <c r="I187">
        <f>ROUND('Dados_Positivos e Perc'!I187,2)</f>
        <v>60.66</v>
      </c>
      <c r="J187">
        <f>ROUND('Dados_Positivos e Perc'!J187,2)</f>
        <v>12.56</v>
      </c>
      <c r="K187">
        <f>ROUND('Dados_Positivos e Perc'!K187,2)</f>
        <v>47.87</v>
      </c>
      <c r="L187">
        <f>ROUND('Dados_Positivos e Perc'!L187,2)</f>
        <v>52.7</v>
      </c>
      <c r="M187">
        <f>ROUND('Dados_Positivos e Perc'!M187,2)</f>
        <v>51.7</v>
      </c>
      <c r="N187">
        <f>ROUND('Dados_Positivos e Perc'!N187,2)</f>
        <v>77.099999999999994</v>
      </c>
      <c r="O187">
        <f>ROUND('Dados_Positivos e Perc'!O187,2)</f>
        <v>33.5</v>
      </c>
      <c r="P187">
        <f>ROUND('Dados_Positivos e Perc'!P187,2)</f>
        <v>52.17</v>
      </c>
    </row>
    <row r="188" spans="1:16">
      <c r="A188" t="str">
        <f>'Dados_Positivos e Perc'!A188</f>
        <v>Mortugaba</v>
      </c>
      <c r="B188">
        <f>ROUND('Dados_Positivos e Perc'!B188,2)</f>
        <v>12477</v>
      </c>
      <c r="C188">
        <f>ROUND('Dados_Positivos e Perc'!C188,2)</f>
        <v>52.82</v>
      </c>
      <c r="D188">
        <f>ROUND('Dados_Positivos e Perc'!D188,2)</f>
        <v>3446</v>
      </c>
      <c r="E188">
        <f>ROUND('Dados_Positivos e Perc'!E188,2)</f>
        <v>314</v>
      </c>
      <c r="F188">
        <f>ROUND('Dados_Positivos e Perc'!F188,2)</f>
        <v>58.95</v>
      </c>
      <c r="G188">
        <f>ROUND('Dados_Positivos e Perc'!G188,2)</f>
        <v>1.63</v>
      </c>
      <c r="H188">
        <f>ROUND('Dados_Positivos e Perc'!H188,2)</f>
        <v>86.24</v>
      </c>
      <c r="I188">
        <f>ROUND('Dados_Positivos e Perc'!I188,2)</f>
        <v>68.28</v>
      </c>
      <c r="J188">
        <f>ROUND('Dados_Positivos e Perc'!J188,2)</f>
        <v>23.53</v>
      </c>
      <c r="K188">
        <f>ROUND('Dados_Positivos e Perc'!K188,2)</f>
        <v>60.59</v>
      </c>
      <c r="L188">
        <f>ROUND('Dados_Positivos e Perc'!L188,2)</f>
        <v>61.8</v>
      </c>
      <c r="M188">
        <f>ROUND('Dados_Positivos e Perc'!M188,2)</f>
        <v>52.6</v>
      </c>
      <c r="N188">
        <f>ROUND('Dados_Positivos e Perc'!N188,2)</f>
        <v>75.8</v>
      </c>
      <c r="O188">
        <f>ROUND('Dados_Positivos e Perc'!O188,2)</f>
        <v>47.3</v>
      </c>
      <c r="P188">
        <f>ROUND('Dados_Positivos e Perc'!P188,2)</f>
        <v>47.89</v>
      </c>
    </row>
    <row r="189" spans="1:16">
      <c r="A189" t="str">
        <f>'Dados_Positivos e Perc'!A189</f>
        <v>Mucugê</v>
      </c>
      <c r="B189">
        <f>ROUND('Dados_Positivos e Perc'!B189,2)</f>
        <v>10545</v>
      </c>
      <c r="C189">
        <f>ROUND('Dados_Positivos e Perc'!C189,2)</f>
        <v>60.36</v>
      </c>
      <c r="D189">
        <f>ROUND('Dados_Positivos e Perc'!D189,2)</f>
        <v>3056</v>
      </c>
      <c r="E189">
        <f>ROUND('Dados_Positivos e Perc'!E189,2)</f>
        <v>408</v>
      </c>
      <c r="F189">
        <f>ROUND('Dados_Positivos e Perc'!F189,2)</f>
        <v>71</v>
      </c>
      <c r="G189">
        <f>ROUND('Dados_Positivos e Perc'!G189,2)</f>
        <v>30.96</v>
      </c>
      <c r="H189">
        <f>ROUND('Dados_Positivos e Perc'!H189,2)</f>
        <v>82.24</v>
      </c>
      <c r="I189">
        <f>ROUND('Dados_Positivos e Perc'!I189,2)</f>
        <v>62.5</v>
      </c>
      <c r="J189">
        <f>ROUND('Dados_Positivos e Perc'!J189,2)</f>
        <v>30.16</v>
      </c>
      <c r="K189">
        <f>ROUND('Dados_Positivos e Perc'!K189,2)</f>
        <v>55.54</v>
      </c>
      <c r="L189">
        <f>ROUND('Dados_Positivos e Perc'!L189,2)</f>
        <v>60.6</v>
      </c>
      <c r="M189">
        <f>ROUND('Dados_Positivos e Perc'!M189,2)</f>
        <v>54</v>
      </c>
      <c r="N189">
        <f>ROUND('Dados_Positivos e Perc'!N189,2)</f>
        <v>76.400000000000006</v>
      </c>
      <c r="O189">
        <f>ROUND('Dados_Positivos e Perc'!O189,2)</f>
        <v>41.5</v>
      </c>
      <c r="P189">
        <f>ROUND('Dados_Positivos e Perc'!P189,2)</f>
        <v>53.15</v>
      </c>
    </row>
    <row r="190" spans="1:16">
      <c r="A190" t="str">
        <f>'Dados_Positivos e Perc'!A190</f>
        <v>Mulungu do Morro</v>
      </c>
      <c r="B190">
        <f>ROUND('Dados_Positivos e Perc'!B190,2)</f>
        <v>12249</v>
      </c>
      <c r="C190">
        <f>ROUND('Dados_Positivos e Perc'!C190,2)</f>
        <v>51.68</v>
      </c>
      <c r="D190">
        <f>ROUND('Dados_Positivos e Perc'!D190,2)</f>
        <v>3307</v>
      </c>
      <c r="E190">
        <f>ROUND('Dados_Positivos e Perc'!E190,2)</f>
        <v>180</v>
      </c>
      <c r="F190">
        <f>ROUND('Dados_Positivos e Perc'!F190,2)</f>
        <v>72.11</v>
      </c>
      <c r="G190">
        <f>ROUND('Dados_Positivos e Perc'!G190,2)</f>
        <v>0.27</v>
      </c>
      <c r="H190">
        <f>ROUND('Dados_Positivos e Perc'!H190,2)</f>
        <v>80.39</v>
      </c>
      <c r="I190">
        <f>ROUND('Dados_Positivos e Perc'!I190,2)</f>
        <v>63</v>
      </c>
      <c r="J190">
        <f>ROUND('Dados_Positivos e Perc'!J190,2)</f>
        <v>18.64</v>
      </c>
      <c r="K190">
        <f>ROUND('Dados_Positivos e Perc'!K190,2)</f>
        <v>56.87</v>
      </c>
      <c r="L190">
        <f>ROUND('Dados_Positivos e Perc'!L190,2)</f>
        <v>56.6</v>
      </c>
      <c r="M190">
        <f>ROUND('Dados_Positivos e Perc'!M190,2)</f>
        <v>45.5</v>
      </c>
      <c r="N190">
        <f>ROUND('Dados_Positivos e Perc'!N190,2)</f>
        <v>77.400000000000006</v>
      </c>
      <c r="O190">
        <f>ROUND('Dados_Positivos e Perc'!O190,2)</f>
        <v>50.9</v>
      </c>
      <c r="P190">
        <f>ROUND('Dados_Positivos e Perc'!P190,2)</f>
        <v>49.52</v>
      </c>
    </row>
    <row r="191" spans="1:16">
      <c r="A191" t="str">
        <f>'Dados_Positivos e Perc'!A191</f>
        <v>Muquém de São Francisco</v>
      </c>
      <c r="B191">
        <f>ROUND('Dados_Positivos e Perc'!B191,2)</f>
        <v>10272</v>
      </c>
      <c r="C191">
        <f>ROUND('Dados_Positivos e Perc'!C191,2)</f>
        <v>87.51</v>
      </c>
      <c r="D191">
        <f>ROUND('Dados_Positivos e Perc'!D191,2)</f>
        <v>2635</v>
      </c>
      <c r="E191">
        <f>ROUND('Dados_Positivos e Perc'!E191,2)</f>
        <v>176</v>
      </c>
      <c r="F191">
        <f>ROUND('Dados_Positivos e Perc'!F191,2)</f>
        <v>66.78</v>
      </c>
      <c r="G191">
        <f>ROUND('Dados_Positivos e Perc'!G191,2)</f>
        <v>5.05</v>
      </c>
      <c r="H191">
        <f>ROUND('Dados_Positivos e Perc'!H191,2)</f>
        <v>78.11</v>
      </c>
      <c r="I191">
        <f>ROUND('Dados_Positivos e Perc'!I191,2)</f>
        <v>50.6</v>
      </c>
      <c r="J191">
        <f>ROUND('Dados_Positivos e Perc'!J191,2)</f>
        <v>18.96</v>
      </c>
      <c r="K191">
        <f>ROUND('Dados_Positivos e Perc'!K191,2)</f>
        <v>48.77</v>
      </c>
      <c r="L191">
        <f>ROUND('Dados_Positivos e Perc'!L191,2)</f>
        <v>54.9</v>
      </c>
      <c r="M191">
        <f>ROUND('Dados_Positivos e Perc'!M191,2)</f>
        <v>58.4</v>
      </c>
      <c r="N191">
        <f>ROUND('Dados_Positivos e Perc'!N191,2)</f>
        <v>71</v>
      </c>
      <c r="O191">
        <f>ROUND('Dados_Positivos e Perc'!O191,2)</f>
        <v>42.4</v>
      </c>
      <c r="P191">
        <f>ROUND('Dados_Positivos e Perc'!P191,2)</f>
        <v>54.95</v>
      </c>
    </row>
    <row r="192" spans="1:16">
      <c r="A192" t="str">
        <f>'Dados_Positivos e Perc'!A192</f>
        <v>Nilo Peçanha</v>
      </c>
      <c r="B192">
        <f>ROUND('Dados_Positivos e Perc'!B192,2)</f>
        <v>12530</v>
      </c>
      <c r="C192">
        <f>ROUND('Dados_Positivos e Perc'!C192,2)</f>
        <v>75.22</v>
      </c>
      <c r="D192">
        <f>ROUND('Dados_Positivos e Perc'!D192,2)</f>
        <v>3556</v>
      </c>
      <c r="E192">
        <f>ROUND('Dados_Positivos e Perc'!E192,2)</f>
        <v>224</v>
      </c>
      <c r="F192">
        <f>ROUND('Dados_Positivos e Perc'!F192,2)</f>
        <v>62.51</v>
      </c>
      <c r="G192">
        <f>ROUND('Dados_Positivos e Perc'!G192,2)</f>
        <v>26.21</v>
      </c>
      <c r="H192">
        <f>ROUND('Dados_Positivos e Perc'!H192,2)</f>
        <v>82.25</v>
      </c>
      <c r="I192">
        <f>ROUND('Dados_Positivos e Perc'!I192,2)</f>
        <v>56.48</v>
      </c>
      <c r="J192">
        <f>ROUND('Dados_Positivos e Perc'!J192,2)</f>
        <v>22.25</v>
      </c>
      <c r="K192">
        <f>ROUND('Dados_Positivos e Perc'!K192,2)</f>
        <v>50.51</v>
      </c>
      <c r="L192">
        <f>ROUND('Dados_Positivos e Perc'!L192,2)</f>
        <v>54.7</v>
      </c>
      <c r="M192">
        <f>ROUND('Dados_Positivos e Perc'!M192,2)</f>
        <v>54.7</v>
      </c>
      <c r="N192">
        <f>ROUND('Dados_Positivos e Perc'!N192,2)</f>
        <v>76.8</v>
      </c>
      <c r="O192">
        <f>ROUND('Dados_Positivos e Perc'!O192,2)</f>
        <v>45.3</v>
      </c>
      <c r="P192">
        <f>ROUND('Dados_Positivos e Perc'!P192,2)</f>
        <v>55.3</v>
      </c>
    </row>
    <row r="193" spans="1:16">
      <c r="A193" t="str">
        <f>'Dados_Positivos e Perc'!A193</f>
        <v>Nordestina</v>
      </c>
      <c r="B193">
        <f>ROUND('Dados_Positivos e Perc'!B193,2)</f>
        <v>12371</v>
      </c>
      <c r="C193">
        <f>ROUND('Dados_Positivos e Perc'!C193,2)</f>
        <v>68.3</v>
      </c>
      <c r="D193">
        <f>ROUND('Dados_Positivos e Perc'!D193,2)</f>
        <v>3320</v>
      </c>
      <c r="E193">
        <f>ROUND('Dados_Positivos e Perc'!E193,2)</f>
        <v>180</v>
      </c>
      <c r="F193">
        <f>ROUND('Dados_Positivos e Perc'!F193,2)</f>
        <v>58.22</v>
      </c>
      <c r="G193">
        <f>ROUND('Dados_Positivos e Perc'!G193,2)</f>
        <v>1.2</v>
      </c>
      <c r="H193">
        <f>ROUND('Dados_Positivos e Perc'!H193,2)</f>
        <v>82.41</v>
      </c>
      <c r="I193">
        <f>ROUND('Dados_Positivos e Perc'!I193,2)</f>
        <v>54.97</v>
      </c>
      <c r="J193">
        <f>ROUND('Dados_Positivos e Perc'!J193,2)</f>
        <v>19.46</v>
      </c>
      <c r="K193">
        <f>ROUND('Dados_Positivos e Perc'!K193,2)</f>
        <v>46.99</v>
      </c>
      <c r="L193">
        <f>ROUND('Dados_Positivos e Perc'!L193,2)</f>
        <v>56</v>
      </c>
      <c r="M193">
        <f>ROUND('Dados_Positivos e Perc'!M193,2)</f>
        <v>58.6</v>
      </c>
      <c r="N193">
        <f>ROUND('Dados_Positivos e Perc'!N193,2)</f>
        <v>69</v>
      </c>
      <c r="O193">
        <f>ROUND('Dados_Positivos e Perc'!O193,2)</f>
        <v>47.2</v>
      </c>
      <c r="P193">
        <f>ROUND('Dados_Positivos e Perc'!P193,2)</f>
        <v>54.16</v>
      </c>
    </row>
    <row r="194" spans="1:16">
      <c r="A194" t="str">
        <f>'Dados_Positivos e Perc'!A194</f>
        <v>Nova Canaã</v>
      </c>
      <c r="B194">
        <f>ROUND('Dados_Positivos e Perc'!B194,2)</f>
        <v>16713</v>
      </c>
      <c r="C194">
        <f>ROUND('Dados_Positivos e Perc'!C194,2)</f>
        <v>59</v>
      </c>
      <c r="D194">
        <f>ROUND('Dados_Positivos e Perc'!D194,2)</f>
        <v>4977</v>
      </c>
      <c r="E194">
        <f>ROUND('Dados_Positivos e Perc'!E194,2)</f>
        <v>243</v>
      </c>
      <c r="F194">
        <f>ROUND('Dados_Positivos e Perc'!F194,2)</f>
        <v>53.99</v>
      </c>
      <c r="G194">
        <f>ROUND('Dados_Positivos e Perc'!G194,2)</f>
        <v>42.76</v>
      </c>
      <c r="H194">
        <f>ROUND('Dados_Positivos e Perc'!H194,2)</f>
        <v>83.16</v>
      </c>
      <c r="I194">
        <f>ROUND('Dados_Positivos e Perc'!I194,2)</f>
        <v>63.67</v>
      </c>
      <c r="J194">
        <f>ROUND('Dados_Positivos e Perc'!J194,2)</f>
        <v>16.41</v>
      </c>
      <c r="K194">
        <f>ROUND('Dados_Positivos e Perc'!K194,2)</f>
        <v>50.55</v>
      </c>
      <c r="L194">
        <f>ROUND('Dados_Positivos e Perc'!L194,2)</f>
        <v>54.5</v>
      </c>
      <c r="M194">
        <f>ROUND('Dados_Positivos e Perc'!M194,2)</f>
        <v>57.3</v>
      </c>
      <c r="N194">
        <f>ROUND('Dados_Positivos e Perc'!N194,2)</f>
        <v>73.7</v>
      </c>
      <c r="O194">
        <f>ROUND('Dados_Positivos e Perc'!O194,2)</f>
        <v>47.9</v>
      </c>
      <c r="P194">
        <f>ROUND('Dados_Positivos e Perc'!P194,2)</f>
        <v>48.1</v>
      </c>
    </row>
    <row r="195" spans="1:16">
      <c r="A195" t="str">
        <f>'Dados_Positivos e Perc'!A195</f>
        <v>Novo Horizonte</v>
      </c>
      <c r="B195">
        <f>ROUND('Dados_Positivos e Perc'!B195,2)</f>
        <v>10673</v>
      </c>
      <c r="C195">
        <f>ROUND('Dados_Positivos e Perc'!C195,2)</f>
        <v>67.16</v>
      </c>
      <c r="D195">
        <f>ROUND('Dados_Positivos e Perc'!D195,2)</f>
        <v>3051</v>
      </c>
      <c r="E195">
        <f>ROUND('Dados_Positivos e Perc'!E195,2)</f>
        <v>237</v>
      </c>
      <c r="F195">
        <f>ROUND('Dados_Positivos e Perc'!F195,2)</f>
        <v>66.91</v>
      </c>
      <c r="G195">
        <f>ROUND('Dados_Positivos e Perc'!G195,2)</f>
        <v>1.02</v>
      </c>
      <c r="H195">
        <f>ROUND('Dados_Positivos e Perc'!H195,2)</f>
        <v>84</v>
      </c>
      <c r="I195">
        <f>ROUND('Dados_Positivos e Perc'!I195,2)</f>
        <v>59.84</v>
      </c>
      <c r="J195">
        <f>ROUND('Dados_Positivos e Perc'!J195,2)</f>
        <v>21.1</v>
      </c>
      <c r="K195">
        <f>ROUND('Dados_Positivos e Perc'!K195,2)</f>
        <v>45.96</v>
      </c>
      <c r="L195">
        <f>ROUND('Dados_Positivos e Perc'!L195,2)</f>
        <v>59.7</v>
      </c>
      <c r="M195">
        <f>ROUND('Dados_Positivos e Perc'!M195,2)</f>
        <v>53.6</v>
      </c>
      <c r="N195">
        <f>ROUND('Dados_Positivos e Perc'!N195,2)</f>
        <v>76.400000000000006</v>
      </c>
      <c r="O195">
        <f>ROUND('Dados_Positivos e Perc'!O195,2)</f>
        <v>45.4</v>
      </c>
      <c r="P195">
        <f>ROUND('Dados_Positivos e Perc'!P195,2)</f>
        <v>57.62</v>
      </c>
    </row>
    <row r="196" spans="1:16">
      <c r="A196" t="str">
        <f>'Dados_Positivos e Perc'!A196</f>
        <v>Novo Triunfo</v>
      </c>
      <c r="B196">
        <f>ROUND('Dados_Positivos e Perc'!B196,2)</f>
        <v>15051</v>
      </c>
      <c r="C196">
        <f>ROUND('Dados_Positivos e Perc'!C196,2)</f>
        <v>50.15</v>
      </c>
      <c r="D196">
        <f>ROUND('Dados_Positivos e Perc'!D196,2)</f>
        <v>3644</v>
      </c>
      <c r="E196">
        <f>ROUND('Dados_Positivos e Perc'!E196,2)</f>
        <v>196</v>
      </c>
      <c r="F196">
        <f>ROUND('Dados_Positivos e Perc'!F196,2)</f>
        <v>66.209999999999994</v>
      </c>
      <c r="G196">
        <f>ROUND('Dados_Positivos e Perc'!G196,2)</f>
        <v>50.82</v>
      </c>
      <c r="H196">
        <f>ROUND('Dados_Positivos e Perc'!H196,2)</f>
        <v>83.24</v>
      </c>
      <c r="I196">
        <f>ROUND('Dados_Positivos e Perc'!I196,2)</f>
        <v>52.74</v>
      </c>
      <c r="J196">
        <f>ROUND('Dados_Positivos e Perc'!J196,2)</f>
        <v>24.69</v>
      </c>
      <c r="K196">
        <f>ROUND('Dados_Positivos e Perc'!K196,2)</f>
        <v>51.03</v>
      </c>
      <c r="L196">
        <f>ROUND('Dados_Positivos e Perc'!L196,2)</f>
        <v>55.4</v>
      </c>
      <c r="M196">
        <f>ROUND('Dados_Positivos e Perc'!M196,2)</f>
        <v>54.3</v>
      </c>
      <c r="N196">
        <f>ROUND('Dados_Positivos e Perc'!N196,2)</f>
        <v>77.3</v>
      </c>
      <c r="O196">
        <f>ROUND('Dados_Positivos e Perc'!O196,2)</f>
        <v>45.6</v>
      </c>
      <c r="P196">
        <f>ROUND('Dados_Positivos e Perc'!P196,2)</f>
        <v>51.97</v>
      </c>
    </row>
    <row r="197" spans="1:16">
      <c r="A197" t="str">
        <f>'Dados_Positivos e Perc'!A197</f>
        <v>Ourolândia</v>
      </c>
      <c r="B197">
        <f>ROUND('Dados_Positivos e Perc'!B197,2)</f>
        <v>16425</v>
      </c>
      <c r="C197">
        <f>ROUND('Dados_Positivos e Perc'!C197,2)</f>
        <v>61.39</v>
      </c>
      <c r="D197">
        <f>ROUND('Dados_Positivos e Perc'!D197,2)</f>
        <v>4668</v>
      </c>
      <c r="E197">
        <f>ROUND('Dados_Positivos e Perc'!E197,2)</f>
        <v>203</v>
      </c>
      <c r="F197">
        <f>ROUND('Dados_Positivos e Perc'!F197,2)</f>
        <v>61.32</v>
      </c>
      <c r="G197">
        <f>ROUND('Dados_Positivos e Perc'!G197,2)</f>
        <v>5.89</v>
      </c>
      <c r="H197">
        <f>ROUND('Dados_Positivos e Perc'!H197,2)</f>
        <v>80.59</v>
      </c>
      <c r="I197">
        <f>ROUND('Dados_Positivos e Perc'!I197,2)</f>
        <v>65.77</v>
      </c>
      <c r="J197">
        <f>ROUND('Dados_Positivos e Perc'!J197,2)</f>
        <v>21.22</v>
      </c>
      <c r="K197">
        <f>ROUND('Dados_Positivos e Perc'!K197,2)</f>
        <v>55.74</v>
      </c>
      <c r="L197">
        <f>ROUND('Dados_Positivos e Perc'!L197,2)</f>
        <v>56</v>
      </c>
      <c r="M197">
        <f>ROUND('Dados_Positivos e Perc'!M197,2)</f>
        <v>56.6</v>
      </c>
      <c r="N197">
        <f>ROUND('Dados_Positivos e Perc'!N197,2)</f>
        <v>77</v>
      </c>
      <c r="O197">
        <f>ROUND('Dados_Positivos e Perc'!O197,2)</f>
        <v>46.9</v>
      </c>
      <c r="P197">
        <f>ROUND('Dados_Positivos e Perc'!P197,2)</f>
        <v>53.36</v>
      </c>
    </row>
    <row r="198" spans="1:16">
      <c r="A198" t="str">
        <f>'Dados_Positivos e Perc'!A198</f>
        <v>Pau Brasil</v>
      </c>
      <c r="B198">
        <f>ROUND('Dados_Positivos e Perc'!B198,2)</f>
        <v>10852</v>
      </c>
      <c r="C198">
        <f>ROUND('Dados_Positivos e Perc'!C198,2)</f>
        <v>31.98</v>
      </c>
      <c r="D198">
        <f>ROUND('Dados_Positivos e Perc'!D198,2)</f>
        <v>3152</v>
      </c>
      <c r="E198">
        <f>ROUND('Dados_Positivos e Perc'!E198,2)</f>
        <v>255</v>
      </c>
      <c r="F198">
        <f>ROUND('Dados_Positivos e Perc'!F198,2)</f>
        <v>61.56</v>
      </c>
      <c r="G198">
        <f>ROUND('Dados_Positivos e Perc'!G198,2)</f>
        <v>60.53</v>
      </c>
      <c r="H198">
        <f>ROUND('Dados_Positivos e Perc'!H198,2)</f>
        <v>79.13</v>
      </c>
      <c r="I198">
        <f>ROUND('Dados_Positivos e Perc'!I198,2)</f>
        <v>59.43</v>
      </c>
      <c r="J198">
        <f>ROUND('Dados_Positivos e Perc'!J198,2)</f>
        <v>25.12</v>
      </c>
      <c r="K198">
        <f>ROUND('Dados_Positivos e Perc'!K198,2)</f>
        <v>44.53</v>
      </c>
      <c r="L198">
        <f>ROUND('Dados_Positivos e Perc'!L198,2)</f>
        <v>58.3</v>
      </c>
      <c r="M198">
        <f>ROUND('Dados_Positivos e Perc'!M198,2)</f>
        <v>57.7</v>
      </c>
      <c r="N198">
        <f>ROUND('Dados_Positivos e Perc'!N198,2)</f>
        <v>69.900000000000006</v>
      </c>
      <c r="O198">
        <f>ROUND('Dados_Positivos e Perc'!O198,2)</f>
        <v>45.1</v>
      </c>
      <c r="P198">
        <f>ROUND('Dados_Positivos e Perc'!P198,2)</f>
        <v>56.75</v>
      </c>
    </row>
    <row r="199" spans="1:16">
      <c r="A199" t="str">
        <f>'Dados_Positivos e Perc'!A199</f>
        <v>Pé de Serra</v>
      </c>
      <c r="B199">
        <f>ROUND('Dados_Positivos e Perc'!B199,2)</f>
        <v>13752</v>
      </c>
      <c r="C199">
        <f>ROUND('Dados_Positivos e Perc'!C199,2)</f>
        <v>62.38</v>
      </c>
      <c r="D199">
        <f>ROUND('Dados_Positivos e Perc'!D199,2)</f>
        <v>4056</v>
      </c>
      <c r="E199">
        <f>ROUND('Dados_Positivos e Perc'!E199,2)</f>
        <v>230</v>
      </c>
      <c r="F199">
        <f>ROUND('Dados_Positivos e Perc'!F199,2)</f>
        <v>64.06</v>
      </c>
      <c r="G199">
        <f>ROUND('Dados_Positivos e Perc'!G199,2)</f>
        <v>2.69</v>
      </c>
      <c r="H199">
        <f>ROUND('Dados_Positivos e Perc'!H199,2)</f>
        <v>84.27</v>
      </c>
      <c r="I199">
        <f>ROUND('Dados_Positivos e Perc'!I199,2)</f>
        <v>65.3</v>
      </c>
      <c r="J199">
        <f>ROUND('Dados_Positivos e Perc'!J199,2)</f>
        <v>19.420000000000002</v>
      </c>
      <c r="K199">
        <f>ROUND('Dados_Positivos e Perc'!K199,2)</f>
        <v>55.51</v>
      </c>
      <c r="L199">
        <f>ROUND('Dados_Positivos e Perc'!L199,2)</f>
        <v>58.7</v>
      </c>
      <c r="M199">
        <f>ROUND('Dados_Positivos e Perc'!M199,2)</f>
        <v>58.6</v>
      </c>
      <c r="N199">
        <f>ROUND('Dados_Positivos e Perc'!N199,2)</f>
        <v>74.7</v>
      </c>
      <c r="O199">
        <f>ROUND('Dados_Positivos e Perc'!O199,2)</f>
        <v>44.6</v>
      </c>
      <c r="P199">
        <f>ROUND('Dados_Positivos e Perc'!P199,2)</f>
        <v>46.24</v>
      </c>
    </row>
    <row r="200" spans="1:16">
      <c r="A200" t="str">
        <f>'Dados_Positivos e Perc'!A200</f>
        <v>Pedro Alexandre</v>
      </c>
      <c r="B200">
        <f>ROUND('Dados_Positivos e Perc'!B200,2)</f>
        <v>16995</v>
      </c>
      <c r="C200">
        <f>ROUND('Dados_Positivos e Perc'!C200,2)</f>
        <v>83.61</v>
      </c>
      <c r="D200">
        <f>ROUND('Dados_Positivos e Perc'!D200,2)</f>
        <v>4274</v>
      </c>
      <c r="E200">
        <f>ROUND('Dados_Positivos e Perc'!E200,2)</f>
        <v>163</v>
      </c>
      <c r="F200">
        <f>ROUND('Dados_Positivos e Perc'!F200,2)</f>
        <v>44</v>
      </c>
      <c r="G200">
        <f>ROUND('Dados_Positivos e Perc'!G200,2)</f>
        <v>2.06</v>
      </c>
      <c r="H200">
        <f>ROUND('Dados_Positivos e Perc'!H200,2)</f>
        <v>80.069999999999993</v>
      </c>
      <c r="I200">
        <f>ROUND('Dados_Positivos e Perc'!I200,2)</f>
        <v>56.4</v>
      </c>
      <c r="J200">
        <f>ROUND('Dados_Positivos e Perc'!J200,2)</f>
        <v>15.77</v>
      </c>
      <c r="K200">
        <f>ROUND('Dados_Positivos e Perc'!K200,2)</f>
        <v>50.82</v>
      </c>
      <c r="L200">
        <f>ROUND('Dados_Positivos e Perc'!L200,2)</f>
        <v>51.3</v>
      </c>
      <c r="M200">
        <f>ROUND('Dados_Positivos e Perc'!M200,2)</f>
        <v>56.3</v>
      </c>
      <c r="N200">
        <f>ROUND('Dados_Positivos e Perc'!N200,2)</f>
        <v>74.099999999999994</v>
      </c>
      <c r="O200">
        <f>ROUND('Dados_Positivos e Perc'!O200,2)</f>
        <v>47.9</v>
      </c>
      <c r="P200">
        <f>ROUND('Dados_Positivos e Perc'!P200,2)</f>
        <v>51.25</v>
      </c>
    </row>
    <row r="201" spans="1:16">
      <c r="A201" t="str">
        <f>'Dados_Positivos e Perc'!A201</f>
        <v>Piatã</v>
      </c>
      <c r="B201">
        <f>ROUND('Dados_Positivos e Perc'!B201,2)</f>
        <v>17982</v>
      </c>
      <c r="C201">
        <f>ROUND('Dados_Positivos e Perc'!C201,2)</f>
        <v>57.67</v>
      </c>
      <c r="D201">
        <f>ROUND('Dados_Positivos e Perc'!D201,2)</f>
        <v>4858</v>
      </c>
      <c r="E201">
        <f>ROUND('Dados_Positivos e Perc'!E201,2)</f>
        <v>234</v>
      </c>
      <c r="F201">
        <f>ROUND('Dados_Positivos e Perc'!F201,2)</f>
        <v>65.28</v>
      </c>
      <c r="G201">
        <f>ROUND('Dados_Positivos e Perc'!G201,2)</f>
        <v>4.51</v>
      </c>
      <c r="H201">
        <f>ROUND('Dados_Positivos e Perc'!H201,2)</f>
        <v>82.95</v>
      </c>
      <c r="I201">
        <f>ROUND('Dados_Positivos e Perc'!I201,2)</f>
        <v>53.74</v>
      </c>
      <c r="J201">
        <f>ROUND('Dados_Positivos e Perc'!J201,2)</f>
        <v>17.59</v>
      </c>
      <c r="K201">
        <f>ROUND('Dados_Positivos e Perc'!K201,2)</f>
        <v>47.52</v>
      </c>
      <c r="L201">
        <f>ROUND('Dados_Positivos e Perc'!L201,2)</f>
        <v>57.1</v>
      </c>
      <c r="M201">
        <f>ROUND('Dados_Positivos e Perc'!M201,2)</f>
        <v>55.3</v>
      </c>
      <c r="N201">
        <f>ROUND('Dados_Positivos e Perc'!N201,2)</f>
        <v>74</v>
      </c>
      <c r="O201">
        <f>ROUND('Dados_Positivos e Perc'!O201,2)</f>
        <v>50.4</v>
      </c>
      <c r="P201">
        <f>ROUND('Dados_Positivos e Perc'!P201,2)</f>
        <v>55.69</v>
      </c>
    </row>
    <row r="202" spans="1:16">
      <c r="A202" t="str">
        <f>'Dados_Positivos e Perc'!A202</f>
        <v>Pindaí</v>
      </c>
      <c r="B202">
        <f>ROUND('Dados_Positivos e Perc'!B202,2)</f>
        <v>15628</v>
      </c>
      <c r="C202">
        <f>ROUND('Dados_Positivos e Perc'!C202,2)</f>
        <v>72.36</v>
      </c>
      <c r="D202">
        <f>ROUND('Dados_Positivos e Perc'!D202,2)</f>
        <v>4164</v>
      </c>
      <c r="E202">
        <f>ROUND('Dados_Positivos e Perc'!E202,2)</f>
        <v>238</v>
      </c>
      <c r="F202">
        <f>ROUND('Dados_Positivos e Perc'!F202,2)</f>
        <v>63.46</v>
      </c>
      <c r="G202">
        <f>ROUND('Dados_Positivos e Perc'!G202,2)</f>
        <v>0.79</v>
      </c>
      <c r="H202">
        <f>ROUND('Dados_Positivos e Perc'!H202,2)</f>
        <v>85.52</v>
      </c>
      <c r="I202">
        <f>ROUND('Dados_Positivos e Perc'!I202,2)</f>
        <v>64.62</v>
      </c>
      <c r="J202">
        <f>ROUND('Dados_Positivos e Perc'!J202,2)</f>
        <v>21.2</v>
      </c>
      <c r="K202">
        <f>ROUND('Dados_Positivos e Perc'!K202,2)</f>
        <v>55.34</v>
      </c>
      <c r="L202">
        <f>ROUND('Dados_Positivos e Perc'!L202,2)</f>
        <v>60.3</v>
      </c>
      <c r="M202">
        <f>ROUND('Dados_Positivos e Perc'!M202,2)</f>
        <v>57.3</v>
      </c>
      <c r="N202">
        <f>ROUND('Dados_Positivos e Perc'!N202,2)</f>
        <v>73.3</v>
      </c>
      <c r="O202">
        <f>ROUND('Dados_Positivos e Perc'!O202,2)</f>
        <v>47.1</v>
      </c>
      <c r="P202">
        <f>ROUND('Dados_Positivos e Perc'!P202,2)</f>
        <v>45.13</v>
      </c>
    </row>
    <row r="203" spans="1:16">
      <c r="A203" t="str">
        <f>'Dados_Positivos e Perc'!A203</f>
        <v>Pintadas</v>
      </c>
      <c r="B203">
        <f>ROUND('Dados_Positivos e Perc'!B203,2)</f>
        <v>10342</v>
      </c>
      <c r="C203">
        <f>ROUND('Dados_Positivos e Perc'!C203,2)</f>
        <v>43.53</v>
      </c>
      <c r="D203">
        <f>ROUND('Dados_Positivos e Perc'!D203,2)</f>
        <v>2866</v>
      </c>
      <c r="E203">
        <f>ROUND('Dados_Positivos e Perc'!E203,2)</f>
        <v>277</v>
      </c>
      <c r="F203">
        <f>ROUND('Dados_Positivos e Perc'!F203,2)</f>
        <v>64.2</v>
      </c>
      <c r="G203">
        <f>ROUND('Dados_Positivos e Perc'!G203,2)</f>
        <v>47.56</v>
      </c>
      <c r="H203">
        <f>ROUND('Dados_Positivos e Perc'!H203,2)</f>
        <v>84.49</v>
      </c>
      <c r="I203">
        <f>ROUND('Dados_Positivos e Perc'!I203,2)</f>
        <v>62.4</v>
      </c>
      <c r="J203">
        <f>ROUND('Dados_Positivos e Perc'!J203,2)</f>
        <v>22.68</v>
      </c>
      <c r="K203">
        <f>ROUND('Dados_Positivos e Perc'!K203,2)</f>
        <v>53.29</v>
      </c>
      <c r="L203">
        <f>ROUND('Dados_Positivos e Perc'!L203,2)</f>
        <v>61.2</v>
      </c>
      <c r="M203">
        <f>ROUND('Dados_Positivos e Perc'!M203,2)</f>
        <v>53.8</v>
      </c>
      <c r="N203">
        <f>ROUND('Dados_Positivos e Perc'!N203,2)</f>
        <v>74</v>
      </c>
      <c r="O203">
        <f>ROUND('Dados_Positivos e Perc'!O203,2)</f>
        <v>46.9</v>
      </c>
      <c r="P203">
        <f>ROUND('Dados_Positivos e Perc'!P203,2)</f>
        <v>47.33</v>
      </c>
    </row>
    <row r="204" spans="1:16">
      <c r="A204" t="str">
        <f>'Dados_Positivos e Perc'!A204</f>
        <v>Piripá</v>
      </c>
      <c r="B204">
        <f>ROUND('Dados_Positivos e Perc'!B204,2)</f>
        <v>12783</v>
      </c>
      <c r="C204">
        <f>ROUND('Dados_Positivos e Perc'!C204,2)</f>
        <v>51.54</v>
      </c>
      <c r="D204">
        <f>ROUND('Dados_Positivos e Perc'!D204,2)</f>
        <v>3349</v>
      </c>
      <c r="E204">
        <f>ROUND('Dados_Positivos e Perc'!E204,2)</f>
        <v>239</v>
      </c>
      <c r="F204">
        <f>ROUND('Dados_Positivos e Perc'!F204,2)</f>
        <v>60.03</v>
      </c>
      <c r="G204">
        <f>ROUND('Dados_Positivos e Perc'!G204,2)</f>
        <v>3.34</v>
      </c>
      <c r="H204">
        <f>ROUND('Dados_Positivos e Perc'!H204,2)</f>
        <v>85.43</v>
      </c>
      <c r="I204">
        <f>ROUND('Dados_Positivos e Perc'!I204,2)</f>
        <v>56.33</v>
      </c>
      <c r="J204">
        <f>ROUND('Dados_Positivos e Perc'!J204,2)</f>
        <v>22.87</v>
      </c>
      <c r="K204">
        <f>ROUND('Dados_Positivos e Perc'!K204,2)</f>
        <v>41.06</v>
      </c>
      <c r="L204">
        <f>ROUND('Dados_Positivos e Perc'!L204,2)</f>
        <v>57.5</v>
      </c>
      <c r="M204">
        <f>ROUND('Dados_Positivos e Perc'!M204,2)</f>
        <v>57.1</v>
      </c>
      <c r="N204">
        <f>ROUND('Dados_Positivos e Perc'!N204,2)</f>
        <v>73.7</v>
      </c>
      <c r="O204">
        <f>ROUND('Dados_Positivos e Perc'!O204,2)</f>
        <v>43.1</v>
      </c>
      <c r="P204">
        <f>ROUND('Dados_Positivos e Perc'!P204,2)</f>
        <v>49.57</v>
      </c>
    </row>
    <row r="205" spans="1:16">
      <c r="A205" t="str">
        <f>'Dados_Positivos e Perc'!A205</f>
        <v>Ponto Novo</v>
      </c>
      <c r="B205">
        <f>ROUND('Dados_Positivos e Perc'!B205,2)</f>
        <v>15742</v>
      </c>
      <c r="C205">
        <f>ROUND('Dados_Positivos e Perc'!C205,2)</f>
        <v>46.61</v>
      </c>
      <c r="D205">
        <f>ROUND('Dados_Positivos e Perc'!D205,2)</f>
        <v>4501</v>
      </c>
      <c r="E205">
        <f>ROUND('Dados_Positivos e Perc'!E205,2)</f>
        <v>214</v>
      </c>
      <c r="F205">
        <f>ROUND('Dados_Positivos e Perc'!F205,2)</f>
        <v>63.94</v>
      </c>
      <c r="G205">
        <f>ROUND('Dados_Positivos e Perc'!G205,2)</f>
        <v>9.7799999999999994</v>
      </c>
      <c r="H205">
        <f>ROUND('Dados_Positivos e Perc'!H205,2)</f>
        <v>81.489999999999995</v>
      </c>
      <c r="I205">
        <f>ROUND('Dados_Positivos e Perc'!I205,2)</f>
        <v>58.33</v>
      </c>
      <c r="J205">
        <f>ROUND('Dados_Positivos e Perc'!J205,2)</f>
        <v>21.75</v>
      </c>
      <c r="K205">
        <f>ROUND('Dados_Positivos e Perc'!K205,2)</f>
        <v>50.38</v>
      </c>
      <c r="L205">
        <f>ROUND('Dados_Positivos e Perc'!L205,2)</f>
        <v>58</v>
      </c>
      <c r="M205">
        <f>ROUND('Dados_Positivos e Perc'!M205,2)</f>
        <v>54.7</v>
      </c>
      <c r="N205">
        <f>ROUND('Dados_Positivos e Perc'!N205,2)</f>
        <v>75.3</v>
      </c>
      <c r="O205">
        <f>ROUND('Dados_Positivos e Perc'!O205,2)</f>
        <v>46.9</v>
      </c>
      <c r="P205">
        <f>ROUND('Dados_Positivos e Perc'!P205,2)</f>
        <v>50.77</v>
      </c>
    </row>
    <row r="206" spans="1:16">
      <c r="A206" t="str">
        <f>'Dados_Positivos e Perc'!A206</f>
        <v>Presidente Dutra</v>
      </c>
      <c r="B206">
        <f>ROUND('Dados_Positivos e Perc'!B206,2)</f>
        <v>13750</v>
      </c>
      <c r="C206">
        <f>ROUND('Dados_Positivos e Perc'!C206,2)</f>
        <v>34.14</v>
      </c>
      <c r="D206">
        <f>ROUND('Dados_Positivos e Perc'!D206,2)</f>
        <v>4041</v>
      </c>
      <c r="E206">
        <f>ROUND('Dados_Positivos e Perc'!E206,2)</f>
        <v>237</v>
      </c>
      <c r="F206">
        <f>ROUND('Dados_Positivos e Perc'!F206,2)</f>
        <v>77.08</v>
      </c>
      <c r="G206">
        <f>ROUND('Dados_Positivos e Perc'!G206,2)</f>
        <v>6.76</v>
      </c>
      <c r="H206">
        <f>ROUND('Dados_Positivos e Perc'!H206,2)</f>
        <v>83.84</v>
      </c>
      <c r="I206">
        <f>ROUND('Dados_Positivos e Perc'!I206,2)</f>
        <v>62.78</v>
      </c>
      <c r="J206">
        <f>ROUND('Dados_Positivos e Perc'!J206,2)</f>
        <v>30.49</v>
      </c>
      <c r="K206">
        <f>ROUND('Dados_Positivos e Perc'!K206,2)</f>
        <v>42.19</v>
      </c>
      <c r="L206">
        <f>ROUND('Dados_Positivos e Perc'!L206,2)</f>
        <v>61.4</v>
      </c>
      <c r="M206">
        <f>ROUND('Dados_Positivos e Perc'!M206,2)</f>
        <v>55.3</v>
      </c>
      <c r="N206">
        <f>ROUND('Dados_Positivos e Perc'!N206,2)</f>
        <v>75.7</v>
      </c>
      <c r="O206">
        <f>ROUND('Dados_Positivos e Perc'!O206,2)</f>
        <v>47.5</v>
      </c>
      <c r="P206">
        <f>ROUND('Dados_Positivos e Perc'!P206,2)</f>
        <v>55.26</v>
      </c>
    </row>
    <row r="207" spans="1:16">
      <c r="A207" t="str">
        <f>'Dados_Positivos e Perc'!A207</f>
        <v>Presidente Jânio Quadros</v>
      </c>
      <c r="B207">
        <f>ROUND('Dados_Positivos e Perc'!B207,2)</f>
        <v>13652</v>
      </c>
      <c r="C207">
        <f>ROUND('Dados_Positivos e Perc'!C207,2)</f>
        <v>69.25</v>
      </c>
      <c r="D207">
        <f>ROUND('Dados_Positivos e Perc'!D207,2)</f>
        <v>3792</v>
      </c>
      <c r="E207">
        <f>ROUND('Dados_Positivos e Perc'!E207,2)</f>
        <v>216</v>
      </c>
      <c r="F207">
        <f>ROUND('Dados_Positivos e Perc'!F207,2)</f>
        <v>48.48</v>
      </c>
      <c r="G207">
        <f>ROUND('Dados_Positivos e Perc'!G207,2)</f>
        <v>23.07</v>
      </c>
      <c r="H207">
        <f>ROUND('Dados_Positivos e Perc'!H207,2)</f>
        <v>85.28</v>
      </c>
      <c r="I207">
        <f>ROUND('Dados_Positivos e Perc'!I207,2)</f>
        <v>59.44</v>
      </c>
      <c r="J207">
        <f>ROUND('Dados_Positivos e Perc'!J207,2)</f>
        <v>13.21</v>
      </c>
      <c r="K207">
        <f>ROUND('Dados_Positivos e Perc'!K207,2)</f>
        <v>46.14</v>
      </c>
      <c r="L207">
        <f>ROUND('Dados_Positivos e Perc'!L207,2)</f>
        <v>54.2</v>
      </c>
      <c r="M207">
        <f>ROUND('Dados_Positivos e Perc'!M207,2)</f>
        <v>50.7</v>
      </c>
      <c r="N207">
        <f>ROUND('Dados_Positivos e Perc'!N207,2)</f>
        <v>74.3</v>
      </c>
      <c r="O207">
        <f>ROUND('Dados_Positivos e Perc'!O207,2)</f>
        <v>46.7</v>
      </c>
      <c r="P207">
        <f>ROUND('Dados_Positivos e Perc'!P207,2)</f>
        <v>55.48</v>
      </c>
    </row>
    <row r="208" spans="1:16">
      <c r="A208" t="str">
        <f>'Dados_Positivos e Perc'!A208</f>
        <v>Retirolândia</v>
      </c>
      <c r="B208">
        <f>ROUND('Dados_Positivos e Perc'!B208,2)</f>
        <v>12055</v>
      </c>
      <c r="C208">
        <f>ROUND('Dados_Positivos e Perc'!C208,2)</f>
        <v>44.24</v>
      </c>
      <c r="D208">
        <f>ROUND('Dados_Positivos e Perc'!D208,2)</f>
        <v>3675</v>
      </c>
      <c r="E208">
        <f>ROUND('Dados_Positivos e Perc'!E208,2)</f>
        <v>276</v>
      </c>
      <c r="F208">
        <f>ROUND('Dados_Positivos e Perc'!F208,2)</f>
        <v>71.2</v>
      </c>
      <c r="G208">
        <f>ROUND('Dados_Positivos e Perc'!G208,2)</f>
        <v>16.11</v>
      </c>
      <c r="H208">
        <f>ROUND('Dados_Positivos e Perc'!H208,2)</f>
        <v>84.71</v>
      </c>
      <c r="I208">
        <f>ROUND('Dados_Positivos e Perc'!I208,2)</f>
        <v>68.400000000000006</v>
      </c>
      <c r="J208">
        <f>ROUND('Dados_Positivos e Perc'!J208,2)</f>
        <v>29.88</v>
      </c>
      <c r="K208">
        <f>ROUND('Dados_Positivos e Perc'!K208,2)</f>
        <v>57.22</v>
      </c>
      <c r="L208">
        <f>ROUND('Dados_Positivos e Perc'!L208,2)</f>
        <v>63.6</v>
      </c>
      <c r="M208">
        <f>ROUND('Dados_Positivos e Perc'!M208,2)</f>
        <v>59</v>
      </c>
      <c r="N208">
        <f>ROUND('Dados_Positivos e Perc'!N208,2)</f>
        <v>71.2</v>
      </c>
      <c r="O208">
        <f>ROUND('Dados_Positivos e Perc'!O208,2)</f>
        <v>47.7</v>
      </c>
      <c r="P208">
        <f>ROUND('Dados_Positivos e Perc'!P208,2)</f>
        <v>47.53</v>
      </c>
    </row>
    <row r="209" spans="1:16">
      <c r="A209" t="str">
        <f>'Dados_Positivos e Perc'!A209</f>
        <v>Ribeira do Amparo</v>
      </c>
      <c r="B209">
        <f>ROUND('Dados_Positivos e Perc'!B209,2)</f>
        <v>14276</v>
      </c>
      <c r="C209">
        <f>ROUND('Dados_Positivos e Perc'!C209,2)</f>
        <v>86.54</v>
      </c>
      <c r="D209">
        <f>ROUND('Dados_Positivos e Perc'!D209,2)</f>
        <v>3933</v>
      </c>
      <c r="E209">
        <f>ROUND('Dados_Positivos e Perc'!E209,2)</f>
        <v>177</v>
      </c>
      <c r="F209">
        <f>ROUND('Dados_Positivos e Perc'!F209,2)</f>
        <v>50.01</v>
      </c>
      <c r="G209">
        <f>ROUND('Dados_Positivos e Perc'!G209,2)</f>
        <v>0.43</v>
      </c>
      <c r="H209">
        <f>ROUND('Dados_Positivos e Perc'!H209,2)</f>
        <v>83</v>
      </c>
      <c r="I209">
        <f>ROUND('Dados_Positivos e Perc'!I209,2)</f>
        <v>57.02</v>
      </c>
      <c r="J209">
        <f>ROUND('Dados_Positivos e Perc'!J209,2)</f>
        <v>14.69</v>
      </c>
      <c r="K209">
        <f>ROUND('Dados_Positivos e Perc'!K209,2)</f>
        <v>50.37</v>
      </c>
      <c r="L209">
        <f>ROUND('Dados_Positivos e Perc'!L209,2)</f>
        <v>51.2</v>
      </c>
      <c r="M209">
        <f>ROUND('Dados_Positivos e Perc'!M209,2)</f>
        <v>53.3</v>
      </c>
      <c r="N209">
        <f>ROUND('Dados_Positivos e Perc'!N209,2)</f>
        <v>77.599999999999994</v>
      </c>
      <c r="O209">
        <f>ROUND('Dados_Positivos e Perc'!O209,2)</f>
        <v>46</v>
      </c>
      <c r="P209">
        <f>ROUND('Dados_Positivos e Perc'!P209,2)</f>
        <v>53.55</v>
      </c>
    </row>
    <row r="210" spans="1:16">
      <c r="A210" t="str">
        <f>'Dados_Positivos e Perc'!A210</f>
        <v>Rio de Contas</v>
      </c>
      <c r="B210">
        <f>ROUND('Dados_Positivos e Perc'!B210,2)</f>
        <v>13007</v>
      </c>
      <c r="C210">
        <f>ROUND('Dados_Positivos e Perc'!C210,2)</f>
        <v>51.5</v>
      </c>
      <c r="D210">
        <f>ROUND('Dados_Positivos e Perc'!D210,2)</f>
        <v>3721</v>
      </c>
      <c r="E210">
        <f>ROUND('Dados_Positivos e Perc'!E210,2)</f>
        <v>290</v>
      </c>
      <c r="F210">
        <f>ROUND('Dados_Positivos e Perc'!F210,2)</f>
        <v>68.03</v>
      </c>
      <c r="G210">
        <f>ROUND('Dados_Positivos e Perc'!G210,2)</f>
        <v>20.64</v>
      </c>
      <c r="H210">
        <f>ROUND('Dados_Positivos e Perc'!H210,2)</f>
        <v>88.36</v>
      </c>
      <c r="I210">
        <f>ROUND('Dados_Positivos e Perc'!I210,2)</f>
        <v>63.91</v>
      </c>
      <c r="J210">
        <f>ROUND('Dados_Positivos e Perc'!J210,2)</f>
        <v>24.66</v>
      </c>
      <c r="K210">
        <f>ROUND('Dados_Positivos e Perc'!K210,2)</f>
        <v>44.79</v>
      </c>
      <c r="L210">
        <f>ROUND('Dados_Positivos e Perc'!L210,2)</f>
        <v>60.5</v>
      </c>
      <c r="M210">
        <f>ROUND('Dados_Positivos e Perc'!M210,2)</f>
        <v>59.4</v>
      </c>
      <c r="N210">
        <f>ROUND('Dados_Positivos e Perc'!N210,2)</f>
        <v>80.7</v>
      </c>
      <c r="O210">
        <f>ROUND('Dados_Positivos e Perc'!O210,2)</f>
        <v>41.3</v>
      </c>
      <c r="P210">
        <f>ROUND('Dados_Positivos e Perc'!P210,2)</f>
        <v>49.3</v>
      </c>
    </row>
    <row r="211" spans="1:16">
      <c r="A211" t="str">
        <f>'Dados_Positivos e Perc'!A211</f>
        <v>Rio do Antônio</v>
      </c>
      <c r="B211">
        <f>ROUND('Dados_Positivos e Perc'!B211,2)</f>
        <v>14815</v>
      </c>
      <c r="C211">
        <f>ROUND('Dados_Positivos e Perc'!C211,2)</f>
        <v>59.55</v>
      </c>
      <c r="D211">
        <f>ROUND('Dados_Positivos e Perc'!D211,2)</f>
        <v>4012</v>
      </c>
      <c r="E211">
        <f>ROUND('Dados_Positivos e Perc'!E211,2)</f>
        <v>218</v>
      </c>
      <c r="F211">
        <f>ROUND('Dados_Positivos e Perc'!F211,2)</f>
        <v>56.95</v>
      </c>
      <c r="G211">
        <f>ROUND('Dados_Positivos e Perc'!G211,2)</f>
        <v>6.51</v>
      </c>
      <c r="H211">
        <f>ROUND('Dados_Positivos e Perc'!H211,2)</f>
        <v>85.47</v>
      </c>
      <c r="I211">
        <f>ROUND('Dados_Positivos e Perc'!I211,2)</f>
        <v>60.52</v>
      </c>
      <c r="J211">
        <f>ROUND('Dados_Positivos e Perc'!J211,2)</f>
        <v>19.07</v>
      </c>
      <c r="K211">
        <f>ROUND('Dados_Positivos e Perc'!K211,2)</f>
        <v>48.59</v>
      </c>
      <c r="L211">
        <f>ROUND('Dados_Positivos e Perc'!L211,2)</f>
        <v>57.6</v>
      </c>
      <c r="M211">
        <f>ROUND('Dados_Positivos e Perc'!M211,2)</f>
        <v>54.9</v>
      </c>
      <c r="N211">
        <f>ROUND('Dados_Positivos e Perc'!N211,2)</f>
        <v>74.7</v>
      </c>
      <c r="O211">
        <f>ROUND('Dados_Positivos e Perc'!O211,2)</f>
        <v>47.1</v>
      </c>
      <c r="P211">
        <f>ROUND('Dados_Positivos e Perc'!P211,2)</f>
        <v>49.5</v>
      </c>
    </row>
    <row r="212" spans="1:16">
      <c r="A212" t="str">
        <f>'Dados_Positivos e Perc'!A212</f>
        <v>Rio do Pires</v>
      </c>
      <c r="B212">
        <f>ROUND('Dados_Positivos e Perc'!B212,2)</f>
        <v>11918</v>
      </c>
      <c r="C212">
        <f>ROUND('Dados_Positivos e Perc'!C212,2)</f>
        <v>55.81</v>
      </c>
      <c r="D212">
        <f>ROUND('Dados_Positivos e Perc'!D212,2)</f>
        <v>3249</v>
      </c>
      <c r="E212">
        <f>ROUND('Dados_Positivos e Perc'!E212,2)</f>
        <v>262</v>
      </c>
      <c r="F212">
        <f>ROUND('Dados_Positivos e Perc'!F212,2)</f>
        <v>57.48</v>
      </c>
      <c r="G212">
        <f>ROUND('Dados_Positivos e Perc'!G212,2)</f>
        <v>0.74</v>
      </c>
      <c r="H212">
        <f>ROUND('Dados_Positivos e Perc'!H212,2)</f>
        <v>86.33</v>
      </c>
      <c r="I212">
        <f>ROUND('Dados_Positivos e Perc'!I212,2)</f>
        <v>60.62</v>
      </c>
      <c r="J212">
        <f>ROUND('Dados_Positivos e Perc'!J212,2)</f>
        <v>21.45</v>
      </c>
      <c r="K212">
        <f>ROUND('Dados_Positivos e Perc'!K212,2)</f>
        <v>44.64</v>
      </c>
      <c r="L212">
        <f>ROUND('Dados_Positivos e Perc'!L212,2)</f>
        <v>59.4</v>
      </c>
      <c r="M212">
        <f>ROUND('Dados_Positivos e Perc'!M212,2)</f>
        <v>54.3</v>
      </c>
      <c r="N212">
        <f>ROUND('Dados_Positivos e Perc'!N212,2)</f>
        <v>74</v>
      </c>
      <c r="O212">
        <f>ROUND('Dados_Positivos e Perc'!O212,2)</f>
        <v>46.3</v>
      </c>
      <c r="P212">
        <f>ROUND('Dados_Positivos e Perc'!P212,2)</f>
        <v>48.81</v>
      </c>
    </row>
    <row r="213" spans="1:16">
      <c r="A213" t="str">
        <f>'Dados_Positivos e Perc'!A213</f>
        <v>Salinas da Margarida</v>
      </c>
      <c r="B213">
        <f>ROUND('Dados_Positivos e Perc'!B213,2)</f>
        <v>13456</v>
      </c>
      <c r="C213">
        <f>ROUND('Dados_Positivos e Perc'!C213,2)</f>
        <v>55.71</v>
      </c>
      <c r="D213">
        <f>ROUND('Dados_Positivos e Perc'!D213,2)</f>
        <v>3833</v>
      </c>
      <c r="E213">
        <f>ROUND('Dados_Positivos e Perc'!E213,2)</f>
        <v>264</v>
      </c>
      <c r="F213">
        <f>ROUND('Dados_Positivos e Perc'!F213,2)</f>
        <v>82.37</v>
      </c>
      <c r="G213">
        <f>ROUND('Dados_Positivos e Perc'!G213,2)</f>
        <v>11.43</v>
      </c>
      <c r="H213">
        <f>ROUND('Dados_Positivos e Perc'!H213,2)</f>
        <v>82.79</v>
      </c>
      <c r="I213">
        <f>ROUND('Dados_Positivos e Perc'!I213,2)</f>
        <v>66.48</v>
      </c>
      <c r="J213">
        <f>ROUND('Dados_Positivos e Perc'!J213,2)</f>
        <v>42.17</v>
      </c>
      <c r="K213">
        <f>ROUND('Dados_Positivos e Perc'!K213,2)</f>
        <v>60.47</v>
      </c>
      <c r="L213">
        <f>ROUND('Dados_Positivos e Perc'!L213,2)</f>
        <v>61.7</v>
      </c>
      <c r="M213">
        <f>ROUND('Dados_Positivos e Perc'!M213,2)</f>
        <v>57.7</v>
      </c>
      <c r="N213">
        <f>ROUND('Dados_Positivos e Perc'!N213,2)</f>
        <v>79.599999999999994</v>
      </c>
      <c r="O213">
        <f>ROUND('Dados_Positivos e Perc'!O213,2)</f>
        <v>43.3</v>
      </c>
      <c r="P213">
        <f>ROUND('Dados_Positivos e Perc'!P213,2)</f>
        <v>54.68</v>
      </c>
    </row>
    <row r="214" spans="1:16">
      <c r="A214" t="str">
        <f>'Dados_Positivos e Perc'!A214</f>
        <v>Santa Bárbara</v>
      </c>
      <c r="B214">
        <f>ROUND('Dados_Positivos e Perc'!B214,2)</f>
        <v>19064</v>
      </c>
      <c r="C214">
        <f>ROUND('Dados_Positivos e Perc'!C214,2)</f>
        <v>54.53</v>
      </c>
      <c r="D214">
        <f>ROUND('Dados_Positivos e Perc'!D214,2)</f>
        <v>5413</v>
      </c>
      <c r="E214">
        <f>ROUND('Dados_Positivos e Perc'!E214,2)</f>
        <v>233</v>
      </c>
      <c r="F214">
        <f>ROUND('Dados_Positivos e Perc'!F214,2)</f>
        <v>67.89</v>
      </c>
      <c r="G214">
        <f>ROUND('Dados_Positivos e Perc'!G214,2)</f>
        <v>5.3</v>
      </c>
      <c r="H214">
        <f>ROUND('Dados_Positivos e Perc'!H214,2)</f>
        <v>82.96</v>
      </c>
      <c r="I214">
        <f>ROUND('Dados_Positivos e Perc'!I214,2)</f>
        <v>59.07</v>
      </c>
      <c r="J214">
        <f>ROUND('Dados_Positivos e Perc'!J214,2)</f>
        <v>25.37</v>
      </c>
      <c r="K214">
        <f>ROUND('Dados_Positivos e Perc'!K214,2)</f>
        <v>49.9</v>
      </c>
      <c r="L214">
        <f>ROUND('Dados_Positivos e Perc'!L214,2)</f>
        <v>58.3</v>
      </c>
      <c r="M214">
        <f>ROUND('Dados_Positivos e Perc'!M214,2)</f>
        <v>64.3</v>
      </c>
      <c r="N214">
        <f>ROUND('Dados_Positivos e Perc'!N214,2)</f>
        <v>80.099999999999994</v>
      </c>
      <c r="O214">
        <f>ROUND('Dados_Positivos e Perc'!O214,2)</f>
        <v>40.4</v>
      </c>
      <c r="P214">
        <f>ROUND('Dados_Positivos e Perc'!P214,2)</f>
        <v>53.47</v>
      </c>
    </row>
    <row r="215" spans="1:16">
      <c r="A215" t="str">
        <f>'Dados_Positivos e Perc'!A215</f>
        <v>Santa Brígida</v>
      </c>
      <c r="B215">
        <f>ROUND('Dados_Positivos e Perc'!B215,2)</f>
        <v>15060</v>
      </c>
      <c r="C215">
        <f>ROUND('Dados_Positivos e Perc'!C215,2)</f>
        <v>62.74</v>
      </c>
      <c r="D215">
        <f>ROUND('Dados_Positivos e Perc'!D215,2)</f>
        <v>4174</v>
      </c>
      <c r="E215">
        <f>ROUND('Dados_Positivos e Perc'!E215,2)</f>
        <v>204</v>
      </c>
      <c r="F215">
        <f>ROUND('Dados_Positivos e Perc'!F215,2)</f>
        <v>52.07</v>
      </c>
      <c r="G215">
        <f>ROUND('Dados_Positivos e Perc'!G215,2)</f>
        <v>30.83</v>
      </c>
      <c r="H215">
        <f>ROUND('Dados_Positivos e Perc'!H215,2)</f>
        <v>81.48</v>
      </c>
      <c r="I215">
        <f>ROUND('Dados_Positivos e Perc'!I215,2)</f>
        <v>61.96</v>
      </c>
      <c r="J215">
        <f>ROUND('Dados_Positivos e Perc'!J215,2)</f>
        <v>17.87</v>
      </c>
      <c r="K215">
        <f>ROUND('Dados_Positivos e Perc'!K215,2)</f>
        <v>59.46</v>
      </c>
      <c r="L215">
        <f>ROUND('Dados_Positivos e Perc'!L215,2)</f>
        <v>54.6</v>
      </c>
      <c r="M215">
        <f>ROUND('Dados_Positivos e Perc'!M215,2)</f>
        <v>56.3</v>
      </c>
      <c r="N215">
        <f>ROUND('Dados_Positivos e Perc'!N215,2)</f>
        <v>70.400000000000006</v>
      </c>
      <c r="O215">
        <f>ROUND('Dados_Positivos e Perc'!O215,2)</f>
        <v>47.9</v>
      </c>
      <c r="P215">
        <f>ROUND('Dados_Positivos e Perc'!P215,2)</f>
        <v>55.46</v>
      </c>
    </row>
    <row r="216" spans="1:16">
      <c r="A216" t="str">
        <f>'Dados_Positivos e Perc'!A216</f>
        <v>Santa Inês</v>
      </c>
      <c r="B216">
        <f>ROUND('Dados_Positivos e Perc'!B216,2)</f>
        <v>10363</v>
      </c>
      <c r="C216">
        <f>ROUND('Dados_Positivos e Perc'!C216,2)</f>
        <v>8.19</v>
      </c>
      <c r="D216">
        <f>ROUND('Dados_Positivos e Perc'!D216,2)</f>
        <v>3226</v>
      </c>
      <c r="E216">
        <f>ROUND('Dados_Positivos e Perc'!E216,2)</f>
        <v>278</v>
      </c>
      <c r="F216">
        <f>ROUND('Dados_Positivos e Perc'!F216,2)</f>
        <v>57.5</v>
      </c>
      <c r="G216">
        <f>ROUND('Dados_Positivos e Perc'!G216,2)</f>
        <v>62.46</v>
      </c>
      <c r="H216">
        <f>ROUND('Dados_Positivos e Perc'!H216,2)</f>
        <v>85.08</v>
      </c>
      <c r="I216">
        <f>ROUND('Dados_Positivos e Perc'!I216,2)</f>
        <v>64.680000000000007</v>
      </c>
      <c r="J216">
        <f>ROUND('Dados_Positivos e Perc'!J216,2)</f>
        <v>27.87</v>
      </c>
      <c r="K216">
        <f>ROUND('Dados_Positivos e Perc'!K216,2)</f>
        <v>48.94</v>
      </c>
      <c r="L216">
        <f>ROUND('Dados_Positivos e Perc'!L216,2)</f>
        <v>57.4</v>
      </c>
      <c r="M216">
        <f>ROUND('Dados_Positivos e Perc'!M216,2)</f>
        <v>51.7</v>
      </c>
      <c r="N216">
        <f>ROUND('Dados_Positivos e Perc'!N216,2)</f>
        <v>75.3</v>
      </c>
      <c r="O216">
        <f>ROUND('Dados_Positivos e Perc'!O216,2)</f>
        <v>46.6</v>
      </c>
      <c r="P216">
        <f>ROUND('Dados_Positivos e Perc'!P216,2)</f>
        <v>49.21</v>
      </c>
    </row>
    <row r="217" spans="1:16">
      <c r="A217" t="str">
        <f>'Dados_Positivos e Perc'!A217</f>
        <v>Santa Luzia</v>
      </c>
      <c r="B217">
        <f>ROUND('Dados_Positivos e Perc'!B217,2)</f>
        <v>13344</v>
      </c>
      <c r="C217">
        <f>ROUND('Dados_Positivos e Perc'!C217,2)</f>
        <v>39.51</v>
      </c>
      <c r="D217">
        <f>ROUND('Dados_Positivos e Perc'!D217,2)</f>
        <v>3971</v>
      </c>
      <c r="E217">
        <f>ROUND('Dados_Positivos e Perc'!E217,2)</f>
        <v>245</v>
      </c>
      <c r="F217">
        <f>ROUND('Dados_Positivos e Perc'!F217,2)</f>
        <v>57.55</v>
      </c>
      <c r="G217">
        <f>ROUND('Dados_Positivos e Perc'!G217,2)</f>
        <v>40.29</v>
      </c>
      <c r="H217">
        <f>ROUND('Dados_Positivos e Perc'!H217,2)</f>
        <v>82.29</v>
      </c>
      <c r="I217">
        <f>ROUND('Dados_Positivos e Perc'!I217,2)</f>
        <v>61.19</v>
      </c>
      <c r="J217">
        <f>ROUND('Dados_Positivos e Perc'!J217,2)</f>
        <v>19.489999999999998</v>
      </c>
      <c r="K217">
        <f>ROUND('Dados_Positivos e Perc'!K217,2)</f>
        <v>50.02</v>
      </c>
      <c r="L217">
        <f>ROUND('Dados_Positivos e Perc'!L217,2)</f>
        <v>55.6</v>
      </c>
      <c r="M217">
        <f>ROUND('Dados_Positivos e Perc'!M217,2)</f>
        <v>51.8</v>
      </c>
      <c r="N217">
        <f>ROUND('Dados_Positivos e Perc'!N217,2)</f>
        <v>73.7</v>
      </c>
      <c r="O217">
        <f>ROUND('Dados_Positivos e Perc'!O217,2)</f>
        <v>46.3</v>
      </c>
      <c r="P217">
        <f>ROUND('Dados_Positivos e Perc'!P217,2)</f>
        <v>46.39</v>
      </c>
    </row>
    <row r="218" spans="1:16">
      <c r="A218" t="str">
        <f>'Dados_Positivos e Perc'!A218</f>
        <v>São Félix</v>
      </c>
      <c r="B218">
        <f>ROUND('Dados_Positivos e Perc'!B218,2)</f>
        <v>14098</v>
      </c>
      <c r="C218">
        <f>ROUND('Dados_Positivos e Perc'!C218,2)</f>
        <v>34.28</v>
      </c>
      <c r="D218">
        <f>ROUND('Dados_Positivos e Perc'!D218,2)</f>
        <v>3695</v>
      </c>
      <c r="E218">
        <f>ROUND('Dados_Positivos e Perc'!E218,2)</f>
        <v>303</v>
      </c>
      <c r="F218">
        <f>ROUND('Dados_Positivos e Perc'!F218,2)</f>
        <v>76.790000000000006</v>
      </c>
      <c r="G218">
        <f>ROUND('Dados_Positivos e Perc'!G218,2)</f>
        <v>56.83</v>
      </c>
      <c r="H218">
        <f>ROUND('Dados_Positivos e Perc'!H218,2)</f>
        <v>86.39</v>
      </c>
      <c r="I218">
        <f>ROUND('Dados_Positivos e Perc'!I218,2)</f>
        <v>61.32</v>
      </c>
      <c r="J218">
        <f>ROUND('Dados_Positivos e Perc'!J218,2)</f>
        <v>39.520000000000003</v>
      </c>
      <c r="K218">
        <f>ROUND('Dados_Positivos e Perc'!K218,2)</f>
        <v>56.37</v>
      </c>
      <c r="L218">
        <f>ROUND('Dados_Positivos e Perc'!L218,2)</f>
        <v>63.9</v>
      </c>
      <c r="M218">
        <f>ROUND('Dados_Positivos e Perc'!M218,2)</f>
        <v>55</v>
      </c>
      <c r="N218">
        <f>ROUND('Dados_Positivos e Perc'!N218,2)</f>
        <v>74.400000000000006</v>
      </c>
      <c r="O218">
        <f>ROUND('Dados_Positivos e Perc'!O218,2)</f>
        <v>49</v>
      </c>
      <c r="P218">
        <f>ROUND('Dados_Positivos e Perc'!P218,2)</f>
        <v>49.21</v>
      </c>
    </row>
    <row r="219" spans="1:16">
      <c r="A219" t="str">
        <f>'Dados_Positivos e Perc'!A219</f>
        <v>São Félix do Coribe</v>
      </c>
      <c r="B219">
        <f>ROUND('Dados_Positivos e Perc'!B219,2)</f>
        <v>13048</v>
      </c>
      <c r="C219">
        <f>ROUND('Dados_Positivos e Perc'!C219,2)</f>
        <v>18.86</v>
      </c>
      <c r="D219">
        <f>ROUND('Dados_Positivos e Perc'!D219,2)</f>
        <v>3683</v>
      </c>
      <c r="E219">
        <f>ROUND('Dados_Positivos e Perc'!E219,2)</f>
        <v>372</v>
      </c>
      <c r="F219">
        <f>ROUND('Dados_Positivos e Perc'!F219,2)</f>
        <v>75.98</v>
      </c>
      <c r="G219">
        <f>ROUND('Dados_Positivos e Perc'!G219,2)</f>
        <v>1.28</v>
      </c>
      <c r="H219">
        <f>ROUND('Dados_Positivos e Perc'!H219,2)</f>
        <v>81.62</v>
      </c>
      <c r="I219">
        <f>ROUND('Dados_Positivos e Perc'!I219,2)</f>
        <v>65.56</v>
      </c>
      <c r="J219">
        <f>ROUND('Dados_Positivos e Perc'!J219,2)</f>
        <v>32.409999999999997</v>
      </c>
      <c r="K219">
        <f>ROUND('Dados_Positivos e Perc'!K219,2)</f>
        <v>53.36</v>
      </c>
      <c r="L219">
        <f>ROUND('Dados_Positivos e Perc'!L219,2)</f>
        <v>63.9</v>
      </c>
      <c r="M219">
        <f>ROUND('Dados_Positivos e Perc'!M219,2)</f>
        <v>53.5</v>
      </c>
      <c r="N219">
        <f>ROUND('Dados_Positivos e Perc'!N219,2)</f>
        <v>77.8</v>
      </c>
      <c r="O219">
        <f>ROUND('Dados_Positivos e Perc'!O219,2)</f>
        <v>48</v>
      </c>
      <c r="P219">
        <f>ROUND('Dados_Positivos e Perc'!P219,2)</f>
        <v>50.58</v>
      </c>
    </row>
    <row r="220" spans="1:16">
      <c r="A220" t="str">
        <f>'Dados_Positivos e Perc'!A220</f>
        <v>São Gabriel</v>
      </c>
      <c r="B220">
        <f>ROUND('Dados_Positivos e Perc'!B220,2)</f>
        <v>18427</v>
      </c>
      <c r="C220">
        <f>ROUND('Dados_Positivos e Perc'!C220,2)</f>
        <v>43.05</v>
      </c>
      <c r="D220">
        <f>ROUND('Dados_Positivos e Perc'!D220,2)</f>
        <v>5121</v>
      </c>
      <c r="E220">
        <f>ROUND('Dados_Positivos e Perc'!E220,2)</f>
        <v>201</v>
      </c>
      <c r="F220">
        <f>ROUND('Dados_Positivos e Perc'!F220,2)</f>
        <v>72.040000000000006</v>
      </c>
      <c r="G220">
        <f>ROUND('Dados_Positivos e Perc'!G220,2)</f>
        <v>7.32</v>
      </c>
      <c r="H220">
        <f>ROUND('Dados_Positivos e Perc'!H220,2)</f>
        <v>81.8</v>
      </c>
      <c r="I220">
        <f>ROUND('Dados_Positivos e Perc'!I220,2)</f>
        <v>62.98</v>
      </c>
      <c r="J220">
        <f>ROUND('Dados_Positivos e Perc'!J220,2)</f>
        <v>29.38</v>
      </c>
      <c r="K220">
        <f>ROUND('Dados_Positivos e Perc'!K220,2)</f>
        <v>49.76</v>
      </c>
      <c r="L220">
        <f>ROUND('Dados_Positivos e Perc'!L220,2)</f>
        <v>59.2</v>
      </c>
      <c r="M220">
        <f>ROUND('Dados_Positivos e Perc'!M220,2)</f>
        <v>53</v>
      </c>
      <c r="N220">
        <f>ROUND('Dados_Positivos e Perc'!N220,2)</f>
        <v>77.5</v>
      </c>
      <c r="O220">
        <f>ROUND('Dados_Positivos e Perc'!O220,2)</f>
        <v>51.2</v>
      </c>
      <c r="P220">
        <f>ROUND('Dados_Positivos e Perc'!P220,2)</f>
        <v>51.81</v>
      </c>
    </row>
    <row r="221" spans="1:16">
      <c r="A221" t="str">
        <f>'Dados_Positivos e Perc'!A221</f>
        <v>São José do Jacuípe</v>
      </c>
      <c r="B221">
        <f>ROUND('Dados_Positivos e Perc'!B221,2)</f>
        <v>10180</v>
      </c>
      <c r="C221">
        <f>ROUND('Dados_Positivos e Perc'!C221,2)</f>
        <v>31.33</v>
      </c>
      <c r="D221">
        <f>ROUND('Dados_Positivos e Perc'!D221,2)</f>
        <v>3142</v>
      </c>
      <c r="E221">
        <f>ROUND('Dados_Positivos e Perc'!E221,2)</f>
        <v>236</v>
      </c>
      <c r="F221">
        <f>ROUND('Dados_Positivos e Perc'!F221,2)</f>
        <v>58.64</v>
      </c>
      <c r="G221">
        <f>ROUND('Dados_Positivos e Perc'!G221,2)</f>
        <v>31.29</v>
      </c>
      <c r="H221">
        <f>ROUND('Dados_Positivos e Perc'!H221,2)</f>
        <v>82.6</v>
      </c>
      <c r="I221">
        <f>ROUND('Dados_Positivos e Perc'!I221,2)</f>
        <v>70.819999999999993</v>
      </c>
      <c r="J221">
        <f>ROUND('Dados_Positivos e Perc'!J221,2)</f>
        <v>17.28</v>
      </c>
      <c r="K221">
        <f>ROUND('Dados_Positivos e Perc'!K221,2)</f>
        <v>54.57</v>
      </c>
      <c r="L221">
        <f>ROUND('Dados_Positivos e Perc'!L221,2)</f>
        <v>55.2</v>
      </c>
      <c r="M221">
        <f>ROUND('Dados_Positivos e Perc'!M221,2)</f>
        <v>55.2</v>
      </c>
      <c r="N221">
        <f>ROUND('Dados_Positivos e Perc'!N221,2)</f>
        <v>68.5</v>
      </c>
      <c r="O221">
        <f>ROUND('Dados_Positivos e Perc'!O221,2)</f>
        <v>46.7</v>
      </c>
      <c r="P221">
        <f>ROUND('Dados_Positivos e Perc'!P221,2)</f>
        <v>46.64</v>
      </c>
    </row>
    <row r="222" spans="1:16">
      <c r="A222" t="str">
        <f>'Dados_Positivos e Perc'!A222</f>
        <v>São Miguel das Matas</v>
      </c>
      <c r="B222">
        <f>ROUND('Dados_Positivos e Perc'!B222,2)</f>
        <v>10414</v>
      </c>
      <c r="C222">
        <f>ROUND('Dados_Positivos e Perc'!C222,2)</f>
        <v>67.739999999999995</v>
      </c>
      <c r="D222">
        <f>ROUND('Dados_Positivos e Perc'!D222,2)</f>
        <v>3098</v>
      </c>
      <c r="E222">
        <f>ROUND('Dados_Positivos e Perc'!E222,2)</f>
        <v>247</v>
      </c>
      <c r="F222">
        <f>ROUND('Dados_Positivos e Perc'!F222,2)</f>
        <v>63.57</v>
      </c>
      <c r="G222">
        <f>ROUND('Dados_Positivos e Perc'!G222,2)</f>
        <v>14.01</v>
      </c>
      <c r="H222">
        <f>ROUND('Dados_Positivos e Perc'!H222,2)</f>
        <v>83.74</v>
      </c>
      <c r="I222">
        <f>ROUND('Dados_Positivos e Perc'!I222,2)</f>
        <v>68.42</v>
      </c>
      <c r="J222">
        <f>ROUND('Dados_Positivos e Perc'!J222,2)</f>
        <v>20.440000000000001</v>
      </c>
      <c r="K222">
        <f>ROUND('Dados_Positivos e Perc'!K222,2)</f>
        <v>62.28</v>
      </c>
      <c r="L222">
        <f>ROUND('Dados_Positivos e Perc'!L222,2)</f>
        <v>59.3</v>
      </c>
      <c r="M222">
        <f>ROUND('Dados_Positivos e Perc'!M222,2)</f>
        <v>54.3</v>
      </c>
      <c r="N222">
        <f>ROUND('Dados_Positivos e Perc'!N222,2)</f>
        <v>77</v>
      </c>
      <c r="O222">
        <f>ROUND('Dados_Positivos e Perc'!O222,2)</f>
        <v>44.6</v>
      </c>
      <c r="P222">
        <f>ROUND('Dados_Positivos e Perc'!P222,2)</f>
        <v>52.13</v>
      </c>
    </row>
    <row r="223" spans="1:16">
      <c r="A223" t="str">
        <f>'Dados_Positivos e Perc'!A223</f>
        <v>Sapeaçu</v>
      </c>
      <c r="B223">
        <f>ROUND('Dados_Positivos e Perc'!B223,2)</f>
        <v>16585</v>
      </c>
      <c r="C223">
        <f>ROUND('Dados_Positivos e Perc'!C223,2)</f>
        <v>51.26</v>
      </c>
      <c r="D223">
        <f>ROUND('Dados_Positivos e Perc'!D223,2)</f>
        <v>4779</v>
      </c>
      <c r="E223">
        <f>ROUND('Dados_Positivos e Perc'!E223,2)</f>
        <v>279</v>
      </c>
      <c r="F223">
        <f>ROUND('Dados_Positivos e Perc'!F223,2)</f>
        <v>76.11</v>
      </c>
      <c r="G223">
        <f>ROUND('Dados_Positivos e Perc'!G223,2)</f>
        <v>3.45</v>
      </c>
      <c r="H223">
        <f>ROUND('Dados_Positivos e Perc'!H223,2)</f>
        <v>84.6</v>
      </c>
      <c r="I223">
        <f>ROUND('Dados_Positivos e Perc'!I223,2)</f>
        <v>61.96</v>
      </c>
      <c r="J223">
        <f>ROUND('Dados_Positivos e Perc'!J223,2)</f>
        <v>31.54</v>
      </c>
      <c r="K223">
        <f>ROUND('Dados_Positivos e Perc'!K223,2)</f>
        <v>54.18</v>
      </c>
      <c r="L223">
        <f>ROUND('Dados_Positivos e Perc'!L223,2)</f>
        <v>61.4</v>
      </c>
      <c r="M223">
        <f>ROUND('Dados_Positivos e Perc'!M223,2)</f>
        <v>54.5</v>
      </c>
      <c r="N223">
        <f>ROUND('Dados_Positivos e Perc'!N223,2)</f>
        <v>80.7</v>
      </c>
      <c r="O223">
        <f>ROUND('Dados_Positivos e Perc'!O223,2)</f>
        <v>49.1</v>
      </c>
      <c r="P223">
        <f>ROUND('Dados_Positivos e Perc'!P223,2)</f>
        <v>59.05</v>
      </c>
    </row>
    <row r="224" spans="1:16">
      <c r="A224" t="str">
        <f>'Dados_Positivos e Perc'!A224</f>
        <v>Sátiro Dias</v>
      </c>
      <c r="B224">
        <f>ROUND('Dados_Positivos e Perc'!B224,2)</f>
        <v>18964</v>
      </c>
      <c r="C224">
        <f>ROUND('Dados_Positivos e Perc'!C224,2)</f>
        <v>77.16</v>
      </c>
      <c r="D224">
        <f>ROUND('Dados_Positivos e Perc'!D224,2)</f>
        <v>5156</v>
      </c>
      <c r="E224">
        <f>ROUND('Dados_Positivos e Perc'!E224,2)</f>
        <v>197</v>
      </c>
      <c r="F224">
        <f>ROUND('Dados_Positivos e Perc'!F224,2)</f>
        <v>57.03</v>
      </c>
      <c r="G224">
        <f>ROUND('Dados_Positivos e Perc'!G224,2)</f>
        <v>23.74</v>
      </c>
      <c r="H224">
        <f>ROUND('Dados_Positivos e Perc'!H224,2)</f>
        <v>82.55</v>
      </c>
      <c r="I224">
        <f>ROUND('Dados_Positivos e Perc'!I224,2)</f>
        <v>57.8</v>
      </c>
      <c r="J224">
        <f>ROUND('Dados_Positivos e Perc'!J224,2)</f>
        <v>15.59</v>
      </c>
      <c r="K224">
        <f>ROUND('Dados_Positivos e Perc'!K224,2)</f>
        <v>58.67</v>
      </c>
      <c r="L224">
        <f>ROUND('Dados_Positivos e Perc'!L224,2)</f>
        <v>52.7</v>
      </c>
      <c r="M224">
        <f>ROUND('Dados_Positivos e Perc'!M224,2)</f>
        <v>54.8</v>
      </c>
      <c r="N224">
        <f>ROUND('Dados_Positivos e Perc'!N224,2)</f>
        <v>76.400000000000006</v>
      </c>
      <c r="O224">
        <f>ROUND('Dados_Positivos e Perc'!O224,2)</f>
        <v>48</v>
      </c>
      <c r="P224">
        <f>ROUND('Dados_Positivos e Perc'!P224,2)</f>
        <v>54.48</v>
      </c>
    </row>
    <row r="225" spans="1:16">
      <c r="A225" t="str">
        <f>'Dados_Positivos e Perc'!A225</f>
        <v>Saubara</v>
      </c>
      <c r="B225">
        <f>ROUND('Dados_Positivos e Perc'!B225,2)</f>
        <v>11201</v>
      </c>
      <c r="C225">
        <f>ROUND('Dados_Positivos e Perc'!C225,2)</f>
        <v>2.2599999999999998</v>
      </c>
      <c r="D225">
        <f>ROUND('Dados_Positivos e Perc'!D225,2)</f>
        <v>3538</v>
      </c>
      <c r="E225">
        <f>ROUND('Dados_Positivos e Perc'!E225,2)</f>
        <v>265</v>
      </c>
      <c r="F225">
        <f>ROUND('Dados_Positivos e Perc'!F225,2)</f>
        <v>77.89</v>
      </c>
      <c r="G225">
        <f>ROUND('Dados_Positivos e Perc'!G225,2)</f>
        <v>27.05</v>
      </c>
      <c r="H225">
        <f>ROUND('Dados_Positivos e Perc'!H225,2)</f>
        <v>84.61</v>
      </c>
      <c r="I225">
        <f>ROUND('Dados_Positivos e Perc'!I225,2)</f>
        <v>63.3</v>
      </c>
      <c r="J225">
        <f>ROUND('Dados_Positivos e Perc'!J225,2)</f>
        <v>37.75</v>
      </c>
      <c r="K225">
        <f>ROUND('Dados_Positivos e Perc'!K225,2)</f>
        <v>54.82</v>
      </c>
      <c r="L225">
        <f>ROUND('Dados_Positivos e Perc'!L225,2)</f>
        <v>61.7</v>
      </c>
      <c r="M225">
        <f>ROUND('Dados_Positivos e Perc'!M225,2)</f>
        <v>56.8</v>
      </c>
      <c r="N225">
        <f>ROUND('Dados_Positivos e Perc'!N225,2)</f>
        <v>72.900000000000006</v>
      </c>
      <c r="O225">
        <f>ROUND('Dados_Positivos e Perc'!O225,2)</f>
        <v>45.2</v>
      </c>
      <c r="P225">
        <f>ROUND('Dados_Positivos e Perc'!P225,2)</f>
        <v>50.05</v>
      </c>
    </row>
    <row r="226" spans="1:16">
      <c r="A226" t="str">
        <f>'Dados_Positivos e Perc'!A226</f>
        <v>Saúde</v>
      </c>
      <c r="B226">
        <f>ROUND('Dados_Positivos e Perc'!B226,2)</f>
        <v>11845</v>
      </c>
      <c r="C226">
        <f>ROUND('Dados_Positivos e Perc'!C226,2)</f>
        <v>43.89</v>
      </c>
      <c r="D226">
        <f>ROUND('Dados_Positivos e Perc'!D226,2)</f>
        <v>3539</v>
      </c>
      <c r="E226">
        <f>ROUND('Dados_Positivos e Perc'!E226,2)</f>
        <v>236</v>
      </c>
      <c r="F226">
        <f>ROUND('Dados_Positivos e Perc'!F226,2)</f>
        <v>67.95</v>
      </c>
      <c r="G226">
        <f>ROUND('Dados_Positivos e Perc'!G226,2)</f>
        <v>19.75</v>
      </c>
      <c r="H226">
        <f>ROUND('Dados_Positivos e Perc'!H226,2)</f>
        <v>82.66</v>
      </c>
      <c r="I226">
        <f>ROUND('Dados_Positivos e Perc'!I226,2)</f>
        <v>56.01</v>
      </c>
      <c r="J226">
        <f>ROUND('Dados_Positivos e Perc'!J226,2)</f>
        <v>25.54</v>
      </c>
      <c r="K226">
        <f>ROUND('Dados_Positivos e Perc'!K226,2)</f>
        <v>50.96</v>
      </c>
      <c r="L226">
        <f>ROUND('Dados_Positivos e Perc'!L226,2)</f>
        <v>54.9</v>
      </c>
      <c r="M226">
        <f>ROUND('Dados_Positivos e Perc'!M226,2)</f>
        <v>50.6</v>
      </c>
      <c r="N226">
        <f>ROUND('Dados_Positivos e Perc'!N226,2)</f>
        <v>75.099999999999994</v>
      </c>
      <c r="O226">
        <f>ROUND('Dados_Positivos e Perc'!O226,2)</f>
        <v>46.4</v>
      </c>
      <c r="P226">
        <f>ROUND('Dados_Positivos e Perc'!P226,2)</f>
        <v>55.25</v>
      </c>
    </row>
    <row r="227" spans="1:16">
      <c r="A227" t="str">
        <f>'Dados_Positivos e Perc'!A227</f>
        <v>Sebastião Laranjeiras</v>
      </c>
      <c r="B227">
        <f>ROUND('Dados_Positivos e Perc'!B227,2)</f>
        <v>10371</v>
      </c>
      <c r="C227">
        <f>ROUND('Dados_Positivos e Perc'!C227,2)</f>
        <v>60.62</v>
      </c>
      <c r="D227">
        <f>ROUND('Dados_Positivos e Perc'!D227,2)</f>
        <v>2628</v>
      </c>
      <c r="E227">
        <f>ROUND('Dados_Positivos e Perc'!E227,2)</f>
        <v>243</v>
      </c>
      <c r="F227">
        <f>ROUND('Dados_Positivos e Perc'!F227,2)</f>
        <v>62.53</v>
      </c>
      <c r="G227">
        <f>ROUND('Dados_Positivos e Perc'!G227,2)</f>
        <v>9.17</v>
      </c>
      <c r="H227">
        <f>ROUND('Dados_Positivos e Perc'!H227,2)</f>
        <v>85.77</v>
      </c>
      <c r="I227">
        <f>ROUND('Dados_Positivos e Perc'!I227,2)</f>
        <v>64.19</v>
      </c>
      <c r="J227">
        <f>ROUND('Dados_Positivos e Perc'!J227,2)</f>
        <v>24.1</v>
      </c>
      <c r="K227">
        <f>ROUND('Dados_Positivos e Perc'!K227,2)</f>
        <v>52.36</v>
      </c>
      <c r="L227">
        <f>ROUND('Dados_Positivos e Perc'!L227,2)</f>
        <v>61.5</v>
      </c>
      <c r="M227">
        <f>ROUND('Dados_Positivos e Perc'!M227,2)</f>
        <v>57.3</v>
      </c>
      <c r="N227">
        <f>ROUND('Dados_Positivos e Perc'!N227,2)</f>
        <v>70.8</v>
      </c>
      <c r="O227">
        <f>ROUND('Dados_Positivos e Perc'!O227,2)</f>
        <v>46.2</v>
      </c>
      <c r="P227">
        <f>ROUND('Dados_Positivos e Perc'!P227,2)</f>
        <v>46.35</v>
      </c>
    </row>
    <row r="228" spans="1:16">
      <c r="A228" t="str">
        <f>'Dados_Positivos e Perc'!A228</f>
        <v>Serra Dourada</v>
      </c>
      <c r="B228">
        <f>ROUND('Dados_Positivos e Perc'!B228,2)</f>
        <v>18112</v>
      </c>
      <c r="C228">
        <f>ROUND('Dados_Positivos e Perc'!C228,2)</f>
        <v>66.86</v>
      </c>
      <c r="D228">
        <f>ROUND('Dados_Positivos e Perc'!D228,2)</f>
        <v>4990</v>
      </c>
      <c r="E228">
        <f>ROUND('Dados_Positivos e Perc'!E228,2)</f>
        <v>228</v>
      </c>
      <c r="F228">
        <f>ROUND('Dados_Positivos e Perc'!F228,2)</f>
        <v>64.56</v>
      </c>
      <c r="G228">
        <f>ROUND('Dados_Positivos e Perc'!G228,2)</f>
        <v>0.9</v>
      </c>
      <c r="H228">
        <f>ROUND('Dados_Positivos e Perc'!H228,2)</f>
        <v>83.98</v>
      </c>
      <c r="I228">
        <f>ROUND('Dados_Positivos e Perc'!I228,2)</f>
        <v>57.69</v>
      </c>
      <c r="J228">
        <f>ROUND('Dados_Positivos e Perc'!J228,2)</f>
        <v>24.96</v>
      </c>
      <c r="K228">
        <f>ROUND('Dados_Positivos e Perc'!K228,2)</f>
        <v>48.68</v>
      </c>
      <c r="L228">
        <f>ROUND('Dados_Positivos e Perc'!L228,2)</f>
        <v>60.8</v>
      </c>
      <c r="M228">
        <f>ROUND('Dados_Positivos e Perc'!M228,2)</f>
        <v>57.4</v>
      </c>
      <c r="N228">
        <f>ROUND('Dados_Positivos e Perc'!N228,2)</f>
        <v>76.099999999999994</v>
      </c>
      <c r="O228">
        <f>ROUND('Dados_Positivos e Perc'!O228,2)</f>
        <v>49.1</v>
      </c>
      <c r="P228">
        <f>ROUND('Dados_Positivos e Perc'!P228,2)</f>
        <v>51.43</v>
      </c>
    </row>
    <row r="229" spans="1:16">
      <c r="A229" t="str">
        <f>'Dados_Positivos e Perc'!A229</f>
        <v>Serra Preta</v>
      </c>
      <c r="B229">
        <f>ROUND('Dados_Positivos e Perc'!B229,2)</f>
        <v>15401</v>
      </c>
      <c r="C229">
        <f>ROUND('Dados_Positivos e Perc'!C229,2)</f>
        <v>55.07</v>
      </c>
      <c r="D229">
        <f>ROUND('Dados_Positivos e Perc'!D229,2)</f>
        <v>4311</v>
      </c>
      <c r="E229">
        <f>ROUND('Dados_Positivos e Perc'!E229,2)</f>
        <v>235</v>
      </c>
      <c r="F229">
        <f>ROUND('Dados_Positivos e Perc'!F229,2)</f>
        <v>58.5</v>
      </c>
      <c r="G229">
        <f>ROUND('Dados_Positivos e Perc'!G229,2)</f>
        <v>9.77</v>
      </c>
      <c r="H229">
        <f>ROUND('Dados_Positivos e Perc'!H229,2)</f>
        <v>84.58</v>
      </c>
      <c r="I229">
        <f>ROUND('Dados_Positivos e Perc'!I229,2)</f>
        <v>58.67</v>
      </c>
      <c r="J229">
        <f>ROUND('Dados_Positivos e Perc'!J229,2)</f>
        <v>20.96</v>
      </c>
      <c r="K229">
        <f>ROUND('Dados_Positivos e Perc'!K229,2)</f>
        <v>49.92</v>
      </c>
      <c r="L229">
        <f>ROUND('Dados_Positivos e Perc'!L229,2)</f>
        <v>56.6</v>
      </c>
      <c r="M229">
        <f>ROUND('Dados_Positivos e Perc'!M229,2)</f>
        <v>52.7</v>
      </c>
      <c r="N229">
        <f>ROUND('Dados_Positivos e Perc'!N229,2)</f>
        <v>75.7</v>
      </c>
      <c r="O229">
        <f>ROUND('Dados_Positivos e Perc'!O229,2)</f>
        <v>48.2</v>
      </c>
      <c r="P229">
        <f>ROUND('Dados_Positivos e Perc'!P229,2)</f>
        <v>48.87</v>
      </c>
    </row>
    <row r="230" spans="1:16">
      <c r="A230" t="str">
        <f>'Dados_Positivos e Perc'!A230</f>
        <v>Serrolândia</v>
      </c>
      <c r="B230">
        <f>ROUND('Dados_Positivos e Perc'!B230,2)</f>
        <v>12344</v>
      </c>
      <c r="C230">
        <f>ROUND('Dados_Positivos e Perc'!C230,2)</f>
        <v>41.03</v>
      </c>
      <c r="D230">
        <f>ROUND('Dados_Positivos e Perc'!D230,2)</f>
        <v>4044</v>
      </c>
      <c r="E230">
        <f>ROUND('Dados_Positivos e Perc'!E230,2)</f>
        <v>248</v>
      </c>
      <c r="F230">
        <f>ROUND('Dados_Positivos e Perc'!F230,2)</f>
        <v>65.89</v>
      </c>
      <c r="G230">
        <f>ROUND('Dados_Positivos e Perc'!G230,2)</f>
        <v>4.45</v>
      </c>
      <c r="H230">
        <f>ROUND('Dados_Positivos e Perc'!H230,2)</f>
        <v>84.44</v>
      </c>
      <c r="I230">
        <f>ROUND('Dados_Positivos e Perc'!I230,2)</f>
        <v>66.36</v>
      </c>
      <c r="J230">
        <f>ROUND('Dados_Positivos e Perc'!J230,2)</f>
        <v>24.99</v>
      </c>
      <c r="K230">
        <f>ROUND('Dados_Positivos e Perc'!K230,2)</f>
        <v>57.58</v>
      </c>
      <c r="L230">
        <f>ROUND('Dados_Positivos e Perc'!L230,2)</f>
        <v>59</v>
      </c>
      <c r="M230">
        <f>ROUND('Dados_Positivos e Perc'!M230,2)</f>
        <v>54.4</v>
      </c>
      <c r="N230">
        <f>ROUND('Dados_Positivos e Perc'!N230,2)</f>
        <v>77.8</v>
      </c>
      <c r="O230">
        <f>ROUND('Dados_Positivos e Perc'!O230,2)</f>
        <v>46.3</v>
      </c>
      <c r="P230">
        <f>ROUND('Dados_Positivos e Perc'!P230,2)</f>
        <v>50.98</v>
      </c>
    </row>
    <row r="231" spans="1:16">
      <c r="A231" t="str">
        <f>'Dados_Positivos e Perc'!A231</f>
        <v>Sítio do Mato</v>
      </c>
      <c r="B231">
        <f>ROUND('Dados_Positivos e Perc'!B231,2)</f>
        <v>12050</v>
      </c>
      <c r="C231">
        <f>ROUND('Dados_Positivos e Perc'!C231,2)</f>
        <v>43.02</v>
      </c>
      <c r="D231">
        <f>ROUND('Dados_Positivos e Perc'!D231,2)</f>
        <v>2958</v>
      </c>
      <c r="E231">
        <f>ROUND('Dados_Positivos e Perc'!E231,2)</f>
        <v>143</v>
      </c>
      <c r="F231">
        <f>ROUND('Dados_Positivos e Perc'!F231,2)</f>
        <v>71.67</v>
      </c>
      <c r="G231">
        <f>ROUND('Dados_Positivos e Perc'!G231,2)</f>
        <v>12.04</v>
      </c>
      <c r="H231">
        <f>ROUND('Dados_Positivos e Perc'!H231,2)</f>
        <v>78.430000000000007</v>
      </c>
      <c r="I231">
        <f>ROUND('Dados_Positivos e Perc'!I231,2)</f>
        <v>45.66</v>
      </c>
      <c r="J231">
        <f>ROUND('Dados_Positivos e Perc'!J231,2)</f>
        <v>25.57</v>
      </c>
      <c r="K231">
        <f>ROUND('Dados_Positivos e Perc'!K231,2)</f>
        <v>37.07</v>
      </c>
      <c r="L231">
        <f>ROUND('Dados_Positivos e Perc'!L231,2)</f>
        <v>56.4</v>
      </c>
      <c r="M231">
        <f>ROUND('Dados_Positivos e Perc'!M231,2)</f>
        <v>53.8</v>
      </c>
      <c r="N231">
        <f>ROUND('Dados_Positivos e Perc'!N231,2)</f>
        <v>76.8</v>
      </c>
      <c r="O231">
        <f>ROUND('Dados_Positivos e Perc'!O231,2)</f>
        <v>43.5</v>
      </c>
      <c r="P231">
        <f>ROUND('Dados_Positivos e Perc'!P231,2)</f>
        <v>59.56</v>
      </c>
    </row>
    <row r="232" spans="1:16">
      <c r="A232" t="str">
        <f>'Dados_Positivos e Perc'!A232</f>
        <v>Sítio do Quinto</v>
      </c>
      <c r="B232">
        <f>ROUND('Dados_Positivos e Perc'!B232,2)</f>
        <v>12592</v>
      </c>
      <c r="C232">
        <f>ROUND('Dados_Positivos e Perc'!C232,2)</f>
        <v>58.93</v>
      </c>
      <c r="D232">
        <f>ROUND('Dados_Positivos e Perc'!D232,2)</f>
        <v>3772</v>
      </c>
      <c r="E232">
        <f>ROUND('Dados_Positivos e Perc'!E232,2)</f>
        <v>219</v>
      </c>
      <c r="F232">
        <f>ROUND('Dados_Positivos e Perc'!F232,2)</f>
        <v>44.89</v>
      </c>
      <c r="G232">
        <f>ROUND('Dados_Positivos e Perc'!G232,2)</f>
        <v>16.07</v>
      </c>
      <c r="H232">
        <f>ROUND('Dados_Positivos e Perc'!H232,2)</f>
        <v>83.4</v>
      </c>
      <c r="I232">
        <f>ROUND('Dados_Positivos e Perc'!I232,2)</f>
        <v>61.99</v>
      </c>
      <c r="J232">
        <f>ROUND('Dados_Positivos e Perc'!J232,2)</f>
        <v>12.94</v>
      </c>
      <c r="K232">
        <f>ROUND('Dados_Positivos e Perc'!K232,2)</f>
        <v>52.06</v>
      </c>
      <c r="L232">
        <f>ROUND('Dados_Positivos e Perc'!L232,2)</f>
        <v>53.3</v>
      </c>
      <c r="M232">
        <f>ROUND('Dados_Positivos e Perc'!M232,2)</f>
        <v>56.6</v>
      </c>
      <c r="N232">
        <f>ROUND('Dados_Positivos e Perc'!N232,2)</f>
        <v>72.7</v>
      </c>
      <c r="O232">
        <f>ROUND('Dados_Positivos e Perc'!O232,2)</f>
        <v>42.4</v>
      </c>
      <c r="P232">
        <f>ROUND('Dados_Positivos e Perc'!P232,2)</f>
        <v>55.68</v>
      </c>
    </row>
    <row r="233" spans="1:16">
      <c r="A233" t="str">
        <f>'Dados_Positivos e Perc'!A233</f>
        <v>Souto Soares</v>
      </c>
      <c r="B233">
        <f>ROUND('Dados_Positivos e Perc'!B233,2)</f>
        <v>15899</v>
      </c>
      <c r="C233">
        <f>ROUND('Dados_Positivos e Perc'!C233,2)</f>
        <v>62.02</v>
      </c>
      <c r="D233">
        <f>ROUND('Dados_Positivos e Perc'!D233,2)</f>
        <v>4175</v>
      </c>
      <c r="E233">
        <f>ROUND('Dados_Positivos e Perc'!E233,2)</f>
        <v>194</v>
      </c>
      <c r="F233">
        <f>ROUND('Dados_Positivos e Perc'!F233,2)</f>
        <v>71.12</v>
      </c>
      <c r="G233">
        <f>ROUND('Dados_Positivos e Perc'!G233,2)</f>
        <v>1.37</v>
      </c>
      <c r="H233">
        <f>ROUND('Dados_Positivos e Perc'!H233,2)</f>
        <v>81.150000000000006</v>
      </c>
      <c r="I233">
        <f>ROUND('Dados_Positivos e Perc'!I233,2)</f>
        <v>57.83</v>
      </c>
      <c r="J233">
        <f>ROUND('Dados_Positivos e Perc'!J233,2)</f>
        <v>24.5</v>
      </c>
      <c r="K233">
        <f>ROUND('Dados_Positivos e Perc'!K233,2)</f>
        <v>54.41</v>
      </c>
      <c r="L233">
        <f>ROUND('Dados_Positivos e Perc'!L233,2)</f>
        <v>59.2</v>
      </c>
      <c r="M233">
        <f>ROUND('Dados_Positivos e Perc'!M233,2)</f>
        <v>54</v>
      </c>
      <c r="N233">
        <f>ROUND('Dados_Positivos e Perc'!N233,2)</f>
        <v>72.8</v>
      </c>
      <c r="O233">
        <f>ROUND('Dados_Positivos e Perc'!O233,2)</f>
        <v>53.8</v>
      </c>
      <c r="P233">
        <f>ROUND('Dados_Positivos e Perc'!P233,2)</f>
        <v>54.38</v>
      </c>
    </row>
    <row r="234" spans="1:16">
      <c r="A234" t="str">
        <f>'Dados_Positivos e Perc'!A234</f>
        <v>Tabocas do Brejo Velho</v>
      </c>
      <c r="B234">
        <f>ROUND('Dados_Positivos e Perc'!B234,2)</f>
        <v>11431</v>
      </c>
      <c r="C234">
        <f>ROUND('Dados_Positivos e Perc'!C234,2)</f>
        <v>65.599999999999994</v>
      </c>
      <c r="D234">
        <f>ROUND('Dados_Positivos e Perc'!D234,2)</f>
        <v>3098</v>
      </c>
      <c r="E234">
        <f>ROUND('Dados_Positivos e Perc'!E234,2)</f>
        <v>201</v>
      </c>
      <c r="F234">
        <f>ROUND('Dados_Positivos e Perc'!F234,2)</f>
        <v>57.17</v>
      </c>
      <c r="G234">
        <f>ROUND('Dados_Positivos e Perc'!G234,2)</f>
        <v>0.16</v>
      </c>
      <c r="H234">
        <f>ROUND('Dados_Positivos e Perc'!H234,2)</f>
        <v>82.73</v>
      </c>
      <c r="I234">
        <f>ROUND('Dados_Positivos e Perc'!I234,2)</f>
        <v>54.62</v>
      </c>
      <c r="J234">
        <f>ROUND('Dados_Positivos e Perc'!J234,2)</f>
        <v>23.55</v>
      </c>
      <c r="K234">
        <f>ROUND('Dados_Positivos e Perc'!K234,2)</f>
        <v>45.91</v>
      </c>
      <c r="L234">
        <f>ROUND('Dados_Positivos e Perc'!L234,2)</f>
        <v>58.4</v>
      </c>
      <c r="M234">
        <f>ROUND('Dados_Positivos e Perc'!M234,2)</f>
        <v>55.5</v>
      </c>
      <c r="N234">
        <f>ROUND('Dados_Positivos e Perc'!N234,2)</f>
        <v>75.900000000000006</v>
      </c>
      <c r="O234">
        <f>ROUND('Dados_Positivos e Perc'!O234,2)</f>
        <v>43.4</v>
      </c>
      <c r="P234">
        <f>ROUND('Dados_Positivos e Perc'!P234,2)</f>
        <v>54.1</v>
      </c>
    </row>
    <row r="235" spans="1:16">
      <c r="A235" t="str">
        <f>'Dados_Positivos e Perc'!A235</f>
        <v>Tanque Novo</v>
      </c>
      <c r="B235">
        <f>ROUND('Dados_Positivos e Perc'!B235,2)</f>
        <v>16128</v>
      </c>
      <c r="C235">
        <f>ROUND('Dados_Positivos e Perc'!C235,2)</f>
        <v>54.63</v>
      </c>
      <c r="D235">
        <f>ROUND('Dados_Positivos e Perc'!D235,2)</f>
        <v>4374</v>
      </c>
      <c r="E235">
        <f>ROUND('Dados_Positivos e Perc'!E235,2)</f>
        <v>247</v>
      </c>
      <c r="F235">
        <f>ROUND('Dados_Positivos e Perc'!F235,2)</f>
        <v>59.18</v>
      </c>
      <c r="G235">
        <f>ROUND('Dados_Positivos e Perc'!G235,2)</f>
        <v>1.39</v>
      </c>
      <c r="H235">
        <f>ROUND('Dados_Positivos e Perc'!H235,2)</f>
        <v>83.08</v>
      </c>
      <c r="I235">
        <f>ROUND('Dados_Positivos e Perc'!I235,2)</f>
        <v>65.959999999999994</v>
      </c>
      <c r="J235">
        <f>ROUND('Dados_Positivos e Perc'!J235,2)</f>
        <v>20.59</v>
      </c>
      <c r="K235">
        <f>ROUND('Dados_Positivos e Perc'!K235,2)</f>
        <v>61.44</v>
      </c>
      <c r="L235">
        <f>ROUND('Dados_Positivos e Perc'!L235,2)</f>
        <v>59.9</v>
      </c>
      <c r="M235">
        <f>ROUND('Dados_Positivos e Perc'!M235,2)</f>
        <v>57.7</v>
      </c>
      <c r="N235">
        <f>ROUND('Dados_Positivos e Perc'!N235,2)</f>
        <v>77.099999999999994</v>
      </c>
      <c r="O235">
        <f>ROUND('Dados_Positivos e Perc'!O235,2)</f>
        <v>48</v>
      </c>
      <c r="P235">
        <f>ROUND('Dados_Positivos e Perc'!P235,2)</f>
        <v>59.97</v>
      </c>
    </row>
    <row r="236" spans="1:16">
      <c r="A236" t="str">
        <f>'Dados_Positivos e Perc'!A236</f>
        <v>Taperoá</v>
      </c>
      <c r="B236">
        <f>ROUND('Dados_Positivos e Perc'!B236,2)</f>
        <v>18748</v>
      </c>
      <c r="C236">
        <f>ROUND('Dados_Positivos e Perc'!C236,2)</f>
        <v>53.46</v>
      </c>
      <c r="D236">
        <f>ROUND('Dados_Positivos e Perc'!D236,2)</f>
        <v>5113</v>
      </c>
      <c r="E236">
        <f>ROUND('Dados_Positivos e Perc'!E236,2)</f>
        <v>229</v>
      </c>
      <c r="F236">
        <f>ROUND('Dados_Positivos e Perc'!F236,2)</f>
        <v>62.53</v>
      </c>
      <c r="G236">
        <f>ROUND('Dados_Positivos e Perc'!G236,2)</f>
        <v>27.4</v>
      </c>
      <c r="H236">
        <f>ROUND('Dados_Positivos e Perc'!H236,2)</f>
        <v>80.31</v>
      </c>
      <c r="I236">
        <f>ROUND('Dados_Positivos e Perc'!I236,2)</f>
        <v>65.790000000000006</v>
      </c>
      <c r="J236">
        <f>ROUND('Dados_Positivos e Perc'!J236,2)</f>
        <v>25.62</v>
      </c>
      <c r="K236">
        <f>ROUND('Dados_Positivos e Perc'!K236,2)</f>
        <v>55.06</v>
      </c>
      <c r="L236">
        <f>ROUND('Dados_Positivos e Perc'!L236,2)</f>
        <v>56.6</v>
      </c>
      <c r="M236">
        <f>ROUND('Dados_Positivos e Perc'!M236,2)</f>
        <v>57.8</v>
      </c>
      <c r="N236">
        <f>ROUND('Dados_Positivos e Perc'!N236,2)</f>
        <v>74.3</v>
      </c>
      <c r="O236">
        <f>ROUND('Dados_Positivos e Perc'!O236,2)</f>
        <v>48.1</v>
      </c>
      <c r="P236">
        <f>ROUND('Dados_Positivos e Perc'!P236,2)</f>
        <v>53.5</v>
      </c>
    </row>
    <row r="237" spans="1:16">
      <c r="A237" t="str">
        <f>'Dados_Positivos e Perc'!A237</f>
        <v>Tapiramutá</v>
      </c>
      <c r="B237">
        <f>ROUND('Dados_Positivos e Perc'!B237,2)</f>
        <v>16516</v>
      </c>
      <c r="C237">
        <f>ROUND('Dados_Positivos e Perc'!C237,2)</f>
        <v>22.6</v>
      </c>
      <c r="D237">
        <f>ROUND('Dados_Positivos e Perc'!D237,2)</f>
        <v>3999</v>
      </c>
      <c r="E237">
        <f>ROUND('Dados_Positivos e Perc'!E237,2)</f>
        <v>233</v>
      </c>
      <c r="F237">
        <f>ROUND('Dados_Positivos e Perc'!F237,2)</f>
        <v>67.3</v>
      </c>
      <c r="G237">
        <f>ROUND('Dados_Positivos e Perc'!G237,2)</f>
        <v>2.1800000000000002</v>
      </c>
      <c r="H237">
        <f>ROUND('Dados_Positivos e Perc'!H237,2)</f>
        <v>80.77</v>
      </c>
      <c r="I237">
        <f>ROUND('Dados_Positivos e Perc'!I237,2)</f>
        <v>56.57</v>
      </c>
      <c r="J237">
        <f>ROUND('Dados_Positivos e Perc'!J237,2)</f>
        <v>24.99</v>
      </c>
      <c r="K237">
        <f>ROUND('Dados_Positivos e Perc'!K237,2)</f>
        <v>47.54</v>
      </c>
      <c r="L237">
        <f>ROUND('Dados_Positivos e Perc'!L237,2)</f>
        <v>59.4</v>
      </c>
      <c r="M237">
        <f>ROUND('Dados_Positivos e Perc'!M237,2)</f>
        <v>56</v>
      </c>
      <c r="N237">
        <f>ROUND('Dados_Positivos e Perc'!N237,2)</f>
        <v>77.5</v>
      </c>
      <c r="O237">
        <f>ROUND('Dados_Positivos e Perc'!O237,2)</f>
        <v>49</v>
      </c>
      <c r="P237">
        <f>ROUND('Dados_Positivos e Perc'!P237,2)</f>
        <v>61.91</v>
      </c>
    </row>
    <row r="238" spans="1:16">
      <c r="A238" t="str">
        <f>'Dados_Positivos e Perc'!A238</f>
        <v>Teolândia</v>
      </c>
      <c r="B238">
        <f>ROUND('Dados_Positivos e Perc'!B238,2)</f>
        <v>14836</v>
      </c>
      <c r="C238">
        <f>ROUND('Dados_Positivos e Perc'!C238,2)</f>
        <v>65.84</v>
      </c>
      <c r="D238">
        <f>ROUND('Dados_Positivos e Perc'!D238,2)</f>
        <v>3621</v>
      </c>
      <c r="E238">
        <f>ROUND('Dados_Positivos e Perc'!E238,2)</f>
        <v>210</v>
      </c>
      <c r="F238">
        <f>ROUND('Dados_Positivos e Perc'!F238,2)</f>
        <v>56.38</v>
      </c>
      <c r="G238">
        <f>ROUND('Dados_Positivos e Perc'!G238,2)</f>
        <v>21.87</v>
      </c>
      <c r="H238">
        <f>ROUND('Dados_Positivos e Perc'!H238,2)</f>
        <v>81.739999999999995</v>
      </c>
      <c r="I238">
        <f>ROUND('Dados_Positivos e Perc'!I238,2)</f>
        <v>60.19</v>
      </c>
      <c r="J238">
        <f>ROUND('Dados_Positivos e Perc'!J238,2)</f>
        <v>21.72</v>
      </c>
      <c r="K238">
        <f>ROUND('Dados_Positivos e Perc'!K238,2)</f>
        <v>54.25</v>
      </c>
      <c r="L238">
        <f>ROUND('Dados_Positivos e Perc'!L238,2)</f>
        <v>55.5</v>
      </c>
      <c r="M238">
        <f>ROUND('Dados_Positivos e Perc'!M238,2)</f>
        <v>54.4</v>
      </c>
      <c r="N238">
        <f>ROUND('Dados_Positivos e Perc'!N238,2)</f>
        <v>77.599999999999994</v>
      </c>
      <c r="O238">
        <f>ROUND('Dados_Positivos e Perc'!O238,2)</f>
        <v>45.3</v>
      </c>
      <c r="P238">
        <f>ROUND('Dados_Positivos e Perc'!P238,2)</f>
        <v>48.59</v>
      </c>
    </row>
    <row r="239" spans="1:16">
      <c r="A239" t="str">
        <f>'Dados_Positivos e Perc'!A239</f>
        <v>Terra Nova</v>
      </c>
      <c r="B239">
        <f>ROUND('Dados_Positivos e Perc'!B239,2)</f>
        <v>12803</v>
      </c>
      <c r="C239">
        <f>ROUND('Dados_Positivos e Perc'!C239,2)</f>
        <v>10.27</v>
      </c>
      <c r="D239">
        <f>ROUND('Dados_Positivos e Perc'!D239,2)</f>
        <v>3606</v>
      </c>
      <c r="E239">
        <f>ROUND('Dados_Positivos e Perc'!E239,2)</f>
        <v>268</v>
      </c>
      <c r="F239">
        <f>ROUND('Dados_Positivos e Perc'!F239,2)</f>
        <v>80.790000000000006</v>
      </c>
      <c r="G239">
        <f>ROUND('Dados_Positivos e Perc'!G239,2)</f>
        <v>51.69</v>
      </c>
      <c r="H239">
        <f>ROUND('Dados_Positivos e Perc'!H239,2)</f>
        <v>84.19</v>
      </c>
      <c r="I239">
        <f>ROUND('Dados_Positivos e Perc'!I239,2)</f>
        <v>60.2</v>
      </c>
      <c r="J239">
        <f>ROUND('Dados_Positivos e Perc'!J239,2)</f>
        <v>32.229999999999997</v>
      </c>
      <c r="K239">
        <f>ROUND('Dados_Positivos e Perc'!K239,2)</f>
        <v>44.9</v>
      </c>
      <c r="L239">
        <f>ROUND('Dados_Positivos e Perc'!L239,2)</f>
        <v>57.8</v>
      </c>
      <c r="M239">
        <f>ROUND('Dados_Positivos e Perc'!M239,2)</f>
        <v>56.5</v>
      </c>
      <c r="N239">
        <f>ROUND('Dados_Positivos e Perc'!N239,2)</f>
        <v>74.900000000000006</v>
      </c>
      <c r="O239">
        <f>ROUND('Dados_Positivos e Perc'!O239,2)</f>
        <v>43</v>
      </c>
      <c r="P239">
        <f>ROUND('Dados_Positivos e Perc'!P239,2)</f>
        <v>45.76</v>
      </c>
    </row>
    <row r="240" spans="1:16">
      <c r="A240" t="str">
        <f>'Dados_Positivos e Perc'!A240</f>
        <v>Tremedal</v>
      </c>
      <c r="B240">
        <f>ROUND('Dados_Positivos e Perc'!B240,2)</f>
        <v>17029</v>
      </c>
      <c r="C240">
        <f>ROUND('Dados_Positivos e Perc'!C240,2)</f>
        <v>76.87</v>
      </c>
      <c r="D240">
        <f>ROUND('Dados_Positivos e Perc'!D240,2)</f>
        <v>4831</v>
      </c>
      <c r="E240">
        <f>ROUND('Dados_Positivos e Perc'!E240,2)</f>
        <v>234</v>
      </c>
      <c r="F240">
        <f>ROUND('Dados_Positivos e Perc'!F240,2)</f>
        <v>52.87</v>
      </c>
      <c r="G240">
        <f>ROUND('Dados_Positivos e Perc'!G240,2)</f>
        <v>6.29</v>
      </c>
      <c r="H240">
        <f>ROUND('Dados_Positivos e Perc'!H240,2)</f>
        <v>86.55</v>
      </c>
      <c r="I240">
        <f>ROUND('Dados_Positivos e Perc'!I240,2)</f>
        <v>62.02</v>
      </c>
      <c r="J240">
        <f>ROUND('Dados_Positivos e Perc'!J240,2)</f>
        <v>12.51</v>
      </c>
      <c r="K240">
        <f>ROUND('Dados_Positivos e Perc'!K240,2)</f>
        <v>44.37</v>
      </c>
      <c r="L240">
        <f>ROUND('Dados_Positivos e Perc'!L240,2)</f>
        <v>52.8</v>
      </c>
      <c r="M240">
        <f>ROUND('Dados_Positivos e Perc'!M240,2)</f>
        <v>57.1</v>
      </c>
      <c r="N240">
        <f>ROUND('Dados_Positivos e Perc'!N240,2)</f>
        <v>74.5</v>
      </c>
      <c r="O240">
        <f>ROUND('Dados_Positivos e Perc'!O240,2)</f>
        <v>47.2</v>
      </c>
      <c r="P240">
        <f>ROUND('Dados_Positivos e Perc'!P240,2)</f>
        <v>48.65</v>
      </c>
    </row>
    <row r="241" spans="1:16">
      <c r="A241" t="str">
        <f>'Dados_Positivos e Perc'!A241</f>
        <v>Ubaíra</v>
      </c>
      <c r="B241">
        <f>ROUND('Dados_Positivos e Perc'!B241,2)</f>
        <v>19750</v>
      </c>
      <c r="C241">
        <f>ROUND('Dados_Positivos e Perc'!C241,2)</f>
        <v>55.33</v>
      </c>
      <c r="D241">
        <f>ROUND('Dados_Positivos e Perc'!D241,2)</f>
        <v>5897</v>
      </c>
      <c r="E241">
        <f>ROUND('Dados_Positivos e Perc'!E241,2)</f>
        <v>260</v>
      </c>
      <c r="F241">
        <f>ROUND('Dados_Positivos e Perc'!F241,2)</f>
        <v>55.63</v>
      </c>
      <c r="G241">
        <f>ROUND('Dados_Positivos e Perc'!G241,2)</f>
        <v>33.700000000000003</v>
      </c>
      <c r="H241">
        <f>ROUND('Dados_Positivos e Perc'!H241,2)</f>
        <v>83.9</v>
      </c>
      <c r="I241">
        <f>ROUND('Dados_Positivos e Perc'!I241,2)</f>
        <v>63.59</v>
      </c>
      <c r="J241">
        <f>ROUND('Dados_Positivos e Perc'!J241,2)</f>
        <v>22.15</v>
      </c>
      <c r="K241">
        <f>ROUND('Dados_Positivos e Perc'!K241,2)</f>
        <v>57.68</v>
      </c>
      <c r="L241">
        <f>ROUND('Dados_Positivos e Perc'!L241,2)</f>
        <v>58.2</v>
      </c>
      <c r="M241">
        <f>ROUND('Dados_Positivos e Perc'!M241,2)</f>
        <v>57.3</v>
      </c>
      <c r="N241">
        <f>ROUND('Dados_Positivos e Perc'!N241,2)</f>
        <v>70.900000000000006</v>
      </c>
      <c r="O241">
        <f>ROUND('Dados_Positivos e Perc'!O241,2)</f>
        <v>51.3</v>
      </c>
      <c r="P241">
        <f>ROUND('Dados_Positivos e Perc'!P241,2)</f>
        <v>58.31</v>
      </c>
    </row>
    <row r="242" spans="1:16">
      <c r="A242" t="str">
        <f>'Dados_Positivos e Perc'!A242</f>
        <v>Uibaí</v>
      </c>
      <c r="B242">
        <f>ROUND('Dados_Positivos e Perc'!B242,2)</f>
        <v>13625</v>
      </c>
      <c r="C242">
        <f>ROUND('Dados_Positivos e Perc'!C242,2)</f>
        <v>39</v>
      </c>
      <c r="D242">
        <f>ROUND('Dados_Positivos e Perc'!D242,2)</f>
        <v>4199</v>
      </c>
      <c r="E242">
        <f>ROUND('Dados_Positivos e Perc'!E242,2)</f>
        <v>244</v>
      </c>
      <c r="F242">
        <f>ROUND('Dados_Positivos e Perc'!F242,2)</f>
        <v>74.83</v>
      </c>
      <c r="G242">
        <f>ROUND('Dados_Positivos e Perc'!G242,2)</f>
        <v>1.91</v>
      </c>
      <c r="H242">
        <f>ROUND('Dados_Positivos e Perc'!H242,2)</f>
        <v>84.89</v>
      </c>
      <c r="I242">
        <f>ROUND('Dados_Positivos e Perc'!I242,2)</f>
        <v>65.540000000000006</v>
      </c>
      <c r="J242">
        <f>ROUND('Dados_Positivos e Perc'!J242,2)</f>
        <v>30.89</v>
      </c>
      <c r="K242">
        <f>ROUND('Dados_Positivos e Perc'!K242,2)</f>
        <v>48.66</v>
      </c>
      <c r="L242">
        <f>ROUND('Dados_Positivos e Perc'!L242,2)</f>
        <v>61.7</v>
      </c>
      <c r="M242">
        <f>ROUND('Dados_Positivos e Perc'!M242,2)</f>
        <v>54.5</v>
      </c>
      <c r="N242">
        <f>ROUND('Dados_Positivos e Perc'!N242,2)</f>
        <v>76.400000000000006</v>
      </c>
      <c r="O242">
        <f>ROUND('Dados_Positivos e Perc'!O242,2)</f>
        <v>47.9</v>
      </c>
      <c r="P242">
        <f>ROUND('Dados_Positivos e Perc'!P242,2)</f>
        <v>53.71</v>
      </c>
    </row>
    <row r="243" spans="1:16">
      <c r="A243" t="str">
        <f>'Dados_Positivos e Perc'!A243</f>
        <v>Umburanas</v>
      </c>
      <c r="B243">
        <f>ROUND('Dados_Positivos e Perc'!B243,2)</f>
        <v>17000</v>
      </c>
      <c r="C243">
        <f>ROUND('Dados_Positivos e Perc'!C243,2)</f>
        <v>55.82</v>
      </c>
      <c r="D243">
        <f>ROUND('Dados_Positivos e Perc'!D243,2)</f>
        <v>3974</v>
      </c>
      <c r="E243">
        <f>ROUND('Dados_Positivos e Perc'!E243,2)</f>
        <v>147</v>
      </c>
      <c r="F243">
        <f>ROUND('Dados_Positivos e Perc'!F243,2)</f>
        <v>63.55</v>
      </c>
      <c r="G243">
        <f>ROUND('Dados_Positivos e Perc'!G243,2)</f>
        <v>1.56</v>
      </c>
      <c r="H243">
        <f>ROUND('Dados_Positivos e Perc'!H243,2)</f>
        <v>82.54</v>
      </c>
      <c r="I243">
        <f>ROUND('Dados_Positivos e Perc'!I243,2)</f>
        <v>50.72</v>
      </c>
      <c r="J243">
        <f>ROUND('Dados_Positivos e Perc'!J243,2)</f>
        <v>19.13</v>
      </c>
      <c r="K243">
        <f>ROUND('Dados_Positivos e Perc'!K243,2)</f>
        <v>41.8</v>
      </c>
      <c r="L243">
        <f>ROUND('Dados_Positivos e Perc'!L243,2)</f>
        <v>51.5</v>
      </c>
      <c r="M243">
        <f>ROUND('Dados_Positivos e Perc'!M243,2)</f>
        <v>56.6</v>
      </c>
      <c r="N243">
        <f>ROUND('Dados_Positivos e Perc'!N243,2)</f>
        <v>74.900000000000006</v>
      </c>
      <c r="O243">
        <f>ROUND('Dados_Positivos e Perc'!O243,2)</f>
        <v>47.5</v>
      </c>
      <c r="P243">
        <f>ROUND('Dados_Positivos e Perc'!P243,2)</f>
        <v>50.74</v>
      </c>
    </row>
    <row r="244" spans="1:16">
      <c r="A244" t="str">
        <f>'Dados_Positivos e Perc'!A244</f>
        <v>Urandi</v>
      </c>
      <c r="B244">
        <f>ROUND('Dados_Positivos e Perc'!B244,2)</f>
        <v>16466</v>
      </c>
      <c r="C244">
        <f>ROUND('Dados_Positivos e Perc'!C244,2)</f>
        <v>63.93</v>
      </c>
      <c r="D244">
        <f>ROUND('Dados_Positivos e Perc'!D244,2)</f>
        <v>4477</v>
      </c>
      <c r="E244">
        <f>ROUND('Dados_Positivos e Perc'!E244,2)</f>
        <v>284</v>
      </c>
      <c r="F244">
        <f>ROUND('Dados_Positivos e Perc'!F244,2)</f>
        <v>64.91</v>
      </c>
      <c r="G244">
        <f>ROUND('Dados_Positivos e Perc'!G244,2)</f>
        <v>7.42</v>
      </c>
      <c r="H244">
        <f>ROUND('Dados_Positivos e Perc'!H244,2)</f>
        <v>85</v>
      </c>
      <c r="I244">
        <f>ROUND('Dados_Positivos e Perc'!I244,2)</f>
        <v>63.39</v>
      </c>
      <c r="J244">
        <f>ROUND('Dados_Positivos e Perc'!J244,2)</f>
        <v>21.98</v>
      </c>
      <c r="K244">
        <f>ROUND('Dados_Positivos e Perc'!K244,2)</f>
        <v>46.2</v>
      </c>
      <c r="L244">
        <f>ROUND('Dados_Positivos e Perc'!L244,2)</f>
        <v>59.8</v>
      </c>
      <c r="M244">
        <f>ROUND('Dados_Positivos e Perc'!M244,2)</f>
        <v>56.7</v>
      </c>
      <c r="N244">
        <f>ROUND('Dados_Positivos e Perc'!N244,2)</f>
        <v>76.8</v>
      </c>
      <c r="O244">
        <f>ROUND('Dados_Positivos e Perc'!O244,2)</f>
        <v>48.8</v>
      </c>
      <c r="P244">
        <f>ROUND('Dados_Positivos e Perc'!P244,2)</f>
        <v>51.26</v>
      </c>
    </row>
    <row r="245" spans="1:16">
      <c r="A245" t="str">
        <f>'Dados_Positivos e Perc'!A245</f>
        <v>Uruçuca</v>
      </c>
      <c r="B245">
        <f>ROUND('Dados_Positivos e Perc'!B245,2)</f>
        <v>19837</v>
      </c>
      <c r="C245">
        <f>ROUND('Dados_Positivos e Perc'!C245,2)</f>
        <v>20.46</v>
      </c>
      <c r="D245">
        <f>ROUND('Dados_Positivos e Perc'!D245,2)</f>
        <v>6020</v>
      </c>
      <c r="E245">
        <f>ROUND('Dados_Positivos e Perc'!E245,2)</f>
        <v>311</v>
      </c>
      <c r="F245">
        <f>ROUND('Dados_Positivos e Perc'!F245,2)</f>
        <v>68.12</v>
      </c>
      <c r="G245">
        <f>ROUND('Dados_Positivos e Perc'!G245,2)</f>
        <v>59.78</v>
      </c>
      <c r="H245">
        <f>ROUND('Dados_Positivos e Perc'!H245,2)</f>
        <v>82.66</v>
      </c>
      <c r="I245">
        <f>ROUND('Dados_Positivos e Perc'!I245,2)</f>
        <v>65.19</v>
      </c>
      <c r="J245">
        <f>ROUND('Dados_Positivos e Perc'!J245,2)</f>
        <v>32.93</v>
      </c>
      <c r="K245">
        <f>ROUND('Dados_Positivos e Perc'!K245,2)</f>
        <v>51.37</v>
      </c>
      <c r="L245">
        <f>ROUND('Dados_Positivos e Perc'!L245,2)</f>
        <v>61.6</v>
      </c>
      <c r="M245">
        <f>ROUND('Dados_Positivos e Perc'!M245,2)</f>
        <v>61.8</v>
      </c>
      <c r="N245">
        <f>ROUND('Dados_Positivos e Perc'!N245,2)</f>
        <v>75.099999999999994</v>
      </c>
      <c r="O245">
        <f>ROUND('Dados_Positivos e Perc'!O245,2)</f>
        <v>46.7</v>
      </c>
      <c r="P245">
        <f>ROUND('Dados_Positivos e Perc'!P245,2)</f>
        <v>49.49</v>
      </c>
    </row>
    <row r="246" spans="1:16">
      <c r="A246" t="str">
        <f>'Dados_Positivos e Perc'!A246</f>
        <v>Utinga</v>
      </c>
      <c r="B246">
        <f>ROUND('Dados_Positivos e Perc'!B246,2)</f>
        <v>18173</v>
      </c>
      <c r="C246">
        <f>ROUND('Dados_Positivos e Perc'!C246,2)</f>
        <v>29.51</v>
      </c>
      <c r="D246">
        <f>ROUND('Dados_Positivos e Perc'!D246,2)</f>
        <v>5081</v>
      </c>
      <c r="E246">
        <f>ROUND('Dados_Positivos e Perc'!E246,2)</f>
        <v>229</v>
      </c>
      <c r="F246">
        <f>ROUND('Dados_Positivos e Perc'!F246,2)</f>
        <v>71.209999999999994</v>
      </c>
      <c r="G246">
        <f>ROUND('Dados_Positivos e Perc'!G246,2)</f>
        <v>1.91</v>
      </c>
      <c r="H246">
        <f>ROUND('Dados_Positivos e Perc'!H246,2)</f>
        <v>81.02</v>
      </c>
      <c r="I246">
        <f>ROUND('Dados_Positivos e Perc'!I246,2)</f>
        <v>65.58</v>
      </c>
      <c r="J246">
        <f>ROUND('Dados_Positivos e Perc'!J246,2)</f>
        <v>27.81</v>
      </c>
      <c r="K246">
        <f>ROUND('Dados_Positivos e Perc'!K246,2)</f>
        <v>54.12</v>
      </c>
      <c r="L246">
        <f>ROUND('Dados_Positivos e Perc'!L246,2)</f>
        <v>59</v>
      </c>
      <c r="M246">
        <f>ROUND('Dados_Positivos e Perc'!M246,2)</f>
        <v>56.8</v>
      </c>
      <c r="N246">
        <f>ROUND('Dados_Positivos e Perc'!N246,2)</f>
        <v>76.7</v>
      </c>
      <c r="O246">
        <f>ROUND('Dados_Positivos e Perc'!O246,2)</f>
        <v>48.1</v>
      </c>
      <c r="P246">
        <f>ROUND('Dados_Positivos e Perc'!P246,2)</f>
        <v>62.53</v>
      </c>
    </row>
    <row r="247" spans="1:16">
      <c r="A247" t="str">
        <f>'Dados_Positivos e Perc'!A247</f>
        <v>Várzea da Roça</v>
      </c>
      <c r="B247">
        <f>ROUND('Dados_Positivos e Perc'!B247,2)</f>
        <v>13786</v>
      </c>
      <c r="C247">
        <f>ROUND('Dados_Positivos e Perc'!C247,2)</f>
        <v>52.99</v>
      </c>
      <c r="D247">
        <f>ROUND('Dados_Positivos e Perc'!D247,2)</f>
        <v>4229</v>
      </c>
      <c r="E247">
        <f>ROUND('Dados_Positivos e Perc'!E247,2)</f>
        <v>208</v>
      </c>
      <c r="F247">
        <f>ROUND('Dados_Positivos e Perc'!F247,2)</f>
        <v>57.29</v>
      </c>
      <c r="G247">
        <f>ROUND('Dados_Positivos e Perc'!G247,2)</f>
        <v>17.05</v>
      </c>
      <c r="H247">
        <f>ROUND('Dados_Positivos e Perc'!H247,2)</f>
        <v>84.38</v>
      </c>
      <c r="I247">
        <f>ROUND('Dados_Positivos e Perc'!I247,2)</f>
        <v>65.13</v>
      </c>
      <c r="J247">
        <f>ROUND('Dados_Positivos e Perc'!J247,2)</f>
        <v>14.97</v>
      </c>
      <c r="K247">
        <f>ROUND('Dados_Positivos e Perc'!K247,2)</f>
        <v>56.61</v>
      </c>
      <c r="L247">
        <f>ROUND('Dados_Positivos e Perc'!L247,2)</f>
        <v>53.9</v>
      </c>
      <c r="M247">
        <f>ROUND('Dados_Positivos e Perc'!M247,2)</f>
        <v>56.6</v>
      </c>
      <c r="N247">
        <f>ROUND('Dados_Positivos e Perc'!N247,2)</f>
        <v>71.7</v>
      </c>
      <c r="O247">
        <f>ROUND('Dados_Positivos e Perc'!O247,2)</f>
        <v>46.9</v>
      </c>
      <c r="P247">
        <f>ROUND('Dados_Positivos e Perc'!P247,2)</f>
        <v>49.97</v>
      </c>
    </row>
    <row r="248" spans="1:16">
      <c r="A248" t="str">
        <f>'Dados_Positivos e Perc'!A248</f>
        <v>Várzea Nova</v>
      </c>
      <c r="B248">
        <f>ROUND('Dados_Positivos e Perc'!B248,2)</f>
        <v>13073</v>
      </c>
      <c r="C248">
        <f>ROUND('Dados_Positivos e Perc'!C248,2)</f>
        <v>34.58</v>
      </c>
      <c r="D248">
        <f>ROUND('Dados_Positivos e Perc'!D248,2)</f>
        <v>3919</v>
      </c>
      <c r="E248">
        <f>ROUND('Dados_Positivos e Perc'!E248,2)</f>
        <v>212</v>
      </c>
      <c r="F248">
        <f>ROUND('Dados_Positivos e Perc'!F248,2)</f>
        <v>65.78</v>
      </c>
      <c r="G248">
        <f>ROUND('Dados_Positivos e Perc'!G248,2)</f>
        <v>31.51</v>
      </c>
      <c r="H248">
        <f>ROUND('Dados_Positivos e Perc'!H248,2)</f>
        <v>83.64</v>
      </c>
      <c r="I248">
        <f>ROUND('Dados_Positivos e Perc'!I248,2)</f>
        <v>66.7</v>
      </c>
      <c r="J248">
        <f>ROUND('Dados_Positivos e Perc'!J248,2)</f>
        <v>23.07</v>
      </c>
      <c r="K248">
        <f>ROUND('Dados_Positivos e Perc'!K248,2)</f>
        <v>53.66</v>
      </c>
      <c r="L248">
        <f>ROUND('Dados_Positivos e Perc'!L248,2)</f>
        <v>55.5</v>
      </c>
      <c r="M248">
        <f>ROUND('Dados_Positivos e Perc'!M248,2)</f>
        <v>57.9</v>
      </c>
      <c r="N248">
        <f>ROUND('Dados_Positivos e Perc'!N248,2)</f>
        <v>75.2</v>
      </c>
      <c r="O248">
        <f>ROUND('Dados_Positivos e Perc'!O248,2)</f>
        <v>40.6</v>
      </c>
      <c r="P248">
        <f>ROUND('Dados_Positivos e Perc'!P248,2)</f>
        <v>49.93</v>
      </c>
    </row>
    <row r="249" spans="1:16">
      <c r="A249" t="str">
        <f>'Dados_Positivos e Perc'!A249</f>
        <v>Wanderley</v>
      </c>
      <c r="B249">
        <f>ROUND('Dados_Positivos e Perc'!B249,2)</f>
        <v>12485</v>
      </c>
      <c r="C249">
        <f>ROUND('Dados_Positivos e Perc'!C249,2)</f>
        <v>52.92</v>
      </c>
      <c r="D249">
        <f>ROUND('Dados_Positivos e Perc'!D249,2)</f>
        <v>3498</v>
      </c>
      <c r="E249">
        <f>ROUND('Dados_Positivos e Perc'!E249,2)</f>
        <v>237</v>
      </c>
      <c r="F249">
        <f>ROUND('Dados_Positivos e Perc'!F249,2)</f>
        <v>64.650000000000006</v>
      </c>
      <c r="G249">
        <f>ROUND('Dados_Positivos e Perc'!G249,2)</f>
        <v>0.86</v>
      </c>
      <c r="H249">
        <f>ROUND('Dados_Positivos e Perc'!H249,2)</f>
        <v>82.5</v>
      </c>
      <c r="I249">
        <f>ROUND('Dados_Positivos e Perc'!I249,2)</f>
        <v>59.24</v>
      </c>
      <c r="J249">
        <f>ROUND('Dados_Positivos e Perc'!J249,2)</f>
        <v>25.42</v>
      </c>
      <c r="K249">
        <f>ROUND('Dados_Positivos e Perc'!K249,2)</f>
        <v>50.78</v>
      </c>
      <c r="L249">
        <f>ROUND('Dados_Positivos e Perc'!L249,2)</f>
        <v>60</v>
      </c>
      <c r="M249">
        <f>ROUND('Dados_Positivos e Perc'!M249,2)</f>
        <v>57.5</v>
      </c>
      <c r="N249">
        <f>ROUND('Dados_Positivos e Perc'!N249,2)</f>
        <v>74.400000000000006</v>
      </c>
      <c r="O249">
        <f>ROUND('Dados_Positivos e Perc'!O249,2)</f>
        <v>43.8</v>
      </c>
      <c r="P249">
        <f>ROUND('Dados_Positivos e Perc'!P249,2)</f>
        <v>59.93</v>
      </c>
    </row>
    <row r="250" spans="1:16">
      <c r="A250" t="str">
        <f>'Dados_Positivos e Perc'!A250</f>
        <v>Alcobaça</v>
      </c>
      <c r="B250">
        <f>ROUND('Dados_Positivos e Perc'!B250,2)</f>
        <v>21271</v>
      </c>
      <c r="C250">
        <f>ROUND('Dados_Positivos e Perc'!C250,2)</f>
        <v>47.89</v>
      </c>
      <c r="D250">
        <f>ROUND('Dados_Positivos e Perc'!D250,2)</f>
        <v>5988</v>
      </c>
      <c r="E250">
        <f>ROUND('Dados_Positivos e Perc'!E250,2)</f>
        <v>302</v>
      </c>
      <c r="F250">
        <f>ROUND('Dados_Positivos e Perc'!F250,2)</f>
        <v>66.87</v>
      </c>
      <c r="G250">
        <f>ROUND('Dados_Positivos e Perc'!G250,2)</f>
        <v>26.75</v>
      </c>
      <c r="H250">
        <f>ROUND('Dados_Positivos e Perc'!H250,2)</f>
        <v>81.06</v>
      </c>
      <c r="I250">
        <f>ROUND('Dados_Positivos e Perc'!I250,2)</f>
        <v>65.489999999999995</v>
      </c>
      <c r="J250">
        <f>ROUND('Dados_Positivos e Perc'!J250,2)</f>
        <v>26.86</v>
      </c>
      <c r="K250">
        <f>ROUND('Dados_Positivos e Perc'!K250,2)</f>
        <v>55.65</v>
      </c>
      <c r="L250">
        <f>ROUND('Dados_Positivos e Perc'!L250,2)</f>
        <v>60.8</v>
      </c>
      <c r="M250">
        <f>ROUND('Dados_Positivos e Perc'!M250,2)</f>
        <v>60.9</v>
      </c>
      <c r="N250">
        <f>ROUND('Dados_Positivos e Perc'!N250,2)</f>
        <v>75.900000000000006</v>
      </c>
      <c r="O250">
        <f>ROUND('Dados_Positivos e Perc'!O250,2)</f>
        <v>46.6</v>
      </c>
      <c r="P250">
        <f>ROUND('Dados_Positivos e Perc'!P250,2)</f>
        <v>53.45</v>
      </c>
    </row>
    <row r="251" spans="1:16">
      <c r="A251" t="str">
        <f>'Dados_Positivos e Perc'!A251</f>
        <v>Amargosa</v>
      </c>
      <c r="B251">
        <f>ROUND('Dados_Positivos e Perc'!B251,2)</f>
        <v>34351</v>
      </c>
      <c r="C251">
        <f>ROUND('Dados_Positivos e Perc'!C251,2)</f>
        <v>27.54</v>
      </c>
      <c r="D251">
        <f>ROUND('Dados_Positivos e Perc'!D251,2)</f>
        <v>10382</v>
      </c>
      <c r="E251">
        <f>ROUND('Dados_Positivos e Perc'!E251,2)</f>
        <v>319</v>
      </c>
      <c r="F251">
        <f>ROUND('Dados_Positivos e Perc'!F251,2)</f>
        <v>68.86</v>
      </c>
      <c r="G251">
        <f>ROUND('Dados_Positivos e Perc'!G251,2)</f>
        <v>18.63</v>
      </c>
      <c r="H251">
        <f>ROUND('Dados_Positivos e Perc'!H251,2)</f>
        <v>84.57</v>
      </c>
      <c r="I251">
        <f>ROUND('Dados_Positivos e Perc'!I251,2)</f>
        <v>66.790000000000006</v>
      </c>
      <c r="J251">
        <f>ROUND('Dados_Positivos e Perc'!J251,2)</f>
        <v>33.880000000000003</v>
      </c>
      <c r="K251">
        <f>ROUND('Dados_Positivos e Perc'!K251,2)</f>
        <v>57.46</v>
      </c>
      <c r="L251">
        <f>ROUND('Dados_Positivos e Perc'!L251,2)</f>
        <v>62.5</v>
      </c>
      <c r="M251">
        <f>ROUND('Dados_Positivos e Perc'!M251,2)</f>
        <v>65.2</v>
      </c>
      <c r="N251">
        <f>ROUND('Dados_Positivos e Perc'!N251,2)</f>
        <v>77.8</v>
      </c>
      <c r="O251">
        <f>ROUND('Dados_Positivos e Perc'!O251,2)</f>
        <v>49.7</v>
      </c>
      <c r="P251">
        <f>ROUND('Dados_Positivos e Perc'!P251,2)</f>
        <v>56.79</v>
      </c>
    </row>
    <row r="252" spans="1:16">
      <c r="A252" t="str">
        <f>'Dados_Positivos e Perc'!A252</f>
        <v>Amélia Rodrigues</v>
      </c>
      <c r="B252">
        <f>ROUND('Dados_Positivos e Perc'!B252,2)</f>
        <v>25190</v>
      </c>
      <c r="C252">
        <f>ROUND('Dados_Positivos e Perc'!C252,2)</f>
        <v>20.77</v>
      </c>
      <c r="D252">
        <f>ROUND('Dados_Positivos e Perc'!D252,2)</f>
        <v>7153</v>
      </c>
      <c r="E252">
        <f>ROUND('Dados_Positivos e Perc'!E252,2)</f>
        <v>331</v>
      </c>
      <c r="F252">
        <f>ROUND('Dados_Positivos e Perc'!F252,2)</f>
        <v>80.459999999999994</v>
      </c>
      <c r="G252">
        <f>ROUND('Dados_Positivos e Perc'!G252,2)</f>
        <v>8.8800000000000008</v>
      </c>
      <c r="H252">
        <f>ROUND('Dados_Positivos e Perc'!H252,2)</f>
        <v>83.54</v>
      </c>
      <c r="I252">
        <f>ROUND('Dados_Positivos e Perc'!I252,2)</f>
        <v>62.6</v>
      </c>
      <c r="J252">
        <f>ROUND('Dados_Positivos e Perc'!J252,2)</f>
        <v>45.8</v>
      </c>
      <c r="K252">
        <f>ROUND('Dados_Positivos e Perc'!K252,2)</f>
        <v>54.97</v>
      </c>
      <c r="L252">
        <f>ROUND('Dados_Positivos e Perc'!L252,2)</f>
        <v>66.599999999999994</v>
      </c>
      <c r="M252">
        <f>ROUND('Dados_Positivos e Perc'!M252,2)</f>
        <v>57.7</v>
      </c>
      <c r="N252">
        <f>ROUND('Dados_Positivos e Perc'!N252,2)</f>
        <v>74.400000000000006</v>
      </c>
      <c r="O252">
        <f>ROUND('Dados_Positivos e Perc'!O252,2)</f>
        <v>54.5</v>
      </c>
      <c r="P252">
        <f>ROUND('Dados_Positivos e Perc'!P252,2)</f>
        <v>49.98</v>
      </c>
    </row>
    <row r="253" spans="1:16">
      <c r="A253" t="str">
        <f>'Dados_Positivos e Perc'!A253</f>
        <v>Anagé</v>
      </c>
      <c r="B253">
        <f>ROUND('Dados_Positivos e Perc'!B253,2)</f>
        <v>25516</v>
      </c>
      <c r="C253">
        <f>ROUND('Dados_Positivos e Perc'!C253,2)</f>
        <v>80.7</v>
      </c>
      <c r="D253">
        <f>ROUND('Dados_Positivos e Perc'!D253,2)</f>
        <v>7239</v>
      </c>
      <c r="E253">
        <f>ROUND('Dados_Positivos e Perc'!E253,2)</f>
        <v>226</v>
      </c>
      <c r="F253">
        <f>ROUND('Dados_Positivos e Perc'!F253,2)</f>
        <v>49.16</v>
      </c>
      <c r="G253">
        <f>ROUND('Dados_Positivos e Perc'!G253,2)</f>
        <v>10.94</v>
      </c>
      <c r="H253">
        <f>ROUND('Dados_Positivos e Perc'!H253,2)</f>
        <v>84.86</v>
      </c>
      <c r="I253">
        <f>ROUND('Dados_Positivos e Perc'!I253,2)</f>
        <v>61.52</v>
      </c>
      <c r="J253">
        <f>ROUND('Dados_Positivos e Perc'!J253,2)</f>
        <v>13.71</v>
      </c>
      <c r="K253">
        <f>ROUND('Dados_Positivos e Perc'!K253,2)</f>
        <v>41.98</v>
      </c>
      <c r="L253">
        <f>ROUND('Dados_Positivos e Perc'!L253,2)</f>
        <v>54</v>
      </c>
      <c r="M253">
        <f>ROUND('Dados_Positivos e Perc'!M253,2)</f>
        <v>58.1</v>
      </c>
      <c r="N253">
        <f>ROUND('Dados_Positivos e Perc'!N253,2)</f>
        <v>75.3</v>
      </c>
      <c r="O253">
        <f>ROUND('Dados_Positivos e Perc'!O253,2)</f>
        <v>46.1</v>
      </c>
      <c r="P253">
        <f>ROUND('Dados_Positivos e Perc'!P253,2)</f>
        <v>48.41</v>
      </c>
    </row>
    <row r="254" spans="1:16">
      <c r="A254" t="str">
        <f>'Dados_Positivos e Perc'!A254</f>
        <v>Baixa Grande</v>
      </c>
      <c r="B254">
        <f>ROUND('Dados_Positivos e Perc'!B254,2)</f>
        <v>20060</v>
      </c>
      <c r="C254">
        <f>ROUND('Dados_Positivos e Perc'!C254,2)</f>
        <v>58.43</v>
      </c>
      <c r="D254">
        <f>ROUND('Dados_Positivos e Perc'!D254,2)</f>
        <v>5716</v>
      </c>
      <c r="E254">
        <f>ROUND('Dados_Positivos e Perc'!E254,2)</f>
        <v>223</v>
      </c>
      <c r="F254">
        <f>ROUND('Dados_Positivos e Perc'!F254,2)</f>
        <v>63.56</v>
      </c>
      <c r="G254">
        <f>ROUND('Dados_Positivos e Perc'!G254,2)</f>
        <v>29.15</v>
      </c>
      <c r="H254">
        <f>ROUND('Dados_Positivos e Perc'!H254,2)</f>
        <v>81.25</v>
      </c>
      <c r="I254">
        <f>ROUND('Dados_Positivos e Perc'!I254,2)</f>
        <v>61.35</v>
      </c>
      <c r="J254">
        <f>ROUND('Dados_Positivos e Perc'!J254,2)</f>
        <v>22.1</v>
      </c>
      <c r="K254">
        <f>ROUND('Dados_Positivos e Perc'!K254,2)</f>
        <v>53.28</v>
      </c>
      <c r="L254">
        <f>ROUND('Dados_Positivos e Perc'!L254,2)</f>
        <v>58.5</v>
      </c>
      <c r="M254">
        <f>ROUND('Dados_Positivos e Perc'!M254,2)</f>
        <v>58.6</v>
      </c>
      <c r="N254">
        <f>ROUND('Dados_Positivos e Perc'!N254,2)</f>
        <v>78.8</v>
      </c>
      <c r="O254">
        <f>ROUND('Dados_Positivos e Perc'!O254,2)</f>
        <v>45.2</v>
      </c>
      <c r="P254">
        <f>ROUND('Dados_Positivos e Perc'!P254,2)</f>
        <v>54.44</v>
      </c>
    </row>
    <row r="255" spans="1:16">
      <c r="A255" t="str">
        <f>'Dados_Positivos e Perc'!A255</f>
        <v>Barra</v>
      </c>
      <c r="B255">
        <f>ROUND('Dados_Positivos e Perc'!B255,2)</f>
        <v>49325</v>
      </c>
      <c r="C255">
        <f>ROUND('Dados_Positivos e Perc'!C255,2)</f>
        <v>54.49</v>
      </c>
      <c r="D255">
        <f>ROUND('Dados_Positivos e Perc'!D255,2)</f>
        <v>11471</v>
      </c>
      <c r="E255">
        <f>ROUND('Dados_Positivos e Perc'!E255,2)</f>
        <v>184</v>
      </c>
      <c r="F255">
        <f>ROUND('Dados_Positivos e Perc'!F255,2)</f>
        <v>69.040000000000006</v>
      </c>
      <c r="G255">
        <f>ROUND('Dados_Positivos e Perc'!G255,2)</f>
        <v>15.96</v>
      </c>
      <c r="H255">
        <f>ROUND('Dados_Positivos e Perc'!H255,2)</f>
        <v>78.75</v>
      </c>
      <c r="I255">
        <f>ROUND('Dados_Positivos e Perc'!I255,2)</f>
        <v>50.41</v>
      </c>
      <c r="J255">
        <f>ROUND('Dados_Positivos e Perc'!J255,2)</f>
        <v>26.43</v>
      </c>
      <c r="K255">
        <f>ROUND('Dados_Positivos e Perc'!K255,2)</f>
        <v>48.27</v>
      </c>
      <c r="L255">
        <f>ROUND('Dados_Positivos e Perc'!L255,2)</f>
        <v>55.7</v>
      </c>
      <c r="M255">
        <f>ROUND('Dados_Positivos e Perc'!M255,2)</f>
        <v>60.8</v>
      </c>
      <c r="N255">
        <f>ROUND('Dados_Positivos e Perc'!N255,2)</f>
        <v>78.2</v>
      </c>
      <c r="O255">
        <f>ROUND('Dados_Positivos e Perc'!O255,2)</f>
        <v>56</v>
      </c>
      <c r="P255">
        <f>ROUND('Dados_Positivos e Perc'!P255,2)</f>
        <v>59.97</v>
      </c>
    </row>
    <row r="256" spans="1:16">
      <c r="A256" t="str">
        <f>'Dados_Positivos e Perc'!A256</f>
        <v>Barra da Estiva</v>
      </c>
      <c r="B256">
        <f>ROUND('Dados_Positivos e Perc'!B256,2)</f>
        <v>21187</v>
      </c>
      <c r="C256">
        <f>ROUND('Dados_Positivos e Perc'!C256,2)</f>
        <v>50.89</v>
      </c>
      <c r="D256">
        <f>ROUND('Dados_Positivos e Perc'!D256,2)</f>
        <v>5617</v>
      </c>
      <c r="E256">
        <f>ROUND('Dados_Positivos e Perc'!E256,2)</f>
        <v>247</v>
      </c>
      <c r="F256">
        <f>ROUND('Dados_Positivos e Perc'!F256,2)</f>
        <v>74.040000000000006</v>
      </c>
      <c r="G256">
        <f>ROUND('Dados_Positivos e Perc'!G256,2)</f>
        <v>44.19</v>
      </c>
      <c r="H256">
        <f>ROUND('Dados_Positivos e Perc'!H256,2)</f>
        <v>82.18</v>
      </c>
      <c r="I256">
        <f>ROUND('Dados_Positivos e Perc'!I256,2)</f>
        <v>63</v>
      </c>
      <c r="J256">
        <f>ROUND('Dados_Positivos e Perc'!J256,2)</f>
        <v>23.22</v>
      </c>
      <c r="K256">
        <f>ROUND('Dados_Positivos e Perc'!K256,2)</f>
        <v>61.15</v>
      </c>
      <c r="L256">
        <f>ROUND('Dados_Positivos e Perc'!L256,2)</f>
        <v>57.5</v>
      </c>
      <c r="M256">
        <f>ROUND('Dados_Positivos e Perc'!M256,2)</f>
        <v>55.8</v>
      </c>
      <c r="N256">
        <f>ROUND('Dados_Positivos e Perc'!N256,2)</f>
        <v>76.2</v>
      </c>
      <c r="O256">
        <f>ROUND('Dados_Positivos e Perc'!O256,2)</f>
        <v>48.9</v>
      </c>
      <c r="P256">
        <f>ROUND('Dados_Positivos e Perc'!P256,2)</f>
        <v>54.56</v>
      </c>
    </row>
    <row r="257" spans="1:16">
      <c r="A257" t="str">
        <f>'Dados_Positivos e Perc'!A257</f>
        <v>Barra do Choça</v>
      </c>
      <c r="B257">
        <f>ROUND('Dados_Positivos e Perc'!B257,2)</f>
        <v>34788</v>
      </c>
      <c r="C257">
        <f>ROUND('Dados_Positivos e Perc'!C257,2)</f>
        <v>35.590000000000003</v>
      </c>
      <c r="D257">
        <f>ROUND('Dados_Positivos e Perc'!D257,2)</f>
        <v>9207</v>
      </c>
      <c r="E257">
        <f>ROUND('Dados_Positivos e Perc'!E257,2)</f>
        <v>231</v>
      </c>
      <c r="F257">
        <f>ROUND('Dados_Positivos e Perc'!F257,2)</f>
        <v>60.46</v>
      </c>
      <c r="G257">
        <f>ROUND('Dados_Positivos e Perc'!G257,2)</f>
        <v>25.08</v>
      </c>
      <c r="H257">
        <f>ROUND('Dados_Positivos e Perc'!H257,2)</f>
        <v>81.900000000000006</v>
      </c>
      <c r="I257">
        <f>ROUND('Dados_Positivos e Perc'!I257,2)</f>
        <v>66.680000000000007</v>
      </c>
      <c r="J257">
        <f>ROUND('Dados_Positivos e Perc'!J257,2)</f>
        <v>18.11</v>
      </c>
      <c r="K257">
        <f>ROUND('Dados_Positivos e Perc'!K257,2)</f>
        <v>53.96</v>
      </c>
      <c r="L257">
        <f>ROUND('Dados_Positivos e Perc'!L257,2)</f>
        <v>55.1</v>
      </c>
      <c r="M257">
        <f>ROUND('Dados_Positivos e Perc'!M257,2)</f>
        <v>58.1</v>
      </c>
      <c r="N257">
        <f>ROUND('Dados_Positivos e Perc'!N257,2)</f>
        <v>76.099999999999994</v>
      </c>
      <c r="O257">
        <f>ROUND('Dados_Positivos e Perc'!O257,2)</f>
        <v>53.1</v>
      </c>
      <c r="P257">
        <f>ROUND('Dados_Positivos e Perc'!P257,2)</f>
        <v>44.52</v>
      </c>
    </row>
    <row r="258" spans="1:16">
      <c r="A258" t="str">
        <f>'Dados_Positivos e Perc'!A258</f>
        <v>Belmonte</v>
      </c>
      <c r="B258">
        <f>ROUND('Dados_Positivos e Perc'!B258,2)</f>
        <v>21798</v>
      </c>
      <c r="C258">
        <f>ROUND('Dados_Positivos e Perc'!C258,2)</f>
        <v>47.61</v>
      </c>
      <c r="D258">
        <f>ROUND('Dados_Positivos e Perc'!D258,2)</f>
        <v>6360</v>
      </c>
      <c r="E258">
        <f>ROUND('Dados_Positivos e Perc'!E258,2)</f>
        <v>274</v>
      </c>
      <c r="F258">
        <f>ROUND('Dados_Positivos e Perc'!F258,2)</f>
        <v>65.42</v>
      </c>
      <c r="G258">
        <f>ROUND('Dados_Positivos e Perc'!G258,2)</f>
        <v>51.81</v>
      </c>
      <c r="H258">
        <f>ROUND('Dados_Positivos e Perc'!H258,2)</f>
        <v>81.16</v>
      </c>
      <c r="I258">
        <f>ROUND('Dados_Positivos e Perc'!I258,2)</f>
        <v>60.99</v>
      </c>
      <c r="J258">
        <f>ROUND('Dados_Positivos e Perc'!J258,2)</f>
        <v>28.57</v>
      </c>
      <c r="K258">
        <f>ROUND('Dados_Positivos e Perc'!K258,2)</f>
        <v>52.34</v>
      </c>
      <c r="L258">
        <f>ROUND('Dados_Positivos e Perc'!L258,2)</f>
        <v>59.8</v>
      </c>
      <c r="M258">
        <f>ROUND('Dados_Positivos e Perc'!M258,2)</f>
        <v>57.2</v>
      </c>
      <c r="N258">
        <f>ROUND('Dados_Positivos e Perc'!N258,2)</f>
        <v>76.5</v>
      </c>
      <c r="O258">
        <f>ROUND('Dados_Positivos e Perc'!O258,2)</f>
        <v>52.5</v>
      </c>
      <c r="P258">
        <f>ROUND('Dados_Positivos e Perc'!P258,2)</f>
        <v>49.79</v>
      </c>
    </row>
    <row r="259" spans="1:16">
      <c r="A259" t="str">
        <f>'Dados_Positivos e Perc'!A259</f>
        <v>Boquira</v>
      </c>
      <c r="B259">
        <f>ROUND('Dados_Positivos e Perc'!B259,2)</f>
        <v>22037</v>
      </c>
      <c r="C259">
        <f>ROUND('Dados_Positivos e Perc'!C259,2)</f>
        <v>66.58</v>
      </c>
      <c r="D259">
        <f>ROUND('Dados_Positivos e Perc'!D259,2)</f>
        <v>5794</v>
      </c>
      <c r="E259">
        <f>ROUND('Dados_Positivos e Perc'!E259,2)</f>
        <v>227</v>
      </c>
      <c r="F259">
        <f>ROUND('Dados_Positivos e Perc'!F259,2)</f>
        <v>62.02</v>
      </c>
      <c r="G259">
        <f>ROUND('Dados_Positivos e Perc'!G259,2)</f>
        <v>1.1000000000000001</v>
      </c>
      <c r="H259">
        <f>ROUND('Dados_Positivos e Perc'!H259,2)</f>
        <v>84.01</v>
      </c>
      <c r="I259">
        <f>ROUND('Dados_Positivos e Perc'!I259,2)</f>
        <v>60.21</v>
      </c>
      <c r="J259">
        <f>ROUND('Dados_Positivos e Perc'!J259,2)</f>
        <v>25.58</v>
      </c>
      <c r="K259">
        <f>ROUND('Dados_Positivos e Perc'!K259,2)</f>
        <v>47.5</v>
      </c>
      <c r="L259">
        <f>ROUND('Dados_Positivos e Perc'!L259,2)</f>
        <v>60.3</v>
      </c>
      <c r="M259">
        <f>ROUND('Dados_Positivos e Perc'!M259,2)</f>
        <v>55.9</v>
      </c>
      <c r="N259">
        <f>ROUND('Dados_Positivos e Perc'!N259,2)</f>
        <v>76.5</v>
      </c>
      <c r="O259">
        <f>ROUND('Dados_Positivos e Perc'!O259,2)</f>
        <v>50.3</v>
      </c>
      <c r="P259">
        <f>ROUND('Dados_Positivos e Perc'!P259,2)</f>
        <v>53.57</v>
      </c>
    </row>
    <row r="260" spans="1:16">
      <c r="A260" t="str">
        <f>'Dados_Positivos e Perc'!A260</f>
        <v>Cachoeira</v>
      </c>
      <c r="B260">
        <f>ROUND('Dados_Positivos e Perc'!B260,2)</f>
        <v>32026</v>
      </c>
      <c r="C260">
        <f>ROUND('Dados_Positivos e Perc'!C260,2)</f>
        <v>48.83</v>
      </c>
      <c r="D260">
        <f>ROUND('Dados_Positivos e Perc'!D260,2)</f>
        <v>9309</v>
      </c>
      <c r="E260">
        <f>ROUND('Dados_Positivos e Perc'!E260,2)</f>
        <v>322</v>
      </c>
      <c r="F260">
        <f>ROUND('Dados_Positivos e Perc'!F260,2)</f>
        <v>75.87</v>
      </c>
      <c r="G260">
        <f>ROUND('Dados_Positivos e Perc'!G260,2)</f>
        <v>44.53</v>
      </c>
      <c r="H260">
        <f>ROUND('Dados_Positivos e Perc'!H260,2)</f>
        <v>84.76</v>
      </c>
      <c r="I260">
        <f>ROUND('Dados_Positivos e Perc'!I260,2)</f>
        <v>62.02</v>
      </c>
      <c r="J260">
        <f>ROUND('Dados_Positivos e Perc'!J260,2)</f>
        <v>44.61</v>
      </c>
      <c r="K260">
        <f>ROUND('Dados_Positivos e Perc'!K260,2)</f>
        <v>55.09</v>
      </c>
      <c r="L260">
        <f>ROUND('Dados_Positivos e Perc'!L260,2)</f>
        <v>64.7</v>
      </c>
      <c r="M260">
        <f>ROUND('Dados_Positivos e Perc'!M260,2)</f>
        <v>63.1</v>
      </c>
      <c r="N260">
        <f>ROUND('Dados_Positivos e Perc'!N260,2)</f>
        <v>80.099999999999994</v>
      </c>
      <c r="O260">
        <f>ROUND('Dados_Positivos e Perc'!O260,2)</f>
        <v>48.4</v>
      </c>
      <c r="P260">
        <f>ROUND('Dados_Positivos e Perc'!P260,2)</f>
        <v>57.29</v>
      </c>
    </row>
    <row r="261" spans="1:16">
      <c r="A261" t="str">
        <f>'Dados_Positivos e Perc'!A261</f>
        <v>Caculé</v>
      </c>
      <c r="B261">
        <f>ROUND('Dados_Positivos e Perc'!B261,2)</f>
        <v>22236</v>
      </c>
      <c r="C261">
        <f>ROUND('Dados_Positivos e Perc'!C261,2)</f>
        <v>40.15</v>
      </c>
      <c r="D261">
        <f>ROUND('Dados_Positivos e Perc'!D261,2)</f>
        <v>6330</v>
      </c>
      <c r="E261">
        <f>ROUND('Dados_Positivos e Perc'!E261,2)</f>
        <v>333</v>
      </c>
      <c r="F261">
        <f>ROUND('Dados_Positivos e Perc'!F261,2)</f>
        <v>68.91</v>
      </c>
      <c r="G261">
        <f>ROUND('Dados_Positivos e Perc'!G261,2)</f>
        <v>15.31</v>
      </c>
      <c r="H261">
        <f>ROUND('Dados_Positivos e Perc'!H261,2)</f>
        <v>86.37</v>
      </c>
      <c r="I261">
        <f>ROUND('Dados_Positivos e Perc'!I261,2)</f>
        <v>69.900000000000006</v>
      </c>
      <c r="J261">
        <f>ROUND('Dados_Positivos e Perc'!J261,2)</f>
        <v>29.04</v>
      </c>
      <c r="K261">
        <f>ROUND('Dados_Positivos e Perc'!K261,2)</f>
        <v>59.29</v>
      </c>
      <c r="L261">
        <f>ROUND('Dados_Positivos e Perc'!L261,2)</f>
        <v>63.7</v>
      </c>
      <c r="M261">
        <f>ROUND('Dados_Positivos e Perc'!M261,2)</f>
        <v>60.4</v>
      </c>
      <c r="N261">
        <f>ROUND('Dados_Positivos e Perc'!N261,2)</f>
        <v>77.599999999999994</v>
      </c>
      <c r="O261">
        <f>ROUND('Dados_Positivos e Perc'!O261,2)</f>
        <v>49.6</v>
      </c>
      <c r="P261">
        <f>ROUND('Dados_Positivos e Perc'!P261,2)</f>
        <v>48.35</v>
      </c>
    </row>
    <row r="262" spans="1:16">
      <c r="A262" t="str">
        <f>'Dados_Positivos e Perc'!A262</f>
        <v>Caetité</v>
      </c>
      <c r="B262">
        <f>ROUND('Dados_Positivos e Perc'!B262,2)</f>
        <v>47515</v>
      </c>
      <c r="C262">
        <f>ROUND('Dados_Positivos e Perc'!C262,2)</f>
        <v>40.130000000000003</v>
      </c>
      <c r="D262">
        <f>ROUND('Dados_Positivos e Perc'!D262,2)</f>
        <v>12789</v>
      </c>
      <c r="E262">
        <f>ROUND('Dados_Positivos e Perc'!E262,2)</f>
        <v>332</v>
      </c>
      <c r="F262">
        <f>ROUND('Dados_Positivos e Perc'!F262,2)</f>
        <v>68.989999999999995</v>
      </c>
      <c r="G262">
        <f>ROUND('Dados_Positivos e Perc'!G262,2)</f>
        <v>31.25</v>
      </c>
      <c r="H262">
        <f>ROUND('Dados_Positivos e Perc'!H262,2)</f>
        <v>84.92</v>
      </c>
      <c r="I262">
        <f>ROUND('Dados_Positivos e Perc'!I262,2)</f>
        <v>66.17</v>
      </c>
      <c r="J262">
        <f>ROUND('Dados_Positivos e Perc'!J262,2)</f>
        <v>29.07</v>
      </c>
      <c r="K262">
        <f>ROUND('Dados_Positivos e Perc'!K262,2)</f>
        <v>58.18</v>
      </c>
      <c r="L262">
        <f>ROUND('Dados_Positivos e Perc'!L262,2)</f>
        <v>62.5</v>
      </c>
      <c r="M262">
        <f>ROUND('Dados_Positivos e Perc'!M262,2)</f>
        <v>65.7</v>
      </c>
      <c r="N262">
        <f>ROUND('Dados_Positivos e Perc'!N262,2)</f>
        <v>78</v>
      </c>
      <c r="O262">
        <f>ROUND('Dados_Positivos e Perc'!O262,2)</f>
        <v>54.6</v>
      </c>
      <c r="P262">
        <f>ROUND('Dados_Positivos e Perc'!P262,2)</f>
        <v>59.93</v>
      </c>
    </row>
    <row r="263" spans="1:16">
      <c r="A263" t="str">
        <f>'Dados_Positivos e Perc'!A263</f>
        <v>Camacan</v>
      </c>
      <c r="B263">
        <f>ROUND('Dados_Positivos e Perc'!B263,2)</f>
        <v>31472</v>
      </c>
      <c r="C263">
        <f>ROUND('Dados_Positivos e Perc'!C263,2)</f>
        <v>21.57</v>
      </c>
      <c r="D263">
        <f>ROUND('Dados_Positivos e Perc'!D263,2)</f>
        <v>9067</v>
      </c>
      <c r="E263">
        <f>ROUND('Dados_Positivos e Perc'!E263,2)</f>
        <v>299</v>
      </c>
      <c r="F263">
        <f>ROUND('Dados_Positivos e Perc'!F263,2)</f>
        <v>68.069999999999993</v>
      </c>
      <c r="G263">
        <f>ROUND('Dados_Positivos e Perc'!G263,2)</f>
        <v>64.67</v>
      </c>
      <c r="H263">
        <f>ROUND('Dados_Positivos e Perc'!H263,2)</f>
        <v>80.849999999999994</v>
      </c>
      <c r="I263">
        <f>ROUND('Dados_Positivos e Perc'!I263,2)</f>
        <v>58.45</v>
      </c>
      <c r="J263">
        <f>ROUND('Dados_Positivos e Perc'!J263,2)</f>
        <v>28.08</v>
      </c>
      <c r="K263">
        <f>ROUND('Dados_Positivos e Perc'!K263,2)</f>
        <v>45.26</v>
      </c>
      <c r="L263">
        <f>ROUND('Dados_Positivos e Perc'!L263,2)</f>
        <v>58.1</v>
      </c>
      <c r="M263">
        <f>ROUND('Dados_Positivos e Perc'!M263,2)</f>
        <v>57.6</v>
      </c>
      <c r="N263">
        <f>ROUND('Dados_Positivos e Perc'!N263,2)</f>
        <v>76.3</v>
      </c>
      <c r="O263">
        <f>ROUND('Dados_Positivos e Perc'!O263,2)</f>
        <v>53.6</v>
      </c>
      <c r="P263">
        <f>ROUND('Dados_Positivos e Perc'!P263,2)</f>
        <v>62.44</v>
      </c>
    </row>
    <row r="264" spans="1:16">
      <c r="A264" t="str">
        <f>'Dados_Positivos e Perc'!A264</f>
        <v>Camamu</v>
      </c>
      <c r="B264">
        <f>ROUND('Dados_Positivos e Perc'!B264,2)</f>
        <v>35180</v>
      </c>
      <c r="C264">
        <f>ROUND('Dados_Positivos e Perc'!C264,2)</f>
        <v>55.61</v>
      </c>
      <c r="D264">
        <f>ROUND('Dados_Positivos e Perc'!D264,2)</f>
        <v>9421</v>
      </c>
      <c r="E264">
        <f>ROUND('Dados_Positivos e Perc'!E264,2)</f>
        <v>229</v>
      </c>
      <c r="F264">
        <f>ROUND('Dados_Positivos e Perc'!F264,2)</f>
        <v>64.64</v>
      </c>
      <c r="G264">
        <f>ROUND('Dados_Positivos e Perc'!G264,2)</f>
        <v>31.39</v>
      </c>
      <c r="H264">
        <f>ROUND('Dados_Positivos e Perc'!H264,2)</f>
        <v>79.11</v>
      </c>
      <c r="I264">
        <f>ROUND('Dados_Positivos e Perc'!I264,2)</f>
        <v>61.6</v>
      </c>
      <c r="J264">
        <f>ROUND('Dados_Positivos e Perc'!J264,2)</f>
        <v>27.56</v>
      </c>
      <c r="K264">
        <f>ROUND('Dados_Positivos e Perc'!K264,2)</f>
        <v>55.05</v>
      </c>
      <c r="L264">
        <f>ROUND('Dados_Positivos e Perc'!L264,2)</f>
        <v>56.5</v>
      </c>
      <c r="M264">
        <f>ROUND('Dados_Positivos e Perc'!M264,2)</f>
        <v>56.3</v>
      </c>
      <c r="N264">
        <f>ROUND('Dados_Positivos e Perc'!N264,2)</f>
        <v>73.8</v>
      </c>
      <c r="O264">
        <f>ROUND('Dados_Positivos e Perc'!O264,2)</f>
        <v>56.5</v>
      </c>
      <c r="P264">
        <f>ROUND('Dados_Positivos e Perc'!P264,2)</f>
        <v>54.84</v>
      </c>
    </row>
    <row r="265" spans="1:16">
      <c r="A265" t="str">
        <f>'Dados_Positivos e Perc'!A265</f>
        <v>Campo Alegre de Lourdes</v>
      </c>
      <c r="B265">
        <f>ROUND('Dados_Positivos e Perc'!B265,2)</f>
        <v>28090</v>
      </c>
      <c r="C265">
        <f>ROUND('Dados_Positivos e Perc'!C265,2)</f>
        <v>71.069999999999993</v>
      </c>
      <c r="D265">
        <f>ROUND('Dados_Positivos e Perc'!D265,2)</f>
        <v>7613</v>
      </c>
      <c r="E265">
        <f>ROUND('Dados_Positivos e Perc'!E265,2)</f>
        <v>177</v>
      </c>
      <c r="F265">
        <f>ROUND('Dados_Positivos e Perc'!F265,2)</f>
        <v>60.86</v>
      </c>
      <c r="G265">
        <v>0</v>
      </c>
      <c r="H265">
        <f>ROUND('Dados_Positivos e Perc'!H265,2)</f>
        <v>81.28</v>
      </c>
      <c r="I265">
        <f>ROUND('Dados_Positivos e Perc'!I265,2)</f>
        <v>53.13</v>
      </c>
      <c r="J265">
        <f>ROUND('Dados_Positivos e Perc'!J265,2)</f>
        <v>18.8</v>
      </c>
      <c r="K265">
        <f>ROUND('Dados_Positivos e Perc'!K265,2)</f>
        <v>44.23</v>
      </c>
      <c r="L265">
        <f>ROUND('Dados_Positivos e Perc'!L265,2)</f>
        <v>55.7</v>
      </c>
      <c r="M265">
        <f>ROUND('Dados_Positivos e Perc'!M265,2)</f>
        <v>56.4</v>
      </c>
      <c r="N265">
        <f>ROUND('Dados_Positivos e Perc'!N265,2)</f>
        <v>76.599999999999994</v>
      </c>
      <c r="O265">
        <f>ROUND('Dados_Positivos e Perc'!O265,2)</f>
        <v>51.3</v>
      </c>
      <c r="P265">
        <f>ROUND('Dados_Positivos e Perc'!P265,2)</f>
        <v>60.78</v>
      </c>
    </row>
    <row r="266" spans="1:16">
      <c r="A266" t="str">
        <f>'Dados_Positivos e Perc'!A266</f>
        <v>Canarana</v>
      </c>
      <c r="B266">
        <f>ROUND('Dados_Positivos e Perc'!B266,2)</f>
        <v>24067</v>
      </c>
      <c r="C266">
        <f>ROUND('Dados_Positivos e Perc'!C266,2)</f>
        <v>52.4</v>
      </c>
      <c r="D266">
        <f>ROUND('Dados_Positivos e Perc'!D266,2)</f>
        <v>6951</v>
      </c>
      <c r="E266">
        <f>ROUND('Dados_Positivos e Perc'!E266,2)</f>
        <v>222</v>
      </c>
      <c r="F266">
        <f>ROUND('Dados_Positivos e Perc'!F266,2)</f>
        <v>73.19</v>
      </c>
      <c r="G266">
        <f>ROUND('Dados_Positivos e Perc'!G266,2)</f>
        <v>1.24</v>
      </c>
      <c r="H266">
        <f>ROUND('Dados_Positivos e Perc'!H266,2)</f>
        <v>81.319999999999993</v>
      </c>
      <c r="I266">
        <f>ROUND('Dados_Positivos e Perc'!I266,2)</f>
        <v>69.790000000000006</v>
      </c>
      <c r="J266">
        <f>ROUND('Dados_Positivos e Perc'!J266,2)</f>
        <v>25.16</v>
      </c>
      <c r="K266">
        <f>ROUND('Dados_Positivos e Perc'!K266,2)</f>
        <v>63.56</v>
      </c>
      <c r="L266">
        <f>ROUND('Dados_Positivos e Perc'!L266,2)</f>
        <v>58.7</v>
      </c>
      <c r="M266">
        <f>ROUND('Dados_Positivos e Perc'!M266,2)</f>
        <v>58.3</v>
      </c>
      <c r="N266">
        <f>ROUND('Dados_Positivos e Perc'!N266,2)</f>
        <v>77</v>
      </c>
      <c r="O266">
        <f>ROUND('Dados_Positivos e Perc'!O266,2)</f>
        <v>50.5</v>
      </c>
      <c r="P266">
        <f>ROUND('Dados_Positivos e Perc'!P266,2)</f>
        <v>48.88</v>
      </c>
    </row>
    <row r="267" spans="1:16">
      <c r="A267" t="str">
        <f>'Dados_Positivos e Perc'!A267</f>
        <v>Canavieiras</v>
      </c>
      <c r="B267">
        <f>ROUND('Dados_Positivos e Perc'!B267,2)</f>
        <v>32336</v>
      </c>
      <c r="C267">
        <f>ROUND('Dados_Positivos e Perc'!C267,2)</f>
        <v>19.89</v>
      </c>
      <c r="D267">
        <f>ROUND('Dados_Positivos e Perc'!D267,2)</f>
        <v>9720</v>
      </c>
      <c r="E267">
        <f>ROUND('Dados_Positivos e Perc'!E267,2)</f>
        <v>313</v>
      </c>
      <c r="F267">
        <f>ROUND('Dados_Positivos e Perc'!F267,2)</f>
        <v>71.5</v>
      </c>
      <c r="G267">
        <f>ROUND('Dados_Positivos e Perc'!G267,2)</f>
        <v>49.59</v>
      </c>
      <c r="H267">
        <f>ROUND('Dados_Positivos e Perc'!H267,2)</f>
        <v>82.82</v>
      </c>
      <c r="I267">
        <f>ROUND('Dados_Positivos e Perc'!I267,2)</f>
        <v>63.92</v>
      </c>
      <c r="J267">
        <f>ROUND('Dados_Positivos e Perc'!J267,2)</f>
        <v>29.59</v>
      </c>
      <c r="K267">
        <f>ROUND('Dados_Positivos e Perc'!K267,2)</f>
        <v>50.44</v>
      </c>
      <c r="L267">
        <f>ROUND('Dados_Positivos e Perc'!L267,2)</f>
        <v>59</v>
      </c>
      <c r="M267">
        <f>ROUND('Dados_Positivos e Perc'!M267,2)</f>
        <v>62</v>
      </c>
      <c r="N267">
        <f>ROUND('Dados_Positivos e Perc'!N267,2)</f>
        <v>75.2</v>
      </c>
      <c r="O267">
        <f>ROUND('Dados_Positivos e Perc'!O267,2)</f>
        <v>51.4</v>
      </c>
      <c r="P267">
        <f>ROUND('Dados_Positivos e Perc'!P267,2)</f>
        <v>51.97</v>
      </c>
    </row>
    <row r="268" spans="1:16">
      <c r="A268" t="str">
        <f>'Dados_Positivos e Perc'!A268</f>
        <v>Cândido Sales</v>
      </c>
      <c r="B268">
        <f>ROUND('Dados_Positivos e Perc'!B268,2)</f>
        <v>27918</v>
      </c>
      <c r="C268">
        <f>ROUND('Dados_Positivos e Perc'!C268,2)</f>
        <v>30.92</v>
      </c>
      <c r="D268">
        <f>ROUND('Dados_Positivos e Perc'!D268,2)</f>
        <v>7881</v>
      </c>
      <c r="E268">
        <f>ROUND('Dados_Positivos e Perc'!E268,2)</f>
        <v>247</v>
      </c>
      <c r="F268">
        <f>ROUND('Dados_Positivos e Perc'!F268,2)</f>
        <v>61.95</v>
      </c>
      <c r="G268">
        <f>ROUND('Dados_Positivos e Perc'!G268,2)</f>
        <v>7.28</v>
      </c>
      <c r="H268">
        <f>ROUND('Dados_Positivos e Perc'!H268,2)</f>
        <v>83</v>
      </c>
      <c r="I268">
        <f>ROUND('Dados_Positivos e Perc'!I268,2)</f>
        <v>65.290000000000006</v>
      </c>
      <c r="J268">
        <f>ROUND('Dados_Positivos e Perc'!J268,2)</f>
        <v>24.11</v>
      </c>
      <c r="K268">
        <f>ROUND('Dados_Positivos e Perc'!K268,2)</f>
        <v>52.12</v>
      </c>
      <c r="L268">
        <f>ROUND('Dados_Positivos e Perc'!L268,2)</f>
        <v>60.1</v>
      </c>
      <c r="M268">
        <f>ROUND('Dados_Positivos e Perc'!M268,2)</f>
        <v>59.1</v>
      </c>
      <c r="N268">
        <f>ROUND('Dados_Positivos e Perc'!N268,2)</f>
        <v>77.400000000000006</v>
      </c>
      <c r="O268">
        <f>ROUND('Dados_Positivos e Perc'!O268,2)</f>
        <v>50.4</v>
      </c>
      <c r="P268">
        <f>ROUND('Dados_Positivos e Perc'!P268,2)</f>
        <v>51.08</v>
      </c>
    </row>
    <row r="269" spans="1:16">
      <c r="A269" t="str">
        <f>'Dados_Positivos e Perc'!A269</f>
        <v>Cansanção</v>
      </c>
      <c r="B269">
        <f>ROUND('Dados_Positivos e Perc'!B269,2)</f>
        <v>32908</v>
      </c>
      <c r="C269">
        <f>ROUND('Dados_Positivos e Perc'!C269,2)</f>
        <v>66.510000000000005</v>
      </c>
      <c r="D269">
        <f>ROUND('Dados_Positivos e Perc'!D269,2)</f>
        <v>8973</v>
      </c>
      <c r="E269">
        <f>ROUND('Dados_Positivos e Perc'!E269,2)</f>
        <v>189</v>
      </c>
      <c r="F269">
        <f>ROUND('Dados_Positivos e Perc'!F269,2)</f>
        <v>59.44</v>
      </c>
      <c r="G269">
        <f>ROUND('Dados_Positivos e Perc'!G269,2)</f>
        <v>19.420000000000002</v>
      </c>
      <c r="H269">
        <f>ROUND('Dados_Positivos e Perc'!H269,2)</f>
        <v>81.38</v>
      </c>
      <c r="I269">
        <f>ROUND('Dados_Positivos e Perc'!I269,2)</f>
        <v>58.24</v>
      </c>
      <c r="J269">
        <f>ROUND('Dados_Positivos e Perc'!J269,2)</f>
        <v>20.37</v>
      </c>
      <c r="K269">
        <f>ROUND('Dados_Positivos e Perc'!K269,2)</f>
        <v>53.99</v>
      </c>
      <c r="L269">
        <f>ROUND('Dados_Positivos e Perc'!L269,2)</f>
        <v>55.7</v>
      </c>
      <c r="M269">
        <f>ROUND('Dados_Positivos e Perc'!M269,2)</f>
        <v>57.5</v>
      </c>
      <c r="N269">
        <f>ROUND('Dados_Positivos e Perc'!N269,2)</f>
        <v>72.900000000000006</v>
      </c>
      <c r="O269">
        <f>ROUND('Dados_Positivos e Perc'!O269,2)</f>
        <v>56.1</v>
      </c>
      <c r="P269">
        <f>ROUND('Dados_Positivos e Perc'!P269,2)</f>
        <v>57.33</v>
      </c>
    </row>
    <row r="270" spans="1:16">
      <c r="A270" t="str">
        <f>'Dados_Positivos e Perc'!A270</f>
        <v>Capim Grosso</v>
      </c>
      <c r="B270">
        <f>ROUND('Dados_Positivos e Perc'!B270,2)</f>
        <v>26577</v>
      </c>
      <c r="C270">
        <f>ROUND('Dados_Positivos e Perc'!C270,2)</f>
        <v>18.12</v>
      </c>
      <c r="D270">
        <f>ROUND('Dados_Positivos e Perc'!D270,2)</f>
        <v>8354</v>
      </c>
      <c r="E270">
        <f>ROUND('Dados_Positivos e Perc'!E270,2)</f>
        <v>303</v>
      </c>
      <c r="F270">
        <f>ROUND('Dados_Positivos e Perc'!F270,2)</f>
        <v>69.61</v>
      </c>
      <c r="G270">
        <f>ROUND('Dados_Positivos e Perc'!G270,2)</f>
        <v>10.85</v>
      </c>
      <c r="H270">
        <f>ROUND('Dados_Positivos e Perc'!H270,2)</f>
        <v>82.73</v>
      </c>
      <c r="I270">
        <f>ROUND('Dados_Positivos e Perc'!I270,2)</f>
        <v>69.86</v>
      </c>
      <c r="J270">
        <f>ROUND('Dados_Positivos e Perc'!J270,2)</f>
        <v>29.15</v>
      </c>
      <c r="K270">
        <f>ROUND('Dados_Positivos e Perc'!K270,2)</f>
        <v>61.84</v>
      </c>
      <c r="L270">
        <f>ROUND('Dados_Positivos e Perc'!L270,2)</f>
        <v>62.1</v>
      </c>
      <c r="M270">
        <f>ROUND('Dados_Positivos e Perc'!M270,2)</f>
        <v>61.9</v>
      </c>
      <c r="N270">
        <f>ROUND('Dados_Positivos e Perc'!N270,2)</f>
        <v>77.8</v>
      </c>
      <c r="O270">
        <f>ROUND('Dados_Positivos e Perc'!O270,2)</f>
        <v>50.2</v>
      </c>
      <c r="P270">
        <f>ROUND('Dados_Positivos e Perc'!P270,2)</f>
        <v>54.93</v>
      </c>
    </row>
    <row r="271" spans="1:16">
      <c r="A271" t="str">
        <f>'Dados_Positivos e Perc'!A271</f>
        <v>Caravelas</v>
      </c>
      <c r="B271">
        <f>ROUND('Dados_Positivos e Perc'!B271,2)</f>
        <v>21414</v>
      </c>
      <c r="C271">
        <f>ROUND('Dados_Positivos e Perc'!C271,2)</f>
        <v>47.19</v>
      </c>
      <c r="D271">
        <f>ROUND('Dados_Positivos e Perc'!D271,2)</f>
        <v>6116</v>
      </c>
      <c r="E271">
        <f>ROUND('Dados_Positivos e Perc'!E271,2)</f>
        <v>341</v>
      </c>
      <c r="F271">
        <f>ROUND('Dados_Positivos e Perc'!F271,2)</f>
        <v>64.650000000000006</v>
      </c>
      <c r="G271">
        <f>ROUND('Dados_Positivos e Perc'!G271,2)</f>
        <v>21.14</v>
      </c>
      <c r="H271">
        <f>ROUND('Dados_Positivos e Perc'!H271,2)</f>
        <v>81.010000000000005</v>
      </c>
      <c r="I271">
        <f>ROUND('Dados_Positivos e Perc'!I271,2)</f>
        <v>61.2</v>
      </c>
      <c r="J271">
        <f>ROUND('Dados_Positivos e Perc'!J271,2)</f>
        <v>29.66</v>
      </c>
      <c r="K271">
        <f>ROUND('Dados_Positivos e Perc'!K271,2)</f>
        <v>52.13</v>
      </c>
      <c r="L271">
        <f>ROUND('Dados_Positivos e Perc'!L271,2)</f>
        <v>61.6</v>
      </c>
      <c r="M271">
        <f>ROUND('Dados_Positivos e Perc'!M271,2)</f>
        <v>56.9</v>
      </c>
      <c r="N271">
        <f>ROUND('Dados_Positivos e Perc'!N271,2)</f>
        <v>76.400000000000006</v>
      </c>
      <c r="O271">
        <f>ROUND('Dados_Positivos e Perc'!O271,2)</f>
        <v>49.8</v>
      </c>
      <c r="P271">
        <f>ROUND('Dados_Positivos e Perc'!P271,2)</f>
        <v>58.73</v>
      </c>
    </row>
    <row r="272" spans="1:16">
      <c r="A272" t="str">
        <f>'Dados_Positivos e Perc'!A272</f>
        <v>Carinhanha</v>
      </c>
      <c r="B272">
        <f>ROUND('Dados_Positivos e Perc'!B272,2)</f>
        <v>28380</v>
      </c>
      <c r="C272">
        <f>ROUND('Dados_Positivos e Perc'!C272,2)</f>
        <v>55.66</v>
      </c>
      <c r="D272">
        <f>ROUND('Dados_Positivos e Perc'!D272,2)</f>
        <v>7294</v>
      </c>
      <c r="E272">
        <f>ROUND('Dados_Positivos e Perc'!E272,2)</f>
        <v>198</v>
      </c>
      <c r="F272">
        <f>ROUND('Dados_Positivos e Perc'!F272,2)</f>
        <v>64.55</v>
      </c>
      <c r="G272">
        <f>ROUND('Dados_Positivos e Perc'!G272,2)</f>
        <v>5.32</v>
      </c>
      <c r="H272">
        <f>ROUND('Dados_Positivos e Perc'!H272,2)</f>
        <v>80.86</v>
      </c>
      <c r="I272">
        <f>ROUND('Dados_Positivos e Perc'!I272,2)</f>
        <v>58.44</v>
      </c>
      <c r="J272">
        <f>ROUND('Dados_Positivos e Perc'!J272,2)</f>
        <v>28.8</v>
      </c>
      <c r="K272">
        <f>ROUND('Dados_Positivos e Perc'!K272,2)</f>
        <v>51.77</v>
      </c>
      <c r="L272">
        <f>ROUND('Dados_Positivos e Perc'!L272,2)</f>
        <v>57.6</v>
      </c>
      <c r="M272">
        <f>ROUND('Dados_Positivos e Perc'!M272,2)</f>
        <v>57.2</v>
      </c>
      <c r="N272">
        <f>ROUND('Dados_Positivos e Perc'!N272,2)</f>
        <v>77.900000000000006</v>
      </c>
      <c r="O272">
        <f>ROUND('Dados_Positivos e Perc'!O272,2)</f>
        <v>50.3</v>
      </c>
      <c r="P272">
        <f>ROUND('Dados_Positivos e Perc'!P272,2)</f>
        <v>51.72</v>
      </c>
    </row>
    <row r="273" spans="1:16">
      <c r="A273" t="str">
        <f>'Dados_Positivos e Perc'!A273</f>
        <v>Castro Alves</v>
      </c>
      <c r="B273">
        <f>ROUND('Dados_Positivos e Perc'!B273,2)</f>
        <v>25408</v>
      </c>
      <c r="C273">
        <f>ROUND('Dados_Positivos e Perc'!C273,2)</f>
        <v>38.26</v>
      </c>
      <c r="D273">
        <f>ROUND('Dados_Positivos e Perc'!D273,2)</f>
        <v>7196</v>
      </c>
      <c r="E273">
        <f>ROUND('Dados_Positivos e Perc'!E273,2)</f>
        <v>265</v>
      </c>
      <c r="F273">
        <f>ROUND('Dados_Positivos e Perc'!F273,2)</f>
        <v>66.22</v>
      </c>
      <c r="G273">
        <f>ROUND('Dados_Positivos e Perc'!G273,2)</f>
        <v>53.56</v>
      </c>
      <c r="H273">
        <f>ROUND('Dados_Positivos e Perc'!H273,2)</f>
        <v>84.45</v>
      </c>
      <c r="I273">
        <f>ROUND('Dados_Positivos e Perc'!I273,2)</f>
        <v>60.72</v>
      </c>
      <c r="J273">
        <f>ROUND('Dados_Positivos e Perc'!J273,2)</f>
        <v>30.85</v>
      </c>
      <c r="K273">
        <f>ROUND('Dados_Positivos e Perc'!K273,2)</f>
        <v>52.02</v>
      </c>
      <c r="L273">
        <f>ROUND('Dados_Positivos e Perc'!L273,2)</f>
        <v>61.3</v>
      </c>
      <c r="M273">
        <f>ROUND('Dados_Positivos e Perc'!M273,2)</f>
        <v>58.6</v>
      </c>
      <c r="N273">
        <f>ROUND('Dados_Positivos e Perc'!N273,2)</f>
        <v>76.599999999999994</v>
      </c>
      <c r="O273">
        <f>ROUND('Dados_Positivos e Perc'!O273,2)</f>
        <v>51.6</v>
      </c>
      <c r="P273">
        <f>ROUND('Dados_Positivos e Perc'!P273,2)</f>
        <v>54.94</v>
      </c>
    </row>
    <row r="274" spans="1:16">
      <c r="A274" t="str">
        <f>'Dados_Positivos e Perc'!A274</f>
        <v>Cícero Dantas</v>
      </c>
      <c r="B274">
        <f>ROUND('Dados_Positivos e Perc'!B274,2)</f>
        <v>32300</v>
      </c>
      <c r="C274">
        <f>ROUND('Dados_Positivos e Perc'!C274,2)</f>
        <v>45.12</v>
      </c>
      <c r="D274">
        <f>ROUND('Dados_Positivos e Perc'!D274,2)</f>
        <v>10161</v>
      </c>
      <c r="E274">
        <f>ROUND('Dados_Positivos e Perc'!E274,2)</f>
        <v>280</v>
      </c>
      <c r="F274">
        <f>ROUND('Dados_Positivos e Perc'!F274,2)</f>
        <v>49.95</v>
      </c>
      <c r="G274">
        <f>ROUND('Dados_Positivos e Perc'!G274,2)</f>
        <v>40.01</v>
      </c>
      <c r="H274">
        <f>ROUND('Dados_Positivos e Perc'!H274,2)</f>
        <v>85.03</v>
      </c>
      <c r="I274">
        <f>ROUND('Dados_Positivos e Perc'!I274,2)</f>
        <v>66.150000000000006</v>
      </c>
      <c r="J274">
        <f>ROUND('Dados_Positivos e Perc'!J274,2)</f>
        <v>22.64</v>
      </c>
      <c r="K274">
        <f>ROUND('Dados_Positivos e Perc'!K274,2)</f>
        <v>52.98</v>
      </c>
      <c r="L274">
        <f>ROUND('Dados_Positivos e Perc'!L274,2)</f>
        <v>58.5</v>
      </c>
      <c r="M274">
        <f>ROUND('Dados_Positivos e Perc'!M274,2)</f>
        <v>58.7</v>
      </c>
      <c r="N274">
        <f>ROUND('Dados_Positivos e Perc'!N274,2)</f>
        <v>80.900000000000006</v>
      </c>
      <c r="O274">
        <f>ROUND('Dados_Positivos e Perc'!O274,2)</f>
        <v>50.1</v>
      </c>
      <c r="P274">
        <f>ROUND('Dados_Positivos e Perc'!P274,2)</f>
        <v>53.91</v>
      </c>
    </row>
    <row r="275" spans="1:16">
      <c r="A275" t="str">
        <f>'Dados_Positivos e Perc'!A275</f>
        <v>Coaraci</v>
      </c>
      <c r="B275">
        <f>ROUND('Dados_Positivos e Perc'!B275,2)</f>
        <v>20964</v>
      </c>
      <c r="C275">
        <f>ROUND('Dados_Positivos e Perc'!C275,2)</f>
        <v>8.75</v>
      </c>
      <c r="D275">
        <f>ROUND('Dados_Positivos e Perc'!D275,2)</f>
        <v>6481</v>
      </c>
      <c r="E275">
        <f>ROUND('Dados_Positivos e Perc'!E275,2)</f>
        <v>300</v>
      </c>
      <c r="F275">
        <f>ROUND('Dados_Positivos e Perc'!F275,2)</f>
        <v>64.709999999999994</v>
      </c>
      <c r="G275">
        <f>ROUND('Dados_Positivos e Perc'!G275,2)</f>
        <v>77.81</v>
      </c>
      <c r="H275">
        <f>ROUND('Dados_Positivos e Perc'!H275,2)</f>
        <v>83.77</v>
      </c>
      <c r="I275">
        <f>ROUND('Dados_Positivos e Perc'!I275,2)</f>
        <v>60.46</v>
      </c>
      <c r="J275">
        <f>ROUND('Dados_Positivos e Perc'!J275,2)</f>
        <v>32.67</v>
      </c>
      <c r="K275">
        <f>ROUND('Dados_Positivos e Perc'!K275,2)</f>
        <v>42.15</v>
      </c>
      <c r="L275">
        <f>ROUND('Dados_Positivos e Perc'!L275,2)</f>
        <v>61.3</v>
      </c>
      <c r="M275">
        <f>ROUND('Dados_Positivos e Perc'!M275,2)</f>
        <v>55.2</v>
      </c>
      <c r="N275">
        <f>ROUND('Dados_Positivos e Perc'!N275,2)</f>
        <v>77.900000000000006</v>
      </c>
      <c r="O275">
        <f>ROUND('Dados_Positivos e Perc'!O275,2)</f>
        <v>50.3</v>
      </c>
      <c r="P275">
        <f>ROUND('Dados_Positivos e Perc'!P275,2)</f>
        <v>56.38</v>
      </c>
    </row>
    <row r="276" spans="1:16">
      <c r="A276" t="str">
        <f>'Dados_Positivos e Perc'!A276</f>
        <v>Conceição da Feira</v>
      </c>
      <c r="B276">
        <f>ROUND('Dados_Positivos e Perc'!B276,2)</f>
        <v>20391</v>
      </c>
      <c r="C276">
        <f>ROUND('Dados_Positivos e Perc'!C276,2)</f>
        <v>35.57</v>
      </c>
      <c r="D276">
        <f>ROUND('Dados_Positivos e Perc'!D276,2)</f>
        <v>5661</v>
      </c>
      <c r="E276">
        <f>ROUND('Dados_Positivos e Perc'!E276,2)</f>
        <v>282</v>
      </c>
      <c r="F276">
        <f>ROUND('Dados_Positivos e Perc'!F276,2)</f>
        <v>76.27</v>
      </c>
      <c r="G276">
        <f>ROUND('Dados_Positivos e Perc'!G276,2)</f>
        <v>5.46</v>
      </c>
      <c r="H276">
        <f>ROUND('Dados_Positivos e Perc'!H276,2)</f>
        <v>83.49</v>
      </c>
      <c r="I276">
        <f>ROUND('Dados_Positivos e Perc'!I276,2)</f>
        <v>57.68</v>
      </c>
      <c r="J276">
        <f>ROUND('Dados_Positivos e Perc'!J276,2)</f>
        <v>42.16</v>
      </c>
      <c r="K276">
        <f>ROUND('Dados_Positivos e Perc'!K276,2)</f>
        <v>53.93</v>
      </c>
      <c r="L276">
        <f>ROUND('Dados_Positivos e Perc'!L276,2)</f>
        <v>63.4</v>
      </c>
      <c r="M276">
        <f>ROUND('Dados_Positivos e Perc'!M276,2)</f>
        <v>57.7</v>
      </c>
      <c r="N276">
        <f>ROUND('Dados_Positivos e Perc'!N276,2)</f>
        <v>74.599999999999994</v>
      </c>
      <c r="O276">
        <f>ROUND('Dados_Positivos e Perc'!O276,2)</f>
        <v>51</v>
      </c>
      <c r="P276">
        <f>ROUND('Dados_Positivos e Perc'!P276,2)</f>
        <v>57.38</v>
      </c>
    </row>
    <row r="277" spans="1:16">
      <c r="A277" t="str">
        <f>'Dados_Positivos e Perc'!A277</f>
        <v>Conceição do Jacuípe</v>
      </c>
      <c r="B277">
        <f>ROUND('Dados_Positivos e Perc'!B277,2)</f>
        <v>30123</v>
      </c>
      <c r="C277">
        <f>ROUND('Dados_Positivos e Perc'!C277,2)</f>
        <v>21.86</v>
      </c>
      <c r="D277">
        <f>ROUND('Dados_Positivos e Perc'!D277,2)</f>
        <v>8892</v>
      </c>
      <c r="E277">
        <f>ROUND('Dados_Positivos e Perc'!E277,2)</f>
        <v>361</v>
      </c>
      <c r="F277">
        <f>ROUND('Dados_Positivos e Perc'!F277,2)</f>
        <v>81.319999999999993</v>
      </c>
      <c r="G277">
        <f>ROUND('Dados_Positivos e Perc'!G277,2)</f>
        <v>4.68</v>
      </c>
      <c r="H277">
        <f>ROUND('Dados_Positivos e Perc'!H277,2)</f>
        <v>84.13</v>
      </c>
      <c r="I277">
        <f>ROUND('Dados_Positivos e Perc'!I277,2)</f>
        <v>65.67</v>
      </c>
      <c r="J277">
        <f>ROUND('Dados_Positivos e Perc'!J277,2)</f>
        <v>44.46</v>
      </c>
      <c r="K277">
        <f>ROUND('Dados_Positivos e Perc'!K277,2)</f>
        <v>59.74</v>
      </c>
      <c r="L277">
        <f>ROUND('Dados_Positivos e Perc'!L277,2)</f>
        <v>66.3</v>
      </c>
      <c r="M277">
        <f>ROUND('Dados_Positivos e Perc'!M277,2)</f>
        <v>59.5</v>
      </c>
      <c r="N277">
        <f>ROUND('Dados_Positivos e Perc'!N277,2)</f>
        <v>75.400000000000006</v>
      </c>
      <c r="O277">
        <f>ROUND('Dados_Positivos e Perc'!O277,2)</f>
        <v>54.5</v>
      </c>
      <c r="P277">
        <f>ROUND('Dados_Positivos e Perc'!P277,2)</f>
        <v>48.47</v>
      </c>
    </row>
    <row r="278" spans="1:16">
      <c r="A278" t="str">
        <f>'Dados_Positivos e Perc'!A278</f>
        <v>Conde</v>
      </c>
      <c r="B278">
        <f>ROUND('Dados_Positivos e Perc'!B278,2)</f>
        <v>23620</v>
      </c>
      <c r="C278">
        <f>ROUND('Dados_Positivos e Perc'!C278,2)</f>
        <v>48.65</v>
      </c>
      <c r="D278">
        <f>ROUND('Dados_Positivos e Perc'!D278,2)</f>
        <v>6098</v>
      </c>
      <c r="E278">
        <f>ROUND('Dados_Positivos e Perc'!E278,2)</f>
        <v>209</v>
      </c>
      <c r="F278">
        <f>ROUND('Dados_Positivos e Perc'!F278,2)</f>
        <v>67.77</v>
      </c>
      <c r="G278">
        <f>ROUND('Dados_Positivos e Perc'!G278,2)</f>
        <v>7.71</v>
      </c>
      <c r="H278">
        <f>ROUND('Dados_Positivos e Perc'!H278,2)</f>
        <v>79.45</v>
      </c>
      <c r="I278">
        <f>ROUND('Dados_Positivos e Perc'!I278,2)</f>
        <v>55.27</v>
      </c>
      <c r="J278">
        <f>ROUND('Dados_Positivos e Perc'!J278,2)</f>
        <v>25.94</v>
      </c>
      <c r="K278">
        <f>ROUND('Dados_Positivos e Perc'!K278,2)</f>
        <v>44.07</v>
      </c>
      <c r="L278">
        <f>ROUND('Dados_Positivos e Perc'!L278,2)</f>
        <v>56</v>
      </c>
      <c r="M278">
        <f>ROUND('Dados_Positivos e Perc'!M278,2)</f>
        <v>58.9</v>
      </c>
      <c r="N278">
        <f>ROUND('Dados_Positivos e Perc'!N278,2)</f>
        <v>78.7</v>
      </c>
      <c r="O278">
        <f>ROUND('Dados_Positivos e Perc'!O278,2)</f>
        <v>48</v>
      </c>
      <c r="P278">
        <f>ROUND('Dados_Positivos e Perc'!P278,2)</f>
        <v>63.63</v>
      </c>
    </row>
    <row r="279" spans="1:16">
      <c r="A279" t="str">
        <f>'Dados_Positivos e Perc'!A279</f>
        <v>Coração de Maria</v>
      </c>
      <c r="B279">
        <f>ROUND('Dados_Positivos e Perc'!B279,2)</f>
        <v>22401</v>
      </c>
      <c r="C279">
        <f>ROUND('Dados_Positivos e Perc'!C279,2)</f>
        <v>58.04</v>
      </c>
      <c r="D279">
        <f>ROUND('Dados_Positivos e Perc'!D279,2)</f>
        <v>6225</v>
      </c>
      <c r="E279">
        <f>ROUND('Dados_Positivos e Perc'!E279,2)</f>
        <v>267</v>
      </c>
      <c r="F279">
        <f>ROUND('Dados_Positivos e Perc'!F279,2)</f>
        <v>68.97</v>
      </c>
      <c r="G279">
        <f>ROUND('Dados_Positivos e Perc'!G279,2)</f>
        <v>3.55</v>
      </c>
      <c r="H279">
        <f>ROUND('Dados_Positivos e Perc'!H279,2)</f>
        <v>84.07</v>
      </c>
      <c r="I279">
        <f>ROUND('Dados_Positivos e Perc'!I279,2)</f>
        <v>57.63</v>
      </c>
      <c r="J279">
        <f>ROUND('Dados_Positivos e Perc'!J279,2)</f>
        <v>29.64</v>
      </c>
      <c r="K279">
        <f>ROUND('Dados_Positivos e Perc'!K279,2)</f>
        <v>55.73</v>
      </c>
      <c r="L279">
        <f>ROUND('Dados_Positivos e Perc'!L279,2)</f>
        <v>59.2</v>
      </c>
      <c r="M279">
        <f>ROUND('Dados_Positivos e Perc'!M279,2)</f>
        <v>58.7</v>
      </c>
      <c r="N279">
        <f>ROUND('Dados_Positivos e Perc'!N279,2)</f>
        <v>75.2</v>
      </c>
      <c r="O279">
        <f>ROUND('Dados_Positivos e Perc'!O279,2)</f>
        <v>51.7</v>
      </c>
      <c r="P279">
        <f>ROUND('Dados_Positivos e Perc'!P279,2)</f>
        <v>52.93</v>
      </c>
    </row>
    <row r="280" spans="1:16">
      <c r="A280" t="str">
        <f>'Dados_Positivos e Perc'!A280</f>
        <v>Correntina</v>
      </c>
      <c r="B280">
        <f>ROUND('Dados_Positivos e Perc'!B280,2)</f>
        <v>31249</v>
      </c>
      <c r="C280">
        <f>ROUND('Dados_Positivos e Perc'!C280,2)</f>
        <v>59.67</v>
      </c>
      <c r="D280">
        <f>ROUND('Dados_Positivos e Perc'!D280,2)</f>
        <v>8763</v>
      </c>
      <c r="E280">
        <f>ROUND('Dados_Positivos e Perc'!E280,2)</f>
        <v>314</v>
      </c>
      <c r="F280">
        <f>ROUND('Dados_Positivos e Perc'!F280,2)</f>
        <v>65.88</v>
      </c>
      <c r="G280">
        <f>ROUND('Dados_Positivos e Perc'!G280,2)</f>
        <v>13.94</v>
      </c>
      <c r="H280">
        <f>ROUND('Dados_Positivos e Perc'!H280,2)</f>
        <v>83.17</v>
      </c>
      <c r="I280">
        <f>ROUND('Dados_Positivos e Perc'!I280,2)</f>
        <v>54.94</v>
      </c>
      <c r="J280">
        <f>ROUND('Dados_Positivos e Perc'!J280,2)</f>
        <v>28.08</v>
      </c>
      <c r="K280">
        <f>ROUND('Dados_Positivos e Perc'!K280,2)</f>
        <v>43.38</v>
      </c>
      <c r="L280">
        <f>ROUND('Dados_Positivos e Perc'!L280,2)</f>
        <v>60.3</v>
      </c>
      <c r="M280">
        <f>ROUND('Dados_Positivos e Perc'!M280,2)</f>
        <v>59</v>
      </c>
      <c r="N280">
        <f>ROUND('Dados_Positivos e Perc'!N280,2)</f>
        <v>78.900000000000006</v>
      </c>
      <c r="O280">
        <f>ROUND('Dados_Positivos e Perc'!O280,2)</f>
        <v>51.8</v>
      </c>
      <c r="P280">
        <f>ROUND('Dados_Positivos e Perc'!P280,2)</f>
        <v>58.85</v>
      </c>
    </row>
    <row r="281" spans="1:16">
      <c r="A281" t="str">
        <f>'Dados_Positivos e Perc'!A281</f>
        <v>Crisópolis</v>
      </c>
      <c r="B281">
        <f>ROUND('Dados_Positivos e Perc'!B281,2)</f>
        <v>20046</v>
      </c>
      <c r="C281">
        <f>ROUND('Dados_Positivos e Perc'!C281,2)</f>
        <v>57.04</v>
      </c>
      <c r="D281">
        <f>ROUND('Dados_Positivos e Perc'!D281,2)</f>
        <v>6010</v>
      </c>
      <c r="E281">
        <f>ROUND('Dados_Positivos e Perc'!E281,2)</f>
        <v>202</v>
      </c>
      <c r="F281">
        <f>ROUND('Dados_Positivos e Perc'!F281,2)</f>
        <v>56.37</v>
      </c>
      <c r="G281">
        <f>ROUND('Dados_Positivos e Perc'!G281,2)</f>
        <v>4.88</v>
      </c>
      <c r="H281">
        <f>ROUND('Dados_Positivos e Perc'!H281,2)</f>
        <v>82.28</v>
      </c>
      <c r="I281">
        <f>ROUND('Dados_Positivos e Perc'!I281,2)</f>
        <v>64.489999999999995</v>
      </c>
      <c r="J281">
        <f>ROUND('Dados_Positivos e Perc'!J281,2)</f>
        <v>12.93</v>
      </c>
      <c r="K281">
        <f>ROUND('Dados_Positivos e Perc'!K281,2)</f>
        <v>60.09</v>
      </c>
      <c r="L281">
        <f>ROUND('Dados_Positivos e Perc'!L281,2)</f>
        <v>54.3</v>
      </c>
      <c r="M281">
        <f>ROUND('Dados_Positivos e Perc'!M281,2)</f>
        <v>55.4</v>
      </c>
      <c r="N281">
        <f>ROUND('Dados_Positivos e Perc'!N281,2)</f>
        <v>78.7</v>
      </c>
      <c r="O281">
        <f>ROUND('Dados_Positivos e Perc'!O281,2)</f>
        <v>46.5</v>
      </c>
      <c r="P281">
        <f>ROUND('Dados_Positivos e Perc'!P281,2)</f>
        <v>58.31</v>
      </c>
    </row>
    <row r="282" spans="1:16">
      <c r="A282" t="str">
        <f>'Dados_Positivos e Perc'!A282</f>
        <v>Curaçá</v>
      </c>
      <c r="B282">
        <f>ROUND('Dados_Positivos e Perc'!B282,2)</f>
        <v>32168</v>
      </c>
      <c r="C282">
        <f>ROUND('Dados_Positivos e Perc'!C282,2)</f>
        <v>57.35</v>
      </c>
      <c r="D282">
        <f>ROUND('Dados_Positivos e Perc'!D282,2)</f>
        <v>8676</v>
      </c>
      <c r="E282">
        <f>ROUND('Dados_Positivos e Perc'!E282,2)</f>
        <v>214</v>
      </c>
      <c r="F282">
        <f>ROUND('Dados_Positivos e Perc'!F282,2)</f>
        <v>65.28</v>
      </c>
      <c r="G282">
        <f>ROUND('Dados_Positivos e Perc'!G282,2)</f>
        <v>33.69</v>
      </c>
      <c r="H282">
        <f>ROUND('Dados_Positivos e Perc'!H282,2)</f>
        <v>80.930000000000007</v>
      </c>
      <c r="I282">
        <f>ROUND('Dados_Positivos e Perc'!I282,2)</f>
        <v>58.83</v>
      </c>
      <c r="J282">
        <f>ROUND('Dados_Positivos e Perc'!J282,2)</f>
        <v>23.93</v>
      </c>
      <c r="K282">
        <f>ROUND('Dados_Positivos e Perc'!K282,2)</f>
        <v>49.38</v>
      </c>
      <c r="L282">
        <f>ROUND('Dados_Positivos e Perc'!L282,2)</f>
        <v>58.1</v>
      </c>
      <c r="M282">
        <f>ROUND('Dados_Positivos e Perc'!M282,2)</f>
        <v>59.8</v>
      </c>
      <c r="N282">
        <f>ROUND('Dados_Positivos e Perc'!N282,2)</f>
        <v>77.099999999999994</v>
      </c>
      <c r="O282">
        <f>ROUND('Dados_Positivos e Perc'!O282,2)</f>
        <v>51.3</v>
      </c>
      <c r="P282">
        <f>ROUND('Dados_Positivos e Perc'!P282,2)</f>
        <v>52.79</v>
      </c>
    </row>
    <row r="283" spans="1:16">
      <c r="A283" t="str">
        <f>'Dados_Positivos e Perc'!A283</f>
        <v>Encruzilhada</v>
      </c>
      <c r="B283">
        <f>ROUND('Dados_Positivos e Perc'!B283,2)</f>
        <v>23766</v>
      </c>
      <c r="C283">
        <f>ROUND('Dados_Positivos e Perc'!C283,2)</f>
        <v>78.41</v>
      </c>
      <c r="D283">
        <f>ROUND('Dados_Positivos e Perc'!D283,2)</f>
        <v>6611</v>
      </c>
      <c r="E283">
        <f>ROUND('Dados_Positivos e Perc'!E283,2)</f>
        <v>212</v>
      </c>
      <c r="F283">
        <f>ROUND('Dados_Positivos e Perc'!F283,2)</f>
        <v>53.89</v>
      </c>
      <c r="G283">
        <f>ROUND('Dados_Positivos e Perc'!G283,2)</f>
        <v>16.88</v>
      </c>
      <c r="H283">
        <f>ROUND('Dados_Positivos e Perc'!H283,2)</f>
        <v>81.239999999999995</v>
      </c>
      <c r="I283">
        <f>ROUND('Dados_Positivos e Perc'!I283,2)</f>
        <v>57.93</v>
      </c>
      <c r="J283">
        <f>ROUND('Dados_Positivos e Perc'!J283,2)</f>
        <v>20.46</v>
      </c>
      <c r="K283">
        <f>ROUND('Dados_Positivos e Perc'!K283,2)</f>
        <v>49.03</v>
      </c>
      <c r="L283">
        <f>ROUND('Dados_Positivos e Perc'!L283,2)</f>
        <v>54.4</v>
      </c>
      <c r="M283">
        <f>ROUND('Dados_Positivos e Perc'!M283,2)</f>
        <v>55.8</v>
      </c>
      <c r="N283">
        <f>ROUND('Dados_Positivos e Perc'!N283,2)</f>
        <v>77.900000000000006</v>
      </c>
      <c r="O283">
        <f>ROUND('Dados_Positivos e Perc'!O283,2)</f>
        <v>46.5</v>
      </c>
      <c r="P283">
        <f>ROUND('Dados_Positivos e Perc'!P283,2)</f>
        <v>51.22</v>
      </c>
    </row>
    <row r="284" spans="1:16">
      <c r="A284" t="str">
        <f>'Dados_Positivos e Perc'!A284</f>
        <v>Entre Rios</v>
      </c>
      <c r="B284">
        <f>ROUND('Dados_Positivos e Perc'!B284,2)</f>
        <v>39872</v>
      </c>
      <c r="C284">
        <f>ROUND('Dados_Positivos e Perc'!C284,2)</f>
        <v>40.21</v>
      </c>
      <c r="D284">
        <f>ROUND('Dados_Positivos e Perc'!D284,2)</f>
        <v>11087</v>
      </c>
      <c r="E284">
        <f>ROUND('Dados_Positivos e Perc'!E284,2)</f>
        <v>280</v>
      </c>
      <c r="F284">
        <f>ROUND('Dados_Positivos e Perc'!F284,2)</f>
        <v>74.52</v>
      </c>
      <c r="G284">
        <f>ROUND('Dados_Positivos e Perc'!G284,2)</f>
        <v>9.51</v>
      </c>
      <c r="H284">
        <f>ROUND('Dados_Positivos e Perc'!H284,2)</f>
        <v>81.67</v>
      </c>
      <c r="I284">
        <f>ROUND('Dados_Positivos e Perc'!I284,2)</f>
        <v>53.42</v>
      </c>
      <c r="J284">
        <f>ROUND('Dados_Positivos e Perc'!J284,2)</f>
        <v>36.340000000000003</v>
      </c>
      <c r="K284">
        <f>ROUND('Dados_Positivos e Perc'!K284,2)</f>
        <v>46.54</v>
      </c>
      <c r="L284">
        <f>ROUND('Dados_Positivos e Perc'!L284,2)</f>
        <v>61.5</v>
      </c>
      <c r="M284">
        <f>ROUND('Dados_Positivos e Perc'!M284,2)</f>
        <v>64.5</v>
      </c>
      <c r="N284">
        <f>ROUND('Dados_Positivos e Perc'!N284,2)</f>
        <v>77.099999999999994</v>
      </c>
      <c r="O284">
        <f>ROUND('Dados_Positivos e Perc'!O284,2)</f>
        <v>50.8</v>
      </c>
      <c r="P284">
        <f>ROUND('Dados_Positivos e Perc'!P284,2)</f>
        <v>62.49</v>
      </c>
    </row>
    <row r="285" spans="1:16">
      <c r="A285" t="str">
        <f>'Dados_Positivos e Perc'!A285</f>
        <v>Esplanada</v>
      </c>
      <c r="B285">
        <f>ROUND('Dados_Positivos e Perc'!B285,2)</f>
        <v>32802</v>
      </c>
      <c r="C285">
        <f>ROUND('Dados_Positivos e Perc'!C285,2)</f>
        <v>36.520000000000003</v>
      </c>
      <c r="D285">
        <f>ROUND('Dados_Positivos e Perc'!D285,2)</f>
        <v>8645</v>
      </c>
      <c r="E285">
        <f>ROUND('Dados_Positivos e Perc'!E285,2)</f>
        <v>260</v>
      </c>
      <c r="F285">
        <f>ROUND('Dados_Positivos e Perc'!F285,2)</f>
        <v>70.37</v>
      </c>
      <c r="G285">
        <f>ROUND('Dados_Positivos e Perc'!G285,2)</f>
        <v>9.31</v>
      </c>
      <c r="H285">
        <f>ROUND('Dados_Positivos e Perc'!H285,2)</f>
        <v>80.64</v>
      </c>
      <c r="I285">
        <f>ROUND('Dados_Positivos e Perc'!I285,2)</f>
        <v>59.61</v>
      </c>
      <c r="J285">
        <f>ROUND('Dados_Positivos e Perc'!J285,2)</f>
        <v>28.54</v>
      </c>
      <c r="K285">
        <f>ROUND('Dados_Positivos e Perc'!K285,2)</f>
        <v>52.45</v>
      </c>
      <c r="L285">
        <f>ROUND('Dados_Positivos e Perc'!L285,2)</f>
        <v>58.9</v>
      </c>
      <c r="M285">
        <f>ROUND('Dados_Positivos e Perc'!M285,2)</f>
        <v>58</v>
      </c>
      <c r="N285">
        <f>ROUND('Dados_Positivos e Perc'!N285,2)</f>
        <v>77.099999999999994</v>
      </c>
      <c r="O285">
        <f>ROUND('Dados_Positivos e Perc'!O285,2)</f>
        <v>56.2</v>
      </c>
      <c r="P285">
        <f>ROUND('Dados_Positivos e Perc'!P285,2)</f>
        <v>59</v>
      </c>
    </row>
    <row r="286" spans="1:16">
      <c r="A286" t="str">
        <f>'Dados_Positivos e Perc'!A286</f>
        <v>Formosa do Rio Preto</v>
      </c>
      <c r="B286">
        <f>ROUND('Dados_Positivos e Perc'!B286,2)</f>
        <v>22528</v>
      </c>
      <c r="C286">
        <f>ROUND('Dados_Positivos e Perc'!C286,2)</f>
        <v>39.42</v>
      </c>
      <c r="D286">
        <f>ROUND('Dados_Positivos e Perc'!D286,2)</f>
        <v>5582</v>
      </c>
      <c r="E286">
        <f>ROUND('Dados_Positivos e Perc'!E286,2)</f>
        <v>297</v>
      </c>
      <c r="F286">
        <f>ROUND('Dados_Positivos e Perc'!F286,2)</f>
        <v>69.150000000000006</v>
      </c>
      <c r="G286">
        <f>ROUND('Dados_Positivos e Perc'!G286,2)</f>
        <v>2.67</v>
      </c>
      <c r="H286">
        <f>ROUND('Dados_Positivos e Perc'!H286,2)</f>
        <v>80.489999999999995</v>
      </c>
      <c r="I286">
        <f>ROUND('Dados_Positivos e Perc'!I286,2)</f>
        <v>53.82</v>
      </c>
      <c r="J286">
        <f>ROUND('Dados_Positivos e Perc'!J286,2)</f>
        <v>31.7</v>
      </c>
      <c r="K286">
        <f>ROUND('Dados_Positivos e Perc'!K286,2)</f>
        <v>44.95</v>
      </c>
      <c r="L286">
        <f>ROUND('Dados_Positivos e Perc'!L286,2)</f>
        <v>61.8</v>
      </c>
      <c r="M286">
        <f>ROUND('Dados_Positivos e Perc'!M286,2)</f>
        <v>57.2</v>
      </c>
      <c r="N286">
        <f>ROUND('Dados_Positivos e Perc'!N286,2)</f>
        <v>73</v>
      </c>
      <c r="O286">
        <f>ROUND('Dados_Positivos e Perc'!O286,2)</f>
        <v>55.3</v>
      </c>
      <c r="P286">
        <f>ROUND('Dados_Positivos e Perc'!P286,2)</f>
        <v>61.36</v>
      </c>
    </row>
    <row r="287" spans="1:16">
      <c r="A287" t="str">
        <f>'Dados_Positivos e Perc'!A287</f>
        <v>Gandu</v>
      </c>
      <c r="B287">
        <f>ROUND('Dados_Positivos e Perc'!B287,2)</f>
        <v>30336</v>
      </c>
      <c r="C287">
        <f>ROUND('Dados_Positivos e Perc'!C287,2)</f>
        <v>18.09</v>
      </c>
      <c r="D287">
        <f>ROUND('Dados_Positivos e Perc'!D287,2)</f>
        <v>9215</v>
      </c>
      <c r="E287">
        <f>ROUND('Dados_Positivos e Perc'!E287,2)</f>
        <v>356</v>
      </c>
      <c r="F287">
        <f>ROUND('Dados_Positivos e Perc'!F287,2)</f>
        <v>66.78</v>
      </c>
      <c r="G287">
        <f>ROUND('Dados_Positivos e Perc'!G287,2)</f>
        <v>47.81</v>
      </c>
      <c r="H287">
        <f>ROUND('Dados_Positivos e Perc'!H287,2)</f>
        <v>82.41</v>
      </c>
      <c r="I287">
        <f>ROUND('Dados_Positivos e Perc'!I287,2)</f>
        <v>69.599999999999994</v>
      </c>
      <c r="J287">
        <f>ROUND('Dados_Positivos e Perc'!J287,2)</f>
        <v>34.729999999999997</v>
      </c>
      <c r="K287">
        <f>ROUND('Dados_Positivos e Perc'!K287,2)</f>
        <v>58.36</v>
      </c>
      <c r="L287">
        <f>ROUND('Dados_Positivos e Perc'!L287,2)</f>
        <v>63.2</v>
      </c>
      <c r="M287">
        <f>ROUND('Dados_Positivos e Perc'!M287,2)</f>
        <v>56.4</v>
      </c>
      <c r="N287">
        <f>ROUND('Dados_Positivos e Perc'!N287,2)</f>
        <v>77.8</v>
      </c>
      <c r="O287">
        <f>ROUND('Dados_Positivos e Perc'!O287,2)</f>
        <v>55.6</v>
      </c>
      <c r="P287">
        <f>ROUND('Dados_Positivos e Perc'!P287,2)</f>
        <v>59.89</v>
      </c>
    </row>
    <row r="288" spans="1:16">
      <c r="A288" t="str">
        <f>'Dados_Positivos e Perc'!A288</f>
        <v>Guaratinga</v>
      </c>
      <c r="B288">
        <f>ROUND('Dados_Positivos e Perc'!B288,2)</f>
        <v>22165</v>
      </c>
      <c r="C288">
        <f>ROUND('Dados_Positivos e Perc'!C288,2)</f>
        <v>52.97</v>
      </c>
      <c r="D288">
        <f>ROUND('Dados_Positivos e Perc'!D288,2)</f>
        <v>6718</v>
      </c>
      <c r="E288">
        <f>ROUND('Dados_Positivos e Perc'!E288,2)</f>
        <v>244</v>
      </c>
      <c r="F288">
        <f>ROUND('Dados_Positivos e Perc'!F288,2)</f>
        <v>50.47</v>
      </c>
      <c r="G288">
        <f>ROUND('Dados_Positivos e Perc'!G288,2)</f>
        <v>39.619999999999997</v>
      </c>
      <c r="H288">
        <f>ROUND('Dados_Positivos e Perc'!H288,2)</f>
        <v>82.53</v>
      </c>
      <c r="I288">
        <f>ROUND('Dados_Positivos e Perc'!I288,2)</f>
        <v>61.6</v>
      </c>
      <c r="J288">
        <f>ROUND('Dados_Positivos e Perc'!J288,2)</f>
        <v>19.309999999999999</v>
      </c>
      <c r="K288">
        <f>ROUND('Dados_Positivos e Perc'!K288,2)</f>
        <v>52</v>
      </c>
      <c r="L288">
        <f>ROUND('Dados_Positivos e Perc'!L288,2)</f>
        <v>55.8</v>
      </c>
      <c r="M288">
        <f>ROUND('Dados_Positivos e Perc'!M288,2)</f>
        <v>54.3</v>
      </c>
      <c r="N288">
        <f>ROUND('Dados_Positivos e Perc'!N288,2)</f>
        <v>76.3</v>
      </c>
      <c r="O288">
        <f>ROUND('Dados_Positivos e Perc'!O288,2)</f>
        <v>49.2</v>
      </c>
      <c r="P288">
        <f>ROUND('Dados_Positivos e Perc'!P288,2)</f>
        <v>53.85</v>
      </c>
    </row>
    <row r="289" spans="1:16">
      <c r="A289" t="str">
        <f>'Dados_Positivos e Perc'!A289</f>
        <v>Iaçu</v>
      </c>
      <c r="B289">
        <f>ROUND('Dados_Positivos e Perc'!B289,2)</f>
        <v>25736</v>
      </c>
      <c r="C289">
        <f>ROUND('Dados_Positivos e Perc'!C289,2)</f>
        <v>21.64</v>
      </c>
      <c r="D289">
        <f>ROUND('Dados_Positivos e Perc'!D289,2)</f>
        <v>7343</v>
      </c>
      <c r="E289">
        <f>ROUND('Dados_Positivos e Perc'!E289,2)</f>
        <v>239</v>
      </c>
      <c r="F289">
        <f>ROUND('Dados_Positivos e Perc'!F289,2)</f>
        <v>64.45</v>
      </c>
      <c r="G289">
        <f>ROUND('Dados_Positivos e Perc'!G289,2)</f>
        <v>27.63</v>
      </c>
      <c r="H289">
        <f>ROUND('Dados_Positivos e Perc'!H289,2)</f>
        <v>82.6</v>
      </c>
      <c r="I289">
        <f>ROUND('Dados_Positivos e Perc'!I289,2)</f>
        <v>58.7</v>
      </c>
      <c r="J289">
        <f>ROUND('Dados_Positivos e Perc'!J289,2)</f>
        <v>22.99</v>
      </c>
      <c r="K289">
        <f>ROUND('Dados_Positivos e Perc'!K289,2)</f>
        <v>44.93</v>
      </c>
      <c r="L289">
        <f>ROUND('Dados_Positivos e Perc'!L289,2)</f>
        <v>57.4</v>
      </c>
      <c r="M289">
        <f>ROUND('Dados_Positivos e Perc'!M289,2)</f>
        <v>57.7</v>
      </c>
      <c r="N289">
        <f>ROUND('Dados_Positivos e Perc'!N289,2)</f>
        <v>74.7</v>
      </c>
      <c r="O289">
        <f>ROUND('Dados_Positivos e Perc'!O289,2)</f>
        <v>51.9</v>
      </c>
      <c r="P289">
        <f>ROUND('Dados_Positivos e Perc'!P289,2)</f>
        <v>62.82</v>
      </c>
    </row>
    <row r="290" spans="1:16">
      <c r="A290" t="str">
        <f>'Dados_Positivos e Perc'!A290</f>
        <v>Ibicaraí</v>
      </c>
      <c r="B290">
        <f>ROUND('Dados_Positivos e Perc'!B290,2)</f>
        <v>24272</v>
      </c>
      <c r="C290">
        <f>ROUND('Dados_Positivos e Perc'!C290,2)</f>
        <v>26.31</v>
      </c>
      <c r="D290">
        <f>ROUND('Dados_Positivos e Perc'!D290,2)</f>
        <v>7549</v>
      </c>
      <c r="E290">
        <f>ROUND('Dados_Positivos e Perc'!E290,2)</f>
        <v>317</v>
      </c>
      <c r="F290">
        <f>ROUND('Dados_Positivos e Perc'!F290,2)</f>
        <v>68.09</v>
      </c>
      <c r="G290">
        <f>ROUND('Dados_Positivos e Perc'!G290,2)</f>
        <v>61.48</v>
      </c>
      <c r="H290">
        <f>ROUND('Dados_Positivos e Perc'!H290,2)</f>
        <v>83.61</v>
      </c>
      <c r="I290">
        <f>ROUND('Dados_Positivos e Perc'!I290,2)</f>
        <v>65.069999999999993</v>
      </c>
      <c r="J290">
        <f>ROUND('Dados_Positivos e Perc'!J290,2)</f>
        <v>34.15</v>
      </c>
      <c r="K290">
        <f>ROUND('Dados_Positivos e Perc'!K290,2)</f>
        <v>44.96</v>
      </c>
      <c r="L290">
        <f>ROUND('Dados_Positivos e Perc'!L290,2)</f>
        <v>62.5</v>
      </c>
      <c r="M290">
        <f>ROUND('Dados_Positivos e Perc'!M290,2)</f>
        <v>59.9</v>
      </c>
      <c r="N290">
        <f>ROUND('Dados_Positivos e Perc'!N290,2)</f>
        <v>70.400000000000006</v>
      </c>
      <c r="O290">
        <f>ROUND('Dados_Positivos e Perc'!O290,2)</f>
        <v>51.5</v>
      </c>
      <c r="P290">
        <f>ROUND('Dados_Positivos e Perc'!P290,2)</f>
        <v>54.83</v>
      </c>
    </row>
    <row r="291" spans="1:16">
      <c r="A291" t="str">
        <f>'Dados_Positivos e Perc'!A291</f>
        <v>Ibirapitanga</v>
      </c>
      <c r="B291">
        <f>ROUND('Dados_Positivos e Perc'!B291,2)</f>
        <v>22598</v>
      </c>
      <c r="C291">
        <f>ROUND('Dados_Positivos e Perc'!C291,2)</f>
        <v>72.73</v>
      </c>
      <c r="D291">
        <f>ROUND('Dados_Positivos e Perc'!D291,2)</f>
        <v>6332</v>
      </c>
      <c r="E291">
        <f>ROUND('Dados_Positivos e Perc'!E291,2)</f>
        <v>250</v>
      </c>
      <c r="F291">
        <f>ROUND('Dados_Positivos e Perc'!F291,2)</f>
        <v>57.24</v>
      </c>
      <c r="G291">
        <f>ROUND('Dados_Positivos e Perc'!G291,2)</f>
        <v>42.67</v>
      </c>
      <c r="H291">
        <f>ROUND('Dados_Positivos e Perc'!H291,2)</f>
        <v>79.37</v>
      </c>
      <c r="I291">
        <f>ROUND('Dados_Positivos e Perc'!I291,2)</f>
        <v>62.43</v>
      </c>
      <c r="J291">
        <f>ROUND('Dados_Positivos e Perc'!J291,2)</f>
        <v>20.22</v>
      </c>
      <c r="K291">
        <f>ROUND('Dados_Positivos e Perc'!K291,2)</f>
        <v>50.31</v>
      </c>
      <c r="L291">
        <f>ROUND('Dados_Positivos e Perc'!L291,2)</f>
        <v>55.8</v>
      </c>
      <c r="M291">
        <f>ROUND('Dados_Positivos e Perc'!M291,2)</f>
        <v>55.4</v>
      </c>
      <c r="N291">
        <f>ROUND('Dados_Positivos e Perc'!N291,2)</f>
        <v>74.7</v>
      </c>
      <c r="O291">
        <f>ROUND('Dados_Positivos e Perc'!O291,2)</f>
        <v>53.5</v>
      </c>
      <c r="P291">
        <f>ROUND('Dados_Positivos e Perc'!P291,2)</f>
        <v>52.96</v>
      </c>
    </row>
    <row r="292" spans="1:16">
      <c r="A292" t="str">
        <f>'Dados_Positivos e Perc'!A292</f>
        <v>Ibotirama</v>
      </c>
      <c r="B292">
        <f>ROUND('Dados_Positivos e Perc'!B292,2)</f>
        <v>25424</v>
      </c>
      <c r="C292">
        <f>ROUND('Dados_Positivos e Perc'!C292,2)</f>
        <v>23.3</v>
      </c>
      <c r="D292">
        <f>ROUND('Dados_Positivos e Perc'!D292,2)</f>
        <v>7152</v>
      </c>
      <c r="E292">
        <f>ROUND('Dados_Positivos e Perc'!E292,2)</f>
        <v>338</v>
      </c>
      <c r="F292">
        <f>ROUND('Dados_Positivos e Perc'!F292,2)</f>
        <v>73.959999999999994</v>
      </c>
      <c r="G292">
        <f>ROUND('Dados_Positivos e Perc'!G292,2)</f>
        <v>26.2</v>
      </c>
      <c r="H292">
        <f>ROUND('Dados_Positivos e Perc'!H292,2)</f>
        <v>82.8</v>
      </c>
      <c r="I292">
        <f>ROUND('Dados_Positivos e Perc'!I292,2)</f>
        <v>61.95</v>
      </c>
      <c r="J292">
        <f>ROUND('Dados_Positivos e Perc'!J292,2)</f>
        <v>36.380000000000003</v>
      </c>
      <c r="K292">
        <f>ROUND('Dados_Positivos e Perc'!K292,2)</f>
        <v>53.64</v>
      </c>
      <c r="L292">
        <f>ROUND('Dados_Positivos e Perc'!L292,2)</f>
        <v>63.6</v>
      </c>
      <c r="M292">
        <f>ROUND('Dados_Positivos e Perc'!M292,2)</f>
        <v>60.2</v>
      </c>
      <c r="N292">
        <f>ROUND('Dados_Positivos e Perc'!N292,2)</f>
        <v>78.5</v>
      </c>
      <c r="O292">
        <f>ROUND('Dados_Positivos e Perc'!O292,2)</f>
        <v>49.2</v>
      </c>
      <c r="P292">
        <f>ROUND('Dados_Positivos e Perc'!P292,2)</f>
        <v>55.81</v>
      </c>
    </row>
    <row r="293" spans="1:16">
      <c r="A293" t="str">
        <f>'Dados_Positivos e Perc'!A293</f>
        <v>Iguaí</v>
      </c>
      <c r="B293">
        <f>ROUND('Dados_Positivos e Perc'!B293,2)</f>
        <v>25705</v>
      </c>
      <c r="C293">
        <f>ROUND('Dados_Positivos e Perc'!C293,2)</f>
        <v>43.28</v>
      </c>
      <c r="D293">
        <f>ROUND('Dados_Positivos e Perc'!D293,2)</f>
        <v>7428</v>
      </c>
      <c r="E293">
        <f>ROUND('Dados_Positivos e Perc'!E293,2)</f>
        <v>249</v>
      </c>
      <c r="F293">
        <f>ROUND('Dados_Positivos e Perc'!F293,2)</f>
        <v>55.88</v>
      </c>
      <c r="G293">
        <f>ROUND('Dados_Positivos e Perc'!G293,2)</f>
        <v>51.23</v>
      </c>
      <c r="H293">
        <f>ROUND('Dados_Positivos e Perc'!H293,2)</f>
        <v>83.01</v>
      </c>
      <c r="I293">
        <f>ROUND('Dados_Positivos e Perc'!I293,2)</f>
        <v>60.43</v>
      </c>
      <c r="J293">
        <f>ROUND('Dados_Positivos e Perc'!J293,2)</f>
        <v>18.399999999999999</v>
      </c>
      <c r="K293">
        <f>ROUND('Dados_Positivos e Perc'!K293,2)</f>
        <v>49.78</v>
      </c>
      <c r="L293">
        <f>ROUND('Dados_Positivos e Perc'!L293,2)</f>
        <v>55.2</v>
      </c>
      <c r="M293">
        <f>ROUND('Dados_Positivos e Perc'!M293,2)</f>
        <v>60.7</v>
      </c>
      <c r="N293">
        <f>ROUND('Dados_Positivos e Perc'!N293,2)</f>
        <v>78.2</v>
      </c>
      <c r="O293">
        <f>ROUND('Dados_Positivos e Perc'!O293,2)</f>
        <v>46.6</v>
      </c>
      <c r="P293">
        <f>ROUND('Dados_Positivos e Perc'!P293,2)</f>
        <v>56.41</v>
      </c>
    </row>
    <row r="294" spans="1:16">
      <c r="A294" t="str">
        <f>'Dados_Positivos e Perc'!A294</f>
        <v>Inhambupe</v>
      </c>
      <c r="B294">
        <f>ROUND('Dados_Positivos e Perc'!B294,2)</f>
        <v>36306</v>
      </c>
      <c r="C294">
        <f>ROUND('Dados_Positivos e Perc'!C294,2)</f>
        <v>56.94</v>
      </c>
      <c r="D294">
        <f>ROUND('Dados_Positivos e Perc'!D294,2)</f>
        <v>10148</v>
      </c>
      <c r="E294">
        <f>ROUND('Dados_Positivos e Perc'!E294,2)</f>
        <v>236</v>
      </c>
      <c r="F294">
        <f>ROUND('Dados_Positivos e Perc'!F294,2)</f>
        <v>63.99</v>
      </c>
      <c r="G294">
        <f>ROUND('Dados_Positivos e Perc'!G294,2)</f>
        <v>29.13</v>
      </c>
      <c r="H294">
        <f>ROUND('Dados_Positivos e Perc'!H294,2)</f>
        <v>81.36</v>
      </c>
      <c r="I294">
        <f>ROUND('Dados_Positivos e Perc'!I294,2)</f>
        <v>60.34</v>
      </c>
      <c r="J294">
        <f>ROUND('Dados_Positivos e Perc'!J294,2)</f>
        <v>23.87</v>
      </c>
      <c r="K294">
        <f>ROUND('Dados_Positivos e Perc'!K294,2)</f>
        <v>57.22</v>
      </c>
      <c r="L294">
        <f>ROUND('Dados_Positivos e Perc'!L294,2)</f>
        <v>56.5</v>
      </c>
      <c r="M294">
        <f>ROUND('Dados_Positivos e Perc'!M294,2)</f>
        <v>64.099999999999994</v>
      </c>
      <c r="N294">
        <f>ROUND('Dados_Positivos e Perc'!N294,2)</f>
        <v>76.7</v>
      </c>
      <c r="O294">
        <f>ROUND('Dados_Positivos e Perc'!O294,2)</f>
        <v>50.2</v>
      </c>
      <c r="P294">
        <f>ROUND('Dados_Positivos e Perc'!P294,2)</f>
        <v>53.7</v>
      </c>
    </row>
    <row r="295" spans="1:16">
      <c r="A295" t="str">
        <f>'Dados_Positivos e Perc'!A295</f>
        <v>Ipiaú</v>
      </c>
      <c r="B295">
        <f>ROUND('Dados_Positivos e Perc'!B295,2)</f>
        <v>44390</v>
      </c>
      <c r="C295">
        <f>ROUND('Dados_Positivos e Perc'!C295,2)</f>
        <v>9.02</v>
      </c>
      <c r="D295">
        <f>ROUND('Dados_Positivos e Perc'!D295,2)</f>
        <v>13076</v>
      </c>
      <c r="E295">
        <f>ROUND('Dados_Positivos e Perc'!E295,2)</f>
        <v>388</v>
      </c>
      <c r="F295">
        <f>ROUND('Dados_Positivos e Perc'!F295,2)</f>
        <v>70.16</v>
      </c>
      <c r="G295">
        <f>ROUND('Dados_Positivos e Perc'!G295,2)</f>
        <v>64.06</v>
      </c>
      <c r="H295">
        <f>ROUND('Dados_Positivos e Perc'!H295,2)</f>
        <v>84.26</v>
      </c>
      <c r="I295">
        <f>ROUND('Dados_Positivos e Perc'!I295,2)</f>
        <v>64.680000000000007</v>
      </c>
      <c r="J295">
        <f>ROUND('Dados_Positivos e Perc'!J295,2)</f>
        <v>38.35</v>
      </c>
      <c r="K295">
        <f>ROUND('Dados_Positivos e Perc'!K295,2)</f>
        <v>50.71</v>
      </c>
      <c r="L295">
        <f>ROUND('Dados_Positivos e Perc'!L295,2)</f>
        <v>67</v>
      </c>
      <c r="M295">
        <f>ROUND('Dados_Positivos e Perc'!M295,2)</f>
        <v>60.1</v>
      </c>
      <c r="N295">
        <f>ROUND('Dados_Positivos e Perc'!N295,2)</f>
        <v>75.7</v>
      </c>
      <c r="O295">
        <f>ROUND('Dados_Positivos e Perc'!O295,2)</f>
        <v>57.5</v>
      </c>
      <c r="P295">
        <f>ROUND('Dados_Positivos e Perc'!P295,2)</f>
        <v>69.959999999999994</v>
      </c>
    </row>
    <row r="296" spans="1:16">
      <c r="A296" t="str">
        <f>'Dados_Positivos e Perc'!A296</f>
        <v>Iraquara</v>
      </c>
      <c r="B296">
        <f>ROUND('Dados_Positivos e Perc'!B296,2)</f>
        <v>22601</v>
      </c>
      <c r="C296">
        <f>ROUND('Dados_Positivos e Perc'!C296,2)</f>
        <v>70.099999999999994</v>
      </c>
      <c r="D296">
        <f>ROUND('Dados_Positivos e Perc'!D296,2)</f>
        <v>6105</v>
      </c>
      <c r="E296">
        <f>ROUND('Dados_Positivos e Perc'!E296,2)</f>
        <v>203</v>
      </c>
      <c r="F296">
        <f>ROUND('Dados_Positivos e Perc'!F296,2)</f>
        <v>75.2</v>
      </c>
      <c r="G296">
        <f>ROUND('Dados_Positivos e Perc'!G296,2)</f>
        <v>4.03</v>
      </c>
      <c r="H296">
        <f>ROUND('Dados_Positivos e Perc'!H296,2)</f>
        <v>81.36</v>
      </c>
      <c r="I296">
        <f>ROUND('Dados_Positivos e Perc'!I296,2)</f>
        <v>55.85</v>
      </c>
      <c r="J296">
        <f>ROUND('Dados_Positivos e Perc'!J296,2)</f>
        <v>26.35</v>
      </c>
      <c r="K296">
        <f>ROUND('Dados_Positivos e Perc'!K296,2)</f>
        <v>48.78</v>
      </c>
      <c r="L296">
        <f>ROUND('Dados_Positivos e Perc'!L296,2)</f>
        <v>59.9</v>
      </c>
      <c r="M296">
        <f>ROUND('Dados_Positivos e Perc'!M296,2)</f>
        <v>60.4</v>
      </c>
      <c r="N296">
        <f>ROUND('Dados_Positivos e Perc'!N296,2)</f>
        <v>77.2</v>
      </c>
      <c r="O296">
        <f>ROUND('Dados_Positivos e Perc'!O296,2)</f>
        <v>49.5</v>
      </c>
      <c r="P296">
        <f>ROUND('Dados_Positivos e Perc'!P296,2)</f>
        <v>61.75</v>
      </c>
    </row>
    <row r="297" spans="1:16">
      <c r="A297" t="str">
        <f>'Dados_Positivos e Perc'!A297</f>
        <v>Irará</v>
      </c>
      <c r="B297">
        <f>ROUND('Dados_Positivos e Perc'!B297,2)</f>
        <v>27466</v>
      </c>
      <c r="C297">
        <f>ROUND('Dados_Positivos e Perc'!C297,2)</f>
        <v>59.05</v>
      </c>
      <c r="D297">
        <f>ROUND('Dados_Positivos e Perc'!D297,2)</f>
        <v>7803</v>
      </c>
      <c r="E297">
        <f>ROUND('Dados_Positivos e Perc'!E297,2)</f>
        <v>268</v>
      </c>
      <c r="F297">
        <f>ROUND('Dados_Positivos e Perc'!F297,2)</f>
        <v>65.75</v>
      </c>
      <c r="G297">
        <f>ROUND('Dados_Positivos e Perc'!G297,2)</f>
        <v>2.31</v>
      </c>
      <c r="H297">
        <f>ROUND('Dados_Positivos e Perc'!H297,2)</f>
        <v>83.9</v>
      </c>
      <c r="I297">
        <f>ROUND('Dados_Positivos e Perc'!I297,2)</f>
        <v>67.98</v>
      </c>
      <c r="J297">
        <f>ROUND('Dados_Positivos e Perc'!J297,2)</f>
        <v>32.130000000000003</v>
      </c>
      <c r="K297">
        <f>ROUND('Dados_Positivos e Perc'!K297,2)</f>
        <v>65.5</v>
      </c>
      <c r="L297">
        <f>ROUND('Dados_Positivos e Perc'!L297,2)</f>
        <v>62</v>
      </c>
      <c r="M297">
        <f>ROUND('Dados_Positivos e Perc'!M297,2)</f>
        <v>59.2</v>
      </c>
      <c r="N297">
        <f>ROUND('Dados_Positivos e Perc'!N297,2)</f>
        <v>75.8</v>
      </c>
      <c r="O297">
        <f>ROUND('Dados_Positivos e Perc'!O297,2)</f>
        <v>51.6</v>
      </c>
      <c r="P297">
        <f>ROUND('Dados_Positivos e Perc'!P297,2)</f>
        <v>49.93</v>
      </c>
    </row>
    <row r="298" spans="1:16">
      <c r="A298" t="str">
        <f>'Dados_Positivos e Perc'!A298</f>
        <v>Itabela</v>
      </c>
      <c r="B298">
        <f>ROUND('Dados_Positivos e Perc'!B298,2)</f>
        <v>28390</v>
      </c>
      <c r="C298">
        <f>ROUND('Dados_Positivos e Perc'!C298,2)</f>
        <v>24.68</v>
      </c>
      <c r="D298">
        <f>ROUND('Dados_Positivos e Perc'!D298,2)</f>
        <v>7890</v>
      </c>
      <c r="E298">
        <f>ROUND('Dados_Positivos e Perc'!E298,2)</f>
        <v>309</v>
      </c>
      <c r="F298">
        <f>ROUND('Dados_Positivos e Perc'!F298,2)</f>
        <v>64.59</v>
      </c>
      <c r="G298">
        <f>ROUND('Dados_Positivos e Perc'!G298,2)</f>
        <v>2.97</v>
      </c>
      <c r="H298">
        <f>ROUND('Dados_Positivos e Perc'!H298,2)</f>
        <v>80.319999999999993</v>
      </c>
      <c r="I298">
        <f>ROUND('Dados_Positivos e Perc'!I298,2)</f>
        <v>61.06</v>
      </c>
      <c r="J298">
        <f>ROUND('Dados_Positivos e Perc'!J298,2)</f>
        <v>28.2</v>
      </c>
      <c r="K298">
        <f>ROUND('Dados_Positivos e Perc'!K298,2)</f>
        <v>53.84</v>
      </c>
      <c r="L298">
        <f>ROUND('Dados_Positivos e Perc'!L298,2)</f>
        <v>59.9</v>
      </c>
      <c r="M298">
        <f>ROUND('Dados_Positivos e Perc'!M298,2)</f>
        <v>61.6</v>
      </c>
      <c r="N298">
        <f>ROUND('Dados_Positivos e Perc'!N298,2)</f>
        <v>78.400000000000006</v>
      </c>
      <c r="O298">
        <f>ROUND('Dados_Positivos e Perc'!O298,2)</f>
        <v>49.7</v>
      </c>
      <c r="P298">
        <f>ROUND('Dados_Positivos e Perc'!P298,2)</f>
        <v>56.81</v>
      </c>
    </row>
    <row r="299" spans="1:16">
      <c r="A299" t="str">
        <f>'Dados_Positivos e Perc'!A299</f>
        <v>Itacaré</v>
      </c>
      <c r="B299">
        <f>ROUND('Dados_Positivos e Perc'!B299,2)</f>
        <v>24318</v>
      </c>
      <c r="C299">
        <f>ROUND('Dados_Positivos e Perc'!C299,2)</f>
        <v>43.9</v>
      </c>
      <c r="D299">
        <f>ROUND('Dados_Positivos e Perc'!D299,2)</f>
        <v>6758</v>
      </c>
      <c r="E299">
        <f>ROUND('Dados_Positivos e Perc'!E299,2)</f>
        <v>294</v>
      </c>
      <c r="F299">
        <f>ROUND('Dados_Positivos e Perc'!F299,2)</f>
        <v>68.55</v>
      </c>
      <c r="G299">
        <f>ROUND('Dados_Positivos e Perc'!G299,2)</f>
        <v>33.99</v>
      </c>
      <c r="H299">
        <f>ROUND('Dados_Positivos e Perc'!H299,2)</f>
        <v>79.7</v>
      </c>
      <c r="I299">
        <f>ROUND('Dados_Positivos e Perc'!I299,2)</f>
        <v>62</v>
      </c>
      <c r="J299">
        <f>ROUND('Dados_Positivos e Perc'!J299,2)</f>
        <v>27.44</v>
      </c>
      <c r="K299">
        <f>ROUND('Dados_Positivos e Perc'!K299,2)</f>
        <v>57.04</v>
      </c>
      <c r="L299">
        <f>ROUND('Dados_Positivos e Perc'!L299,2)</f>
        <v>58.3</v>
      </c>
      <c r="M299">
        <f>ROUND('Dados_Positivos e Perc'!M299,2)</f>
        <v>55.7</v>
      </c>
      <c r="N299">
        <f>ROUND('Dados_Positivos e Perc'!N299,2)</f>
        <v>79.099999999999994</v>
      </c>
      <c r="O299">
        <f>ROUND('Dados_Positivos e Perc'!O299,2)</f>
        <v>51.3</v>
      </c>
      <c r="P299">
        <f>ROUND('Dados_Positivos e Perc'!P299,2)</f>
        <v>55.45</v>
      </c>
    </row>
    <row r="300" spans="1:16">
      <c r="A300" t="str">
        <f>'Dados_Positivos e Perc'!A300</f>
        <v>Itajuípe</v>
      </c>
      <c r="B300">
        <f>ROUND('Dados_Positivos e Perc'!B300,2)</f>
        <v>21081</v>
      </c>
      <c r="C300">
        <f>ROUND('Dados_Positivos e Perc'!C300,2)</f>
        <v>20.12</v>
      </c>
      <c r="D300">
        <f>ROUND('Dados_Positivos e Perc'!D300,2)</f>
        <v>6400</v>
      </c>
      <c r="E300">
        <f>ROUND('Dados_Positivos e Perc'!E300,2)</f>
        <v>341</v>
      </c>
      <c r="F300">
        <f>ROUND('Dados_Positivos e Perc'!F300,2)</f>
        <v>67.489999999999995</v>
      </c>
      <c r="G300">
        <f>ROUND('Dados_Positivos e Perc'!G300,2)</f>
        <v>56.06</v>
      </c>
      <c r="H300">
        <f>ROUND('Dados_Positivos e Perc'!H300,2)</f>
        <v>84.11</v>
      </c>
      <c r="I300">
        <f>ROUND('Dados_Positivos e Perc'!I300,2)</f>
        <v>65.25</v>
      </c>
      <c r="J300">
        <f>ROUND('Dados_Positivos e Perc'!J300,2)</f>
        <v>32.200000000000003</v>
      </c>
      <c r="K300">
        <f>ROUND('Dados_Positivos e Perc'!K300,2)</f>
        <v>48.7</v>
      </c>
      <c r="L300">
        <f>ROUND('Dados_Positivos e Perc'!L300,2)</f>
        <v>59.9</v>
      </c>
      <c r="M300">
        <f>ROUND('Dados_Positivos e Perc'!M300,2)</f>
        <v>58</v>
      </c>
      <c r="N300">
        <f>ROUND('Dados_Positivos e Perc'!N300,2)</f>
        <v>74.099999999999994</v>
      </c>
      <c r="O300">
        <f>ROUND('Dados_Positivos e Perc'!O300,2)</f>
        <v>49.8</v>
      </c>
      <c r="P300">
        <f>ROUND('Dados_Positivos e Perc'!P300,2)</f>
        <v>50.08</v>
      </c>
    </row>
    <row r="301" spans="1:16">
      <c r="A301" t="str">
        <f>'Dados_Positivos e Perc'!A301</f>
        <v>Itambé</v>
      </c>
      <c r="B301">
        <f>ROUND('Dados_Positivos e Perc'!B301,2)</f>
        <v>23089</v>
      </c>
      <c r="C301">
        <f>ROUND('Dados_Positivos e Perc'!C301,2)</f>
        <v>14.69</v>
      </c>
      <c r="D301">
        <f>ROUND('Dados_Positivos e Perc'!D301,2)</f>
        <v>6092</v>
      </c>
      <c r="E301">
        <f>ROUND('Dados_Positivos e Perc'!E301,2)</f>
        <v>288</v>
      </c>
      <c r="F301">
        <f>ROUND('Dados_Positivos e Perc'!F301,2)</f>
        <v>64.13</v>
      </c>
      <c r="G301">
        <f>ROUND('Dados_Positivos e Perc'!G301,2)</f>
        <v>77.23</v>
      </c>
      <c r="H301">
        <f>ROUND('Dados_Positivos e Perc'!H301,2)</f>
        <v>82.76</v>
      </c>
      <c r="I301">
        <f>ROUND('Dados_Positivos e Perc'!I301,2)</f>
        <v>66.47</v>
      </c>
      <c r="J301">
        <f>ROUND('Dados_Positivos e Perc'!J301,2)</f>
        <v>24.67</v>
      </c>
      <c r="K301">
        <f>ROUND('Dados_Positivos e Perc'!K301,2)</f>
        <v>52.34</v>
      </c>
      <c r="L301">
        <f>ROUND('Dados_Positivos e Perc'!L301,2)</f>
        <v>57.8</v>
      </c>
      <c r="M301">
        <f>ROUND('Dados_Positivos e Perc'!M301,2)</f>
        <v>58.5</v>
      </c>
      <c r="N301">
        <f>ROUND('Dados_Positivos e Perc'!N301,2)</f>
        <v>77.599999999999994</v>
      </c>
      <c r="O301">
        <f>ROUND('Dados_Positivos e Perc'!O301,2)</f>
        <v>49.6</v>
      </c>
      <c r="P301">
        <f>ROUND('Dados_Positivos e Perc'!P301,2)</f>
        <v>41.35</v>
      </c>
    </row>
    <row r="302" spans="1:16">
      <c r="A302" t="str">
        <f>'Dados_Positivos e Perc'!A302</f>
        <v>Itanhém</v>
      </c>
      <c r="B302">
        <f>ROUND('Dados_Positivos e Perc'!B302,2)</f>
        <v>20216</v>
      </c>
      <c r="C302">
        <f>ROUND('Dados_Positivos e Perc'!C302,2)</f>
        <v>29.73</v>
      </c>
      <c r="D302">
        <f>ROUND('Dados_Positivos e Perc'!D302,2)</f>
        <v>6238</v>
      </c>
      <c r="E302">
        <f>ROUND('Dados_Positivos e Perc'!E302,2)</f>
        <v>367</v>
      </c>
      <c r="F302">
        <f>ROUND('Dados_Positivos e Perc'!F302,2)</f>
        <v>62.49</v>
      </c>
      <c r="G302">
        <f>ROUND('Dados_Positivos e Perc'!G302,2)</f>
        <v>61.94</v>
      </c>
      <c r="H302">
        <f>ROUND('Dados_Positivos e Perc'!H302,2)</f>
        <v>85.61</v>
      </c>
      <c r="I302">
        <f>ROUND('Dados_Positivos e Perc'!I302,2)</f>
        <v>66.819999999999993</v>
      </c>
      <c r="J302">
        <f>ROUND('Dados_Positivos e Perc'!J302,2)</f>
        <v>29.2</v>
      </c>
      <c r="K302">
        <f>ROUND('Dados_Positivos e Perc'!K302,2)</f>
        <v>51.55</v>
      </c>
      <c r="L302">
        <f>ROUND('Dados_Positivos e Perc'!L302,2)</f>
        <v>63.7</v>
      </c>
      <c r="M302">
        <f>ROUND('Dados_Positivos e Perc'!M302,2)</f>
        <v>56.4</v>
      </c>
      <c r="N302">
        <f>ROUND('Dados_Positivos e Perc'!N302,2)</f>
        <v>78.2</v>
      </c>
      <c r="O302">
        <f>ROUND('Dados_Positivos e Perc'!O302,2)</f>
        <v>49.7</v>
      </c>
      <c r="P302">
        <f>ROUND('Dados_Positivos e Perc'!P302,2)</f>
        <v>54.24</v>
      </c>
    </row>
    <row r="303" spans="1:16">
      <c r="A303" t="str">
        <f>'Dados_Positivos e Perc'!A303</f>
        <v>Itaparica</v>
      </c>
      <c r="B303">
        <f>ROUND('Dados_Positivos e Perc'!B303,2)</f>
        <v>20725</v>
      </c>
      <c r="C303">
        <f>ROUND('Dados_Positivos e Perc'!C303,2)</f>
        <v>0</v>
      </c>
      <c r="D303">
        <f>ROUND('Dados_Positivos e Perc'!D303,2)</f>
        <v>6341</v>
      </c>
      <c r="E303">
        <f>ROUND('Dados_Positivos e Perc'!E303,2)</f>
        <v>334</v>
      </c>
      <c r="F303">
        <f>ROUND('Dados_Positivos e Perc'!F303,2)</f>
        <v>88.81</v>
      </c>
      <c r="G303">
        <f>ROUND('Dados_Positivos e Perc'!G303,2)</f>
        <v>40.83</v>
      </c>
      <c r="H303">
        <f>ROUND('Dados_Positivos e Perc'!H303,2)</f>
        <v>84.52</v>
      </c>
      <c r="I303">
        <f>ROUND('Dados_Positivos e Perc'!I303,2)</f>
        <v>60.04</v>
      </c>
      <c r="J303">
        <f>ROUND('Dados_Positivos e Perc'!J303,2)</f>
        <v>49.79</v>
      </c>
      <c r="K303">
        <f>ROUND('Dados_Positivos e Perc'!K303,2)</f>
        <v>52.21</v>
      </c>
      <c r="L303">
        <f>ROUND('Dados_Positivos e Perc'!L303,2)</f>
        <v>67</v>
      </c>
      <c r="M303">
        <f>ROUND('Dados_Positivos e Perc'!M303,2)</f>
        <v>56.6</v>
      </c>
      <c r="N303">
        <f>ROUND('Dados_Positivos e Perc'!N303,2)</f>
        <v>77.7</v>
      </c>
      <c r="O303">
        <f>ROUND('Dados_Positivos e Perc'!O303,2)</f>
        <v>49.8</v>
      </c>
      <c r="P303">
        <f>ROUND('Dados_Positivos e Perc'!P303,2)</f>
        <v>60.35</v>
      </c>
    </row>
    <row r="304" spans="1:16">
      <c r="A304" t="str">
        <f>'Dados_Positivos e Perc'!A304</f>
        <v>Itapicuru</v>
      </c>
      <c r="B304">
        <f>ROUND('Dados_Positivos e Perc'!B304,2)</f>
        <v>32261</v>
      </c>
      <c r="C304">
        <f>ROUND('Dados_Positivos e Perc'!C304,2)</f>
        <v>79.31</v>
      </c>
      <c r="D304">
        <f>ROUND('Dados_Positivos e Perc'!D304,2)</f>
        <v>9000</v>
      </c>
      <c r="E304">
        <f>ROUND('Dados_Positivos e Perc'!E304,2)</f>
        <v>192</v>
      </c>
      <c r="F304">
        <f>ROUND('Dados_Positivos e Perc'!F304,2)</f>
        <v>47.07</v>
      </c>
      <c r="G304">
        <f>ROUND('Dados_Positivos e Perc'!G304,2)</f>
        <v>8.6199999999999992</v>
      </c>
      <c r="H304">
        <f>ROUND('Dados_Positivos e Perc'!H304,2)</f>
        <v>80.819999999999993</v>
      </c>
      <c r="I304">
        <f>ROUND('Dados_Positivos e Perc'!I304,2)</f>
        <v>58.98</v>
      </c>
      <c r="J304">
        <f>ROUND('Dados_Positivos e Perc'!J304,2)</f>
        <v>11.92</v>
      </c>
      <c r="K304">
        <f>ROUND('Dados_Positivos e Perc'!K304,2)</f>
        <v>55.18</v>
      </c>
      <c r="L304">
        <f>ROUND('Dados_Positivos e Perc'!L304,2)</f>
        <v>48.6</v>
      </c>
      <c r="M304">
        <f>ROUND('Dados_Positivos e Perc'!M304,2)</f>
        <v>56.5</v>
      </c>
      <c r="N304">
        <f>ROUND('Dados_Positivos e Perc'!N304,2)</f>
        <v>78.7</v>
      </c>
      <c r="O304">
        <f>ROUND('Dados_Positivos e Perc'!O304,2)</f>
        <v>52.5</v>
      </c>
      <c r="P304">
        <f>ROUND('Dados_Positivos e Perc'!P304,2)</f>
        <v>54.99</v>
      </c>
    </row>
    <row r="305" spans="1:16">
      <c r="A305" t="str">
        <f>'Dados_Positivos e Perc'!A305</f>
        <v>Itiúba</v>
      </c>
      <c r="B305">
        <f>ROUND('Dados_Positivos e Perc'!B305,2)</f>
        <v>36113</v>
      </c>
      <c r="C305">
        <f>ROUND('Dados_Positivos e Perc'!C305,2)</f>
        <v>73.14</v>
      </c>
      <c r="D305">
        <f>ROUND('Dados_Positivos e Perc'!D305,2)</f>
        <v>9991</v>
      </c>
      <c r="E305">
        <f>ROUND('Dados_Positivos e Perc'!E305,2)</f>
        <v>205</v>
      </c>
      <c r="F305">
        <f>ROUND('Dados_Positivos e Perc'!F305,2)</f>
        <v>62.67</v>
      </c>
      <c r="G305">
        <f>ROUND('Dados_Positivos e Perc'!G305,2)</f>
        <v>18.149999999999999</v>
      </c>
      <c r="H305">
        <f>ROUND('Dados_Positivos e Perc'!H305,2)</f>
        <v>81.47</v>
      </c>
      <c r="I305">
        <f>ROUND('Dados_Positivos e Perc'!I305,2)</f>
        <v>58.88</v>
      </c>
      <c r="J305">
        <f>ROUND('Dados_Positivos e Perc'!J305,2)</f>
        <v>19.86</v>
      </c>
      <c r="K305">
        <f>ROUND('Dados_Positivos e Perc'!K305,2)</f>
        <v>49</v>
      </c>
      <c r="L305">
        <f>ROUND('Dados_Positivos e Perc'!L305,2)</f>
        <v>54.4</v>
      </c>
      <c r="M305">
        <f>ROUND('Dados_Positivos e Perc'!M305,2)</f>
        <v>61.1</v>
      </c>
      <c r="N305">
        <f>ROUND('Dados_Positivos e Perc'!N305,2)</f>
        <v>80.8</v>
      </c>
      <c r="O305">
        <f>ROUND('Dados_Positivos e Perc'!O305,2)</f>
        <v>49.8</v>
      </c>
      <c r="P305">
        <f>ROUND('Dados_Positivos e Perc'!P305,2)</f>
        <v>56.98</v>
      </c>
    </row>
    <row r="306" spans="1:16">
      <c r="A306" t="str">
        <f>'Dados_Positivos e Perc'!A306</f>
        <v>Ituberá</v>
      </c>
      <c r="B306">
        <f>ROUND('Dados_Positivos e Perc'!B306,2)</f>
        <v>26591</v>
      </c>
      <c r="C306">
        <f>ROUND('Dados_Positivos e Perc'!C306,2)</f>
        <v>27.6</v>
      </c>
      <c r="D306">
        <f>ROUND('Dados_Positivos e Perc'!D306,2)</f>
        <v>7388</v>
      </c>
      <c r="E306">
        <f>ROUND('Dados_Positivos e Perc'!E306,2)</f>
        <v>291</v>
      </c>
      <c r="F306">
        <f>ROUND('Dados_Positivos e Perc'!F306,2)</f>
        <v>71.16</v>
      </c>
      <c r="G306">
        <f>ROUND('Dados_Positivos e Perc'!G306,2)</f>
        <v>33.36</v>
      </c>
      <c r="H306">
        <f>ROUND('Dados_Positivos e Perc'!H306,2)</f>
        <v>81.319999999999993</v>
      </c>
      <c r="I306">
        <f>ROUND('Dados_Positivos e Perc'!I306,2)</f>
        <v>68.489999999999995</v>
      </c>
      <c r="J306">
        <f>ROUND('Dados_Positivos e Perc'!J306,2)</f>
        <v>31.14</v>
      </c>
      <c r="K306">
        <f>ROUND('Dados_Positivos e Perc'!K306,2)</f>
        <v>59.21</v>
      </c>
      <c r="L306">
        <f>ROUND('Dados_Positivos e Perc'!L306,2)</f>
        <v>60.6</v>
      </c>
      <c r="M306">
        <f>ROUND('Dados_Positivos e Perc'!M306,2)</f>
        <v>54.6</v>
      </c>
      <c r="N306">
        <f>ROUND('Dados_Positivos e Perc'!N306,2)</f>
        <v>76.599999999999994</v>
      </c>
      <c r="O306">
        <f>ROUND('Dados_Positivos e Perc'!O306,2)</f>
        <v>55.3</v>
      </c>
      <c r="P306">
        <f>ROUND('Dados_Positivos e Perc'!P306,2)</f>
        <v>51.14</v>
      </c>
    </row>
    <row r="307" spans="1:16">
      <c r="A307" t="str">
        <f>'Dados_Positivos e Perc'!A307</f>
        <v>Jaguarari</v>
      </c>
      <c r="B307">
        <f>ROUND('Dados_Positivos e Perc'!B307,2)</f>
        <v>30343</v>
      </c>
      <c r="C307">
        <f>ROUND('Dados_Positivos e Perc'!C307,2)</f>
        <v>45.25</v>
      </c>
      <c r="D307">
        <f>ROUND('Dados_Positivos e Perc'!D307,2)</f>
        <v>9092</v>
      </c>
      <c r="E307">
        <f>ROUND('Dados_Positivos e Perc'!E307,2)</f>
        <v>320</v>
      </c>
      <c r="F307">
        <f>ROUND('Dados_Positivos e Perc'!F307,2)</f>
        <v>72.92</v>
      </c>
      <c r="G307">
        <f>ROUND('Dados_Positivos e Perc'!G307,2)</f>
        <v>54.54</v>
      </c>
      <c r="H307">
        <f>ROUND('Dados_Positivos e Perc'!H307,2)</f>
        <v>84.15</v>
      </c>
      <c r="I307">
        <f>ROUND('Dados_Positivos e Perc'!I307,2)</f>
        <v>57.1</v>
      </c>
      <c r="J307">
        <f>ROUND('Dados_Positivos e Perc'!J307,2)</f>
        <v>35.07</v>
      </c>
      <c r="K307">
        <f>ROUND('Dados_Positivos e Perc'!K307,2)</f>
        <v>46.42</v>
      </c>
      <c r="L307">
        <f>ROUND('Dados_Positivos e Perc'!L307,2)</f>
        <v>65.900000000000006</v>
      </c>
      <c r="M307">
        <f>ROUND('Dados_Positivos e Perc'!M307,2)</f>
        <v>60.9</v>
      </c>
      <c r="N307">
        <f>ROUND('Dados_Positivos e Perc'!N307,2)</f>
        <v>76.400000000000006</v>
      </c>
      <c r="O307">
        <f>ROUND('Dados_Positivos e Perc'!O307,2)</f>
        <v>52.4</v>
      </c>
      <c r="P307">
        <f>ROUND('Dados_Positivos e Perc'!P307,2)</f>
        <v>67.48</v>
      </c>
    </row>
    <row r="308" spans="1:16">
      <c r="A308" t="str">
        <f>'Dados_Positivos e Perc'!A308</f>
        <v>Jeremoabo</v>
      </c>
      <c r="B308">
        <f>ROUND('Dados_Positivos e Perc'!B308,2)</f>
        <v>37680</v>
      </c>
      <c r="C308">
        <f>ROUND('Dados_Positivos e Perc'!C308,2)</f>
        <v>53.72</v>
      </c>
      <c r="D308">
        <f>ROUND('Dados_Positivos e Perc'!D308,2)</f>
        <v>10734</v>
      </c>
      <c r="E308">
        <f>ROUND('Dados_Positivos e Perc'!E308,2)</f>
        <v>241</v>
      </c>
      <c r="F308">
        <f>ROUND('Dados_Positivos e Perc'!F308,2)</f>
        <v>54.42</v>
      </c>
      <c r="G308">
        <f>ROUND('Dados_Positivos e Perc'!G308,2)</f>
        <v>31.68</v>
      </c>
      <c r="H308">
        <f>ROUND('Dados_Positivos e Perc'!H308,2)</f>
        <v>81.88</v>
      </c>
      <c r="I308">
        <f>ROUND('Dados_Positivos e Perc'!I308,2)</f>
        <v>65.91</v>
      </c>
      <c r="J308">
        <f>ROUND('Dados_Positivos e Perc'!J308,2)</f>
        <v>19.52</v>
      </c>
      <c r="K308">
        <f>ROUND('Dados_Positivos e Perc'!K308,2)</f>
        <v>57.86</v>
      </c>
      <c r="L308">
        <f>ROUND('Dados_Positivos e Perc'!L308,2)</f>
        <v>54.7</v>
      </c>
      <c r="M308">
        <f>ROUND('Dados_Positivos e Perc'!M308,2)</f>
        <v>60</v>
      </c>
      <c r="N308">
        <f>ROUND('Dados_Positivos e Perc'!N308,2)</f>
        <v>80.7</v>
      </c>
      <c r="O308">
        <f>ROUND('Dados_Positivos e Perc'!O308,2)</f>
        <v>51</v>
      </c>
      <c r="P308">
        <f>ROUND('Dados_Positivos e Perc'!P308,2)</f>
        <v>53.6</v>
      </c>
    </row>
    <row r="309" spans="1:16">
      <c r="A309" t="str">
        <f>'Dados_Positivos e Perc'!A309</f>
        <v>João Dourado</v>
      </c>
      <c r="B309">
        <f>ROUND('Dados_Positivos e Perc'!B309,2)</f>
        <v>22549</v>
      </c>
      <c r="C309">
        <f>ROUND('Dados_Positivos e Perc'!C309,2)</f>
        <v>39.82</v>
      </c>
      <c r="D309">
        <f>ROUND('Dados_Positivos e Perc'!D309,2)</f>
        <v>6233</v>
      </c>
      <c r="E309">
        <f>ROUND('Dados_Positivos e Perc'!E309,2)</f>
        <v>227</v>
      </c>
      <c r="F309">
        <f>ROUND('Dados_Positivos e Perc'!F309,2)</f>
        <v>71.09</v>
      </c>
      <c r="G309">
        <f>ROUND('Dados_Positivos e Perc'!G309,2)</f>
        <v>4.17</v>
      </c>
      <c r="H309">
        <f>ROUND('Dados_Positivos e Perc'!H309,2)</f>
        <v>80.430000000000007</v>
      </c>
      <c r="I309">
        <f>ROUND('Dados_Positivos e Perc'!I309,2)</f>
        <v>65.16</v>
      </c>
      <c r="J309">
        <f>ROUND('Dados_Positivos e Perc'!J309,2)</f>
        <v>26.51</v>
      </c>
      <c r="K309">
        <f>ROUND('Dados_Positivos e Perc'!K309,2)</f>
        <v>52.61</v>
      </c>
      <c r="L309">
        <f>ROUND('Dados_Positivos e Perc'!L309,2)</f>
        <v>59.3</v>
      </c>
      <c r="M309">
        <f>ROUND('Dados_Positivos e Perc'!M309,2)</f>
        <v>58.7</v>
      </c>
      <c r="N309">
        <f>ROUND('Dados_Positivos e Perc'!N309,2)</f>
        <v>79.3</v>
      </c>
      <c r="O309">
        <f>ROUND('Dados_Positivos e Perc'!O309,2)</f>
        <v>49.1</v>
      </c>
      <c r="P309">
        <f>ROUND('Dados_Positivos e Perc'!P309,2)</f>
        <v>53.84</v>
      </c>
    </row>
    <row r="310" spans="1:16">
      <c r="A310" t="str">
        <f>'Dados_Positivos e Perc'!A310</f>
        <v>Laje</v>
      </c>
      <c r="B310">
        <f>ROUND('Dados_Positivos e Perc'!B310,2)</f>
        <v>22201</v>
      </c>
      <c r="C310">
        <f>ROUND('Dados_Positivos e Perc'!C310,2)</f>
        <v>72.61</v>
      </c>
      <c r="D310">
        <f>ROUND('Dados_Positivos e Perc'!D310,2)</f>
        <v>6355</v>
      </c>
      <c r="E310">
        <f>ROUND('Dados_Positivos e Perc'!E310,2)</f>
        <v>232</v>
      </c>
      <c r="F310">
        <f>ROUND('Dados_Positivos e Perc'!F310,2)</f>
        <v>60</v>
      </c>
      <c r="G310">
        <f>ROUND('Dados_Positivos e Perc'!G310,2)</f>
        <v>19.04</v>
      </c>
      <c r="H310">
        <f>ROUND('Dados_Positivos e Perc'!H310,2)</f>
        <v>82.94</v>
      </c>
      <c r="I310">
        <f>ROUND('Dados_Positivos e Perc'!I310,2)</f>
        <v>65.349999999999994</v>
      </c>
      <c r="J310">
        <f>ROUND('Dados_Positivos e Perc'!J310,2)</f>
        <v>25.49</v>
      </c>
      <c r="K310">
        <f>ROUND('Dados_Positivos e Perc'!K310,2)</f>
        <v>59.98</v>
      </c>
      <c r="L310">
        <f>ROUND('Dados_Positivos e Perc'!L310,2)</f>
        <v>58.6</v>
      </c>
      <c r="M310">
        <f>ROUND('Dados_Positivos e Perc'!M310,2)</f>
        <v>57.4</v>
      </c>
      <c r="N310">
        <f>ROUND('Dados_Positivos e Perc'!N310,2)</f>
        <v>78.599999999999994</v>
      </c>
      <c r="O310">
        <f>ROUND('Dados_Positivos e Perc'!O310,2)</f>
        <v>50.3</v>
      </c>
      <c r="P310">
        <f>ROUND('Dados_Positivos e Perc'!P310,2)</f>
        <v>51.41</v>
      </c>
    </row>
    <row r="311" spans="1:16">
      <c r="A311" t="str">
        <f>'Dados_Positivos e Perc'!A311</f>
        <v>Lapão</v>
      </c>
      <c r="B311">
        <f>ROUND('Dados_Positivos e Perc'!B311,2)</f>
        <v>25646</v>
      </c>
      <c r="C311">
        <f>ROUND('Dados_Positivos e Perc'!C311,2)</f>
        <v>60.81</v>
      </c>
      <c r="D311">
        <f>ROUND('Dados_Positivos e Perc'!D311,2)</f>
        <v>7277</v>
      </c>
      <c r="E311">
        <f>ROUND('Dados_Positivos e Perc'!E311,2)</f>
        <v>222</v>
      </c>
      <c r="F311">
        <f>ROUND('Dados_Positivos e Perc'!F311,2)</f>
        <v>70.010000000000005</v>
      </c>
      <c r="G311">
        <f>ROUND('Dados_Positivos e Perc'!G311,2)</f>
        <v>8.25</v>
      </c>
      <c r="H311">
        <f>ROUND('Dados_Positivos e Perc'!H311,2)</f>
        <v>81.64</v>
      </c>
      <c r="I311">
        <f>ROUND('Dados_Positivos e Perc'!I311,2)</f>
        <v>65.290000000000006</v>
      </c>
      <c r="J311">
        <f>ROUND('Dados_Positivos e Perc'!J311,2)</f>
        <v>28.95</v>
      </c>
      <c r="K311">
        <f>ROUND('Dados_Positivos e Perc'!K311,2)</f>
        <v>52.29</v>
      </c>
      <c r="L311">
        <f>ROUND('Dados_Positivos e Perc'!L311,2)</f>
        <v>59.6</v>
      </c>
      <c r="M311">
        <f>ROUND('Dados_Positivos e Perc'!M311,2)</f>
        <v>56.4</v>
      </c>
      <c r="N311">
        <f>ROUND('Dados_Positivos e Perc'!N311,2)</f>
        <v>78.900000000000006</v>
      </c>
      <c r="O311">
        <f>ROUND('Dados_Positivos e Perc'!O311,2)</f>
        <v>51.4</v>
      </c>
      <c r="P311">
        <f>ROUND('Dados_Positivos e Perc'!P311,2)</f>
        <v>52.64</v>
      </c>
    </row>
    <row r="312" spans="1:16">
      <c r="A312" t="str">
        <f>'Dados_Positivos e Perc'!A312</f>
        <v>Livramento de Nossa Senhora</v>
      </c>
      <c r="B312">
        <f>ROUND('Dados_Positivos e Perc'!B312,2)</f>
        <v>42693</v>
      </c>
      <c r="C312">
        <f>ROUND('Dados_Positivos e Perc'!C312,2)</f>
        <v>51.91</v>
      </c>
      <c r="D312">
        <f>ROUND('Dados_Positivos e Perc'!D312,2)</f>
        <v>11394</v>
      </c>
      <c r="E312">
        <f>ROUND('Dados_Positivos e Perc'!E312,2)</f>
        <v>307</v>
      </c>
      <c r="F312">
        <f>ROUND('Dados_Positivos e Perc'!F312,2)</f>
        <v>67.790000000000006</v>
      </c>
      <c r="G312">
        <f>ROUND('Dados_Positivos e Perc'!G312,2)</f>
        <v>26.71</v>
      </c>
      <c r="H312">
        <f>ROUND('Dados_Positivos e Perc'!H312,2)</f>
        <v>85.05</v>
      </c>
      <c r="I312">
        <f>ROUND('Dados_Positivos e Perc'!I312,2)</f>
        <v>60.92</v>
      </c>
      <c r="J312">
        <f>ROUND('Dados_Positivos e Perc'!J312,2)</f>
        <v>24.59</v>
      </c>
      <c r="K312">
        <f>ROUND('Dados_Positivos e Perc'!K312,2)</f>
        <v>47.27</v>
      </c>
      <c r="L312">
        <f>ROUND('Dados_Positivos e Perc'!L312,2)</f>
        <v>61.1</v>
      </c>
      <c r="M312">
        <f>ROUND('Dados_Positivos e Perc'!M312,2)</f>
        <v>62.1</v>
      </c>
      <c r="N312">
        <f>ROUND('Dados_Positivos e Perc'!N312,2)</f>
        <v>76.900000000000006</v>
      </c>
      <c r="O312">
        <f>ROUND('Dados_Positivos e Perc'!O312,2)</f>
        <v>54.1</v>
      </c>
      <c r="P312">
        <f>ROUND('Dados_Positivos e Perc'!P312,2)</f>
        <v>53.78</v>
      </c>
    </row>
    <row r="313" spans="1:16">
      <c r="A313" t="str">
        <f>'Dados_Positivos e Perc'!A313</f>
        <v>Macaúbas</v>
      </c>
      <c r="B313">
        <f>ROUND('Dados_Positivos e Perc'!B313,2)</f>
        <v>47051</v>
      </c>
      <c r="C313">
        <f>ROUND('Dados_Positivos e Perc'!C313,2)</f>
        <v>67.25</v>
      </c>
      <c r="D313">
        <f>ROUND('Dados_Positivos e Perc'!D313,2)</f>
        <v>12102</v>
      </c>
      <c r="E313">
        <f>ROUND('Dados_Positivos e Perc'!E313,2)</f>
        <v>262</v>
      </c>
      <c r="F313">
        <f>ROUND('Dados_Positivos e Perc'!F313,2)</f>
        <v>60.8</v>
      </c>
      <c r="G313">
        <f>ROUND('Dados_Positivos e Perc'!G313,2)</f>
        <v>23.48</v>
      </c>
      <c r="H313">
        <f>ROUND('Dados_Positivos e Perc'!H313,2)</f>
        <v>84.08</v>
      </c>
      <c r="I313">
        <f>ROUND('Dados_Positivos e Perc'!I313,2)</f>
        <v>58.03</v>
      </c>
      <c r="J313">
        <f>ROUND('Dados_Positivos e Perc'!J313,2)</f>
        <v>22.5</v>
      </c>
      <c r="K313">
        <f>ROUND('Dados_Positivos e Perc'!K313,2)</f>
        <v>49.51</v>
      </c>
      <c r="L313">
        <f>ROUND('Dados_Positivos e Perc'!L313,2)</f>
        <v>60.9</v>
      </c>
      <c r="M313">
        <f>ROUND('Dados_Positivos e Perc'!M313,2)</f>
        <v>63.6</v>
      </c>
      <c r="N313">
        <f>ROUND('Dados_Positivos e Perc'!N313,2)</f>
        <v>77.2</v>
      </c>
      <c r="O313">
        <f>ROUND('Dados_Positivos e Perc'!O313,2)</f>
        <v>55.8</v>
      </c>
      <c r="P313">
        <f>ROUND('Dados_Positivos e Perc'!P313,2)</f>
        <v>56.04</v>
      </c>
    </row>
    <row r="314" spans="1:16">
      <c r="A314" t="str">
        <f>'Dados_Positivos e Perc'!A314</f>
        <v>Maracás</v>
      </c>
      <c r="B314">
        <f>ROUND('Dados_Positivos e Perc'!B314,2)</f>
        <v>24613</v>
      </c>
      <c r="C314">
        <f>ROUND('Dados_Positivos e Perc'!C314,2)</f>
        <v>28.06</v>
      </c>
      <c r="D314">
        <f>ROUND('Dados_Positivos e Perc'!D314,2)</f>
        <v>7495</v>
      </c>
      <c r="E314">
        <f>ROUND('Dados_Positivos e Perc'!E314,2)</f>
        <v>241</v>
      </c>
      <c r="F314">
        <f>ROUND('Dados_Positivos e Perc'!F314,2)</f>
        <v>63.34</v>
      </c>
      <c r="G314">
        <f>ROUND('Dados_Positivos e Perc'!G314,2)</f>
        <v>6.28</v>
      </c>
      <c r="H314">
        <f>ROUND('Dados_Positivos e Perc'!H314,2)</f>
        <v>84.25</v>
      </c>
      <c r="I314">
        <f>ROUND('Dados_Positivos e Perc'!I314,2)</f>
        <v>68.319999999999993</v>
      </c>
      <c r="J314">
        <f>ROUND('Dados_Positivos e Perc'!J314,2)</f>
        <v>26.33</v>
      </c>
      <c r="K314">
        <f>ROUND('Dados_Positivos e Perc'!K314,2)</f>
        <v>54.51</v>
      </c>
      <c r="L314">
        <f>ROUND('Dados_Positivos e Perc'!L314,2)</f>
        <v>60.7</v>
      </c>
      <c r="M314">
        <f>ROUND('Dados_Positivos e Perc'!M314,2)</f>
        <v>61.4</v>
      </c>
      <c r="N314">
        <f>ROUND('Dados_Positivos e Perc'!N314,2)</f>
        <v>75.099999999999994</v>
      </c>
      <c r="O314">
        <f>ROUND('Dados_Positivos e Perc'!O314,2)</f>
        <v>46.5</v>
      </c>
      <c r="P314">
        <f>ROUND('Dados_Positivos e Perc'!P314,2)</f>
        <v>51.78</v>
      </c>
    </row>
    <row r="315" spans="1:16">
      <c r="A315" t="str">
        <f>'Dados_Positivos e Perc'!A315</f>
        <v>Maragogipe</v>
      </c>
      <c r="B315">
        <f>ROUND('Dados_Positivos e Perc'!B315,2)</f>
        <v>42815</v>
      </c>
      <c r="C315">
        <f>ROUND('Dados_Positivos e Perc'!C315,2)</f>
        <v>41.39</v>
      </c>
      <c r="D315">
        <f>ROUND('Dados_Positivos e Perc'!D315,2)</f>
        <v>12003</v>
      </c>
      <c r="E315">
        <f>ROUND('Dados_Positivos e Perc'!E315,2)</f>
        <v>246</v>
      </c>
      <c r="F315">
        <f>ROUND('Dados_Positivos e Perc'!F315,2)</f>
        <v>65.849999999999994</v>
      </c>
      <c r="G315">
        <f>ROUND('Dados_Positivos e Perc'!G315,2)</f>
        <v>37.71</v>
      </c>
      <c r="H315">
        <f>ROUND('Dados_Positivos e Perc'!H315,2)</f>
        <v>84.37</v>
      </c>
      <c r="I315">
        <f>ROUND('Dados_Positivos e Perc'!I315,2)</f>
        <v>62.39</v>
      </c>
      <c r="J315">
        <f>ROUND('Dados_Positivos e Perc'!J315,2)</f>
        <v>32.6</v>
      </c>
      <c r="K315">
        <f>ROUND('Dados_Positivos e Perc'!K315,2)</f>
        <v>55.04</v>
      </c>
      <c r="L315">
        <f>ROUND('Dados_Positivos e Perc'!L315,2)</f>
        <v>62.1</v>
      </c>
      <c r="M315">
        <f>ROUND('Dados_Positivos e Perc'!M315,2)</f>
        <v>62.4</v>
      </c>
      <c r="N315">
        <f>ROUND('Dados_Positivos e Perc'!N315,2)</f>
        <v>79</v>
      </c>
      <c r="O315">
        <f>ROUND('Dados_Positivos e Perc'!O315,2)</f>
        <v>52.5</v>
      </c>
      <c r="P315">
        <f>ROUND('Dados_Positivos e Perc'!P315,2)</f>
        <v>57.41</v>
      </c>
    </row>
    <row r="316" spans="1:16">
      <c r="A316" t="str">
        <f>'Dados_Positivos e Perc'!A316</f>
        <v>Mata de São João</v>
      </c>
      <c r="B316">
        <f>ROUND('Dados_Positivos e Perc'!B316,2)</f>
        <v>40183</v>
      </c>
      <c r="C316">
        <f>ROUND('Dados_Positivos e Perc'!C316,2)</f>
        <v>25.78</v>
      </c>
      <c r="D316">
        <f>ROUND('Dados_Positivos e Perc'!D316,2)</f>
        <v>11693</v>
      </c>
      <c r="E316">
        <f>ROUND('Dados_Positivos e Perc'!E316,2)</f>
        <v>380</v>
      </c>
      <c r="F316">
        <f>ROUND('Dados_Positivos e Perc'!F316,2)</f>
        <v>82.96</v>
      </c>
      <c r="G316">
        <f>ROUND('Dados_Positivos e Perc'!G316,2)</f>
        <v>35.950000000000003</v>
      </c>
      <c r="H316">
        <f>ROUND('Dados_Positivos e Perc'!H316,2)</f>
        <v>83.09</v>
      </c>
      <c r="I316">
        <f>ROUND('Dados_Positivos e Perc'!I316,2)</f>
        <v>58.24</v>
      </c>
      <c r="J316">
        <f>ROUND('Dados_Positivos e Perc'!J316,2)</f>
        <v>46.79</v>
      </c>
      <c r="K316">
        <f>ROUND('Dados_Positivos e Perc'!K316,2)</f>
        <v>52.83</v>
      </c>
      <c r="L316">
        <f>ROUND('Dados_Positivos e Perc'!L316,2)</f>
        <v>66.8</v>
      </c>
      <c r="M316">
        <f>ROUND('Dados_Positivos e Perc'!M316,2)</f>
        <v>60.1</v>
      </c>
      <c r="N316">
        <f>ROUND('Dados_Positivos e Perc'!N316,2)</f>
        <v>78.400000000000006</v>
      </c>
      <c r="O316">
        <f>ROUND('Dados_Positivos e Perc'!O316,2)</f>
        <v>55.5</v>
      </c>
      <c r="P316">
        <f>ROUND('Dados_Positivos e Perc'!P316,2)</f>
        <v>58.66</v>
      </c>
    </row>
    <row r="317" spans="1:16">
      <c r="A317" t="str">
        <f>'Dados_Positivos e Perc'!A317</f>
        <v>Medeiros Neto</v>
      </c>
      <c r="B317">
        <f>ROUND('Dados_Positivos e Perc'!B317,2)</f>
        <v>21560</v>
      </c>
      <c r="C317">
        <f>ROUND('Dados_Positivos e Perc'!C317,2)</f>
        <v>20.85</v>
      </c>
      <c r="D317">
        <f>ROUND('Dados_Positivos e Perc'!D317,2)</f>
        <v>6852</v>
      </c>
      <c r="E317">
        <f>ROUND('Dados_Positivos e Perc'!E317,2)</f>
        <v>349</v>
      </c>
      <c r="F317">
        <f>ROUND('Dados_Positivos e Perc'!F317,2)</f>
        <v>63.98</v>
      </c>
      <c r="G317">
        <f>ROUND('Dados_Positivos e Perc'!G317,2)</f>
        <v>30.95</v>
      </c>
      <c r="H317">
        <f>ROUND('Dados_Positivos e Perc'!H317,2)</f>
        <v>84.26</v>
      </c>
      <c r="I317">
        <f>ROUND('Dados_Positivos e Perc'!I317,2)</f>
        <v>65.760000000000005</v>
      </c>
      <c r="J317">
        <f>ROUND('Dados_Positivos e Perc'!J317,2)</f>
        <v>27.53</v>
      </c>
      <c r="K317">
        <f>ROUND('Dados_Positivos e Perc'!K317,2)</f>
        <v>50.2</v>
      </c>
      <c r="L317">
        <f>ROUND('Dados_Positivos e Perc'!L317,2)</f>
        <v>62.5</v>
      </c>
      <c r="M317">
        <f>ROUND('Dados_Positivos e Perc'!M317,2)</f>
        <v>57.6</v>
      </c>
      <c r="N317">
        <f>ROUND('Dados_Positivos e Perc'!N317,2)</f>
        <v>74.400000000000006</v>
      </c>
      <c r="O317">
        <f>ROUND('Dados_Positivos e Perc'!O317,2)</f>
        <v>50.8</v>
      </c>
      <c r="P317">
        <f>ROUND('Dados_Positivos e Perc'!P317,2)</f>
        <v>54.34</v>
      </c>
    </row>
    <row r="318" spans="1:16">
      <c r="A318" t="str">
        <f>'Dados_Positivos e Perc'!A318</f>
        <v>Miguel Calmon</v>
      </c>
      <c r="B318">
        <f>ROUND('Dados_Positivos e Perc'!B318,2)</f>
        <v>26475</v>
      </c>
      <c r="C318">
        <f>ROUND('Dados_Positivos e Perc'!C318,2)</f>
        <v>39.32</v>
      </c>
      <c r="D318">
        <f>ROUND('Dados_Positivos e Perc'!D318,2)</f>
        <v>8120</v>
      </c>
      <c r="E318">
        <f>ROUND('Dados_Positivos e Perc'!E318,2)</f>
        <v>255</v>
      </c>
      <c r="F318">
        <f>ROUND('Dados_Positivos e Perc'!F318,2)</f>
        <v>69.88</v>
      </c>
      <c r="G318">
        <f>ROUND('Dados_Positivos e Perc'!G318,2)</f>
        <v>36.44</v>
      </c>
      <c r="H318">
        <f>ROUND('Dados_Positivos e Perc'!H318,2)</f>
        <v>83.62</v>
      </c>
      <c r="I318">
        <f>ROUND('Dados_Positivos e Perc'!I318,2)</f>
        <v>66.64</v>
      </c>
      <c r="J318">
        <f>ROUND('Dados_Positivos e Perc'!J318,2)</f>
        <v>25.16</v>
      </c>
      <c r="K318">
        <f>ROUND('Dados_Positivos e Perc'!K318,2)</f>
        <v>55.2</v>
      </c>
      <c r="L318">
        <f>ROUND('Dados_Positivos e Perc'!L318,2)</f>
        <v>58.6</v>
      </c>
      <c r="M318">
        <f>ROUND('Dados_Positivos e Perc'!M318,2)</f>
        <v>60.8</v>
      </c>
      <c r="N318">
        <f>ROUND('Dados_Positivos e Perc'!N318,2)</f>
        <v>76.599999999999994</v>
      </c>
      <c r="O318">
        <f>ROUND('Dados_Positivos e Perc'!O318,2)</f>
        <v>48.7</v>
      </c>
      <c r="P318">
        <f>ROUND('Dados_Positivos e Perc'!P318,2)</f>
        <v>54.8</v>
      </c>
    </row>
    <row r="319" spans="1:16">
      <c r="A319" t="str">
        <f>'Dados_Positivos e Perc'!A319</f>
        <v>Morro do Chapéu</v>
      </c>
      <c r="B319">
        <f>ROUND('Dados_Positivos e Perc'!B319,2)</f>
        <v>35164</v>
      </c>
      <c r="C319">
        <f>ROUND('Dados_Positivos e Perc'!C319,2)</f>
        <v>42.36</v>
      </c>
      <c r="D319">
        <f>ROUND('Dados_Positivos e Perc'!D319,2)</f>
        <v>9928</v>
      </c>
      <c r="E319">
        <f>ROUND('Dados_Positivos e Perc'!E319,2)</f>
        <v>245</v>
      </c>
      <c r="F319">
        <f>ROUND('Dados_Positivos e Perc'!F319,2)</f>
        <v>69.25</v>
      </c>
      <c r="G319">
        <f>ROUND('Dados_Positivos e Perc'!G319,2)</f>
        <v>7.91</v>
      </c>
      <c r="H319">
        <f>ROUND('Dados_Positivos e Perc'!H319,2)</f>
        <v>81.3</v>
      </c>
      <c r="I319">
        <f>ROUND('Dados_Positivos e Perc'!I319,2)</f>
        <v>62.72</v>
      </c>
      <c r="J319">
        <f>ROUND('Dados_Positivos e Perc'!J319,2)</f>
        <v>25.94</v>
      </c>
      <c r="K319">
        <f>ROUND('Dados_Positivos e Perc'!K319,2)</f>
        <v>53.32</v>
      </c>
      <c r="L319">
        <f>ROUND('Dados_Positivos e Perc'!L319,2)</f>
        <v>58.8</v>
      </c>
      <c r="M319">
        <f>ROUND('Dados_Positivos e Perc'!M319,2)</f>
        <v>63.8</v>
      </c>
      <c r="N319">
        <f>ROUND('Dados_Positivos e Perc'!N319,2)</f>
        <v>76.900000000000006</v>
      </c>
      <c r="O319">
        <f>ROUND('Dados_Positivos e Perc'!O319,2)</f>
        <v>48.5</v>
      </c>
      <c r="P319">
        <f>ROUND('Dados_Positivos e Perc'!P319,2)</f>
        <v>51.65</v>
      </c>
    </row>
    <row r="320" spans="1:16">
      <c r="A320" t="str">
        <f>'Dados_Positivos e Perc'!A320</f>
        <v>Mucuri</v>
      </c>
      <c r="B320">
        <f>ROUND('Dados_Positivos e Perc'!B320,2)</f>
        <v>36026</v>
      </c>
      <c r="C320">
        <f>ROUND('Dados_Positivos e Perc'!C320,2)</f>
        <v>23.69</v>
      </c>
      <c r="D320">
        <f>ROUND('Dados_Positivos e Perc'!D320,2)</f>
        <v>10541</v>
      </c>
      <c r="E320">
        <f>ROUND('Dados_Positivos e Perc'!E320,2)</f>
        <v>442</v>
      </c>
      <c r="F320">
        <f>ROUND('Dados_Positivos e Perc'!F320,2)</f>
        <v>74.290000000000006</v>
      </c>
      <c r="G320">
        <f>ROUND('Dados_Positivos e Perc'!G320,2)</f>
        <v>16.899999999999999</v>
      </c>
      <c r="H320">
        <f>ROUND('Dados_Positivos e Perc'!H320,2)</f>
        <v>81.510000000000005</v>
      </c>
      <c r="I320">
        <f>ROUND('Dados_Positivos e Perc'!I320,2)</f>
        <v>60.17</v>
      </c>
      <c r="J320">
        <f>ROUND('Dados_Positivos e Perc'!J320,2)</f>
        <v>42.75</v>
      </c>
      <c r="K320">
        <f>ROUND('Dados_Positivos e Perc'!K320,2)</f>
        <v>55.6</v>
      </c>
      <c r="L320">
        <f>ROUND('Dados_Positivos e Perc'!L320,2)</f>
        <v>66.5</v>
      </c>
      <c r="M320">
        <f>ROUND('Dados_Positivos e Perc'!M320,2)</f>
        <v>60.6</v>
      </c>
      <c r="N320">
        <f>ROUND('Dados_Positivos e Perc'!N320,2)</f>
        <v>76.599999999999994</v>
      </c>
      <c r="O320">
        <f>ROUND('Dados_Positivos e Perc'!O320,2)</f>
        <v>54.8</v>
      </c>
      <c r="P320">
        <f>ROUND('Dados_Positivos e Perc'!P320,2)</f>
        <v>59.69</v>
      </c>
    </row>
    <row r="321" spans="1:16">
      <c r="A321" t="str">
        <f>'Dados_Positivos e Perc'!A321</f>
        <v>Mundo Novo</v>
      </c>
      <c r="B321">
        <f>ROUND('Dados_Positivos e Perc'!B321,2)</f>
        <v>24395</v>
      </c>
      <c r="C321">
        <f>ROUND('Dados_Positivos e Perc'!C321,2)</f>
        <v>44.4</v>
      </c>
      <c r="D321">
        <f>ROUND('Dados_Positivos e Perc'!D321,2)</f>
        <v>6720</v>
      </c>
      <c r="E321">
        <f>ROUND('Dados_Positivos e Perc'!E321,2)</f>
        <v>245</v>
      </c>
      <c r="F321">
        <f>ROUND('Dados_Positivos e Perc'!F321,2)</f>
        <v>67.36</v>
      </c>
      <c r="G321">
        <f>ROUND('Dados_Positivos e Perc'!G321,2)</f>
        <v>32.43</v>
      </c>
      <c r="H321">
        <f>ROUND('Dados_Positivos e Perc'!H321,2)</f>
        <v>82.61</v>
      </c>
      <c r="I321">
        <f>ROUND('Dados_Positivos e Perc'!I321,2)</f>
        <v>60.28</v>
      </c>
      <c r="J321">
        <f>ROUND('Dados_Positivos e Perc'!J321,2)</f>
        <v>21.64</v>
      </c>
      <c r="K321">
        <f>ROUND('Dados_Positivos e Perc'!K321,2)</f>
        <v>50.67</v>
      </c>
      <c r="L321">
        <f>ROUND('Dados_Positivos e Perc'!L321,2)</f>
        <v>59</v>
      </c>
      <c r="M321">
        <f>ROUND('Dados_Positivos e Perc'!M321,2)</f>
        <v>57.3</v>
      </c>
      <c r="N321">
        <f>ROUND('Dados_Positivos e Perc'!N321,2)</f>
        <v>78.599999999999994</v>
      </c>
      <c r="O321">
        <f>ROUND('Dados_Positivos e Perc'!O321,2)</f>
        <v>50.4</v>
      </c>
      <c r="P321">
        <f>ROUND('Dados_Positivos e Perc'!P321,2)</f>
        <v>65.849999999999994</v>
      </c>
    </row>
    <row r="322" spans="1:16">
      <c r="A322" t="str">
        <f>'Dados_Positivos e Perc'!A322</f>
        <v>Muritiba</v>
      </c>
      <c r="B322">
        <f>ROUND('Dados_Positivos e Perc'!B322,2)</f>
        <v>28899</v>
      </c>
      <c r="C322">
        <f>ROUND('Dados_Positivos e Perc'!C322,2)</f>
        <v>37.58</v>
      </c>
      <c r="D322">
        <f>ROUND('Dados_Positivos e Perc'!D322,2)</f>
        <v>8318</v>
      </c>
      <c r="E322">
        <f>ROUND('Dados_Positivos e Perc'!E322,2)</f>
        <v>340</v>
      </c>
      <c r="F322">
        <f>ROUND('Dados_Positivos e Perc'!F322,2)</f>
        <v>74.540000000000006</v>
      </c>
      <c r="G322">
        <f>ROUND('Dados_Positivos e Perc'!G322,2)</f>
        <v>12.68</v>
      </c>
      <c r="H322">
        <f>ROUND('Dados_Positivos e Perc'!H322,2)</f>
        <v>85.14</v>
      </c>
      <c r="I322">
        <f>ROUND('Dados_Positivos e Perc'!I322,2)</f>
        <v>62.48</v>
      </c>
      <c r="J322">
        <f>ROUND('Dados_Positivos e Perc'!J322,2)</f>
        <v>40.520000000000003</v>
      </c>
      <c r="K322">
        <f>ROUND('Dados_Positivos e Perc'!K322,2)</f>
        <v>52.67</v>
      </c>
      <c r="L322">
        <f>ROUND('Dados_Positivos e Perc'!L322,2)</f>
        <v>66</v>
      </c>
      <c r="M322">
        <f>ROUND('Dados_Positivos e Perc'!M322,2)</f>
        <v>62.6</v>
      </c>
      <c r="N322">
        <f>ROUND('Dados_Positivos e Perc'!N322,2)</f>
        <v>77.7</v>
      </c>
      <c r="O322">
        <f>ROUND('Dados_Positivos e Perc'!O322,2)</f>
        <v>50.1</v>
      </c>
      <c r="P322">
        <f>ROUND('Dados_Positivos e Perc'!P322,2)</f>
        <v>56.18</v>
      </c>
    </row>
    <row r="323" spans="1:16">
      <c r="A323" t="str">
        <f>'Dados_Positivos e Perc'!A323</f>
        <v>Mutuípe</v>
      </c>
      <c r="B323">
        <f>ROUND('Dados_Positivos e Perc'!B323,2)</f>
        <v>21449</v>
      </c>
      <c r="C323">
        <f>ROUND('Dados_Positivos e Perc'!C323,2)</f>
        <v>54.97</v>
      </c>
      <c r="D323">
        <f>ROUND('Dados_Positivos e Perc'!D323,2)</f>
        <v>6491</v>
      </c>
      <c r="E323">
        <f>ROUND('Dados_Positivos e Perc'!E323,2)</f>
        <v>280</v>
      </c>
      <c r="F323">
        <f>ROUND('Dados_Positivos e Perc'!F323,2)</f>
        <v>64.63</v>
      </c>
      <c r="G323">
        <f>ROUND('Dados_Positivos e Perc'!G323,2)</f>
        <v>41.86</v>
      </c>
      <c r="H323">
        <f>ROUND('Dados_Positivos e Perc'!H323,2)</f>
        <v>84.58</v>
      </c>
      <c r="I323">
        <f>ROUND('Dados_Positivos e Perc'!I323,2)</f>
        <v>67.040000000000006</v>
      </c>
      <c r="J323">
        <f>ROUND('Dados_Positivos e Perc'!J323,2)</f>
        <v>23.34</v>
      </c>
      <c r="K323">
        <f>ROUND('Dados_Positivos e Perc'!K323,2)</f>
        <v>56.69</v>
      </c>
      <c r="L323">
        <f>ROUND('Dados_Positivos e Perc'!L323,2)</f>
        <v>60.1</v>
      </c>
      <c r="M323">
        <f>ROUND('Dados_Positivos e Perc'!M323,2)</f>
        <v>59.5</v>
      </c>
      <c r="N323">
        <f>ROUND('Dados_Positivos e Perc'!N323,2)</f>
        <v>76.599999999999994</v>
      </c>
      <c r="O323">
        <f>ROUND('Dados_Positivos e Perc'!O323,2)</f>
        <v>46.9</v>
      </c>
      <c r="P323">
        <f>ROUND('Dados_Positivos e Perc'!P323,2)</f>
        <v>64.23</v>
      </c>
    </row>
    <row r="324" spans="1:16">
      <c r="A324" t="str">
        <f>'Dados_Positivos e Perc'!A324</f>
        <v>Nazaré</v>
      </c>
      <c r="B324">
        <f>ROUND('Dados_Positivos e Perc'!B324,2)</f>
        <v>27274</v>
      </c>
      <c r="C324">
        <f>ROUND('Dados_Positivos e Perc'!C324,2)</f>
        <v>16.170000000000002</v>
      </c>
      <c r="D324">
        <f>ROUND('Dados_Positivos e Perc'!D324,2)</f>
        <v>7981</v>
      </c>
      <c r="E324">
        <f>ROUND('Dados_Positivos e Perc'!E324,2)</f>
        <v>324</v>
      </c>
      <c r="F324">
        <f>ROUND('Dados_Positivos e Perc'!F324,2)</f>
        <v>72.22</v>
      </c>
      <c r="G324">
        <f>ROUND('Dados_Positivos e Perc'!G324,2)</f>
        <v>49.67</v>
      </c>
      <c r="H324">
        <f>ROUND('Dados_Positivos e Perc'!H324,2)</f>
        <v>84.93</v>
      </c>
      <c r="I324">
        <f>ROUND('Dados_Positivos e Perc'!I324,2)</f>
        <v>64.06</v>
      </c>
      <c r="J324">
        <f>ROUND('Dados_Positivos e Perc'!J324,2)</f>
        <v>41</v>
      </c>
      <c r="K324">
        <f>ROUND('Dados_Positivos e Perc'!K324,2)</f>
        <v>53.63</v>
      </c>
      <c r="L324">
        <f>ROUND('Dados_Positivos e Perc'!L324,2)</f>
        <v>64.099999999999994</v>
      </c>
      <c r="M324">
        <f>ROUND('Dados_Positivos e Perc'!M324,2)</f>
        <v>56.9</v>
      </c>
      <c r="N324">
        <f>ROUND('Dados_Positivos e Perc'!N324,2)</f>
        <v>77.7</v>
      </c>
      <c r="O324">
        <f>ROUND('Dados_Positivos e Perc'!O324,2)</f>
        <v>52.7</v>
      </c>
      <c r="P324">
        <f>ROUND('Dados_Positivos e Perc'!P324,2)</f>
        <v>61.05</v>
      </c>
    </row>
    <row r="325" spans="1:16">
      <c r="A325" t="str">
        <f>'Dados_Positivos e Perc'!A325</f>
        <v>Nova Soure</v>
      </c>
      <c r="B325">
        <f>ROUND('Dados_Positivos e Perc'!B325,2)</f>
        <v>24136</v>
      </c>
      <c r="C325">
        <f>ROUND('Dados_Positivos e Perc'!C325,2)</f>
        <v>51.4</v>
      </c>
      <c r="D325">
        <f>ROUND('Dados_Positivos e Perc'!D325,2)</f>
        <v>6904</v>
      </c>
      <c r="E325">
        <f>ROUND('Dados_Positivos e Perc'!E325,2)</f>
        <v>211</v>
      </c>
      <c r="F325">
        <f>ROUND('Dados_Positivos e Perc'!F325,2)</f>
        <v>55.84</v>
      </c>
      <c r="G325">
        <f>ROUND('Dados_Positivos e Perc'!G325,2)</f>
        <v>0.8</v>
      </c>
      <c r="H325">
        <f>ROUND('Dados_Positivos e Perc'!H325,2)</f>
        <v>82.27</v>
      </c>
      <c r="I325">
        <f>ROUND('Dados_Positivos e Perc'!I325,2)</f>
        <v>56.45</v>
      </c>
      <c r="J325">
        <f>ROUND('Dados_Positivos e Perc'!J325,2)</f>
        <v>22.09</v>
      </c>
      <c r="K325">
        <f>ROUND('Dados_Positivos e Perc'!K325,2)</f>
        <v>48.77</v>
      </c>
      <c r="L325">
        <f>ROUND('Dados_Positivos e Perc'!L325,2)</f>
        <v>55.5</v>
      </c>
      <c r="M325">
        <f>ROUND('Dados_Positivos e Perc'!M325,2)</f>
        <v>58</v>
      </c>
      <c r="N325">
        <f>ROUND('Dados_Positivos e Perc'!N325,2)</f>
        <v>76.7</v>
      </c>
      <c r="O325">
        <f>ROUND('Dados_Positivos e Perc'!O325,2)</f>
        <v>49.8</v>
      </c>
      <c r="P325">
        <f>ROUND('Dados_Positivos e Perc'!P325,2)</f>
        <v>57.86</v>
      </c>
    </row>
    <row r="326" spans="1:16">
      <c r="A326" t="str">
        <f>'Dados_Positivos e Perc'!A326</f>
        <v>Nova Viçosa</v>
      </c>
      <c r="B326">
        <f>ROUND('Dados_Positivos e Perc'!B326,2)</f>
        <v>38556</v>
      </c>
      <c r="C326">
        <f>ROUND('Dados_Positivos e Perc'!C326,2)</f>
        <v>13.05</v>
      </c>
      <c r="D326">
        <f>ROUND('Dados_Positivos e Perc'!D326,2)</f>
        <v>11188</v>
      </c>
      <c r="E326">
        <f>ROUND('Dados_Positivos e Perc'!E326,2)</f>
        <v>378</v>
      </c>
      <c r="F326">
        <f>ROUND('Dados_Positivos e Perc'!F326,2)</f>
        <v>73.37</v>
      </c>
      <c r="G326">
        <f>ROUND('Dados_Positivos e Perc'!G326,2)</f>
        <v>12.62</v>
      </c>
      <c r="H326">
        <f>ROUND('Dados_Positivos e Perc'!H326,2)</f>
        <v>80.69</v>
      </c>
      <c r="I326">
        <f>ROUND('Dados_Positivos e Perc'!I326,2)</f>
        <v>63.67</v>
      </c>
      <c r="J326">
        <f>ROUND('Dados_Positivos e Perc'!J326,2)</f>
        <v>34.83</v>
      </c>
      <c r="K326">
        <f>ROUND('Dados_Positivos e Perc'!K326,2)</f>
        <v>56.48</v>
      </c>
      <c r="L326">
        <f>ROUND('Dados_Positivos e Perc'!L326,2)</f>
        <v>65.400000000000006</v>
      </c>
      <c r="M326">
        <f>ROUND('Dados_Positivos e Perc'!M326,2)</f>
        <v>61.5</v>
      </c>
      <c r="N326">
        <f>ROUND('Dados_Positivos e Perc'!N326,2)</f>
        <v>77.5</v>
      </c>
      <c r="O326">
        <f>ROUND('Dados_Positivos e Perc'!O326,2)</f>
        <v>53.3</v>
      </c>
      <c r="P326">
        <f>ROUND('Dados_Positivos e Perc'!P326,2)</f>
        <v>62.3</v>
      </c>
    </row>
    <row r="327" spans="1:16">
      <c r="A327" t="str">
        <f>'Dados_Positivos e Perc'!A327</f>
        <v>Olindina</v>
      </c>
      <c r="B327">
        <f>ROUND('Dados_Positivos e Perc'!B327,2)</f>
        <v>24943</v>
      </c>
      <c r="C327">
        <f>ROUND('Dados_Positivos e Perc'!C327,2)</f>
        <v>48.79</v>
      </c>
      <c r="D327">
        <f>ROUND('Dados_Positivos e Perc'!D327,2)</f>
        <v>7133</v>
      </c>
      <c r="E327">
        <f>ROUND('Dados_Positivos e Perc'!E327,2)</f>
        <v>213</v>
      </c>
      <c r="F327">
        <f>ROUND('Dados_Positivos e Perc'!F327,2)</f>
        <v>58.57</v>
      </c>
      <c r="G327">
        <f>ROUND('Dados_Positivos e Perc'!G327,2)</f>
        <v>44.64</v>
      </c>
      <c r="H327">
        <f>ROUND('Dados_Positivos e Perc'!H327,2)</f>
        <v>82.12</v>
      </c>
      <c r="I327">
        <f>ROUND('Dados_Positivos e Perc'!I327,2)</f>
        <v>50.63</v>
      </c>
      <c r="J327">
        <f>ROUND('Dados_Positivos e Perc'!J327,2)</f>
        <v>22.53</v>
      </c>
      <c r="K327">
        <f>ROUND('Dados_Positivos e Perc'!K327,2)</f>
        <v>42.88</v>
      </c>
      <c r="L327">
        <f>ROUND('Dados_Positivos e Perc'!L327,2)</f>
        <v>55.9</v>
      </c>
      <c r="M327">
        <f>ROUND('Dados_Positivos e Perc'!M327,2)</f>
        <v>57.8</v>
      </c>
      <c r="N327">
        <f>ROUND('Dados_Positivos e Perc'!N327,2)</f>
        <v>80.5</v>
      </c>
      <c r="O327">
        <f>ROUND('Dados_Positivos e Perc'!O327,2)</f>
        <v>47.9</v>
      </c>
      <c r="P327">
        <f>ROUND('Dados_Positivos e Perc'!P327,2)</f>
        <v>59.67</v>
      </c>
    </row>
    <row r="328" spans="1:16">
      <c r="A328" t="str">
        <f>'Dados_Positivos e Perc'!A328</f>
        <v>Oliveira dos Brejinhos</v>
      </c>
      <c r="B328">
        <f>ROUND('Dados_Positivos e Perc'!B328,2)</f>
        <v>21831</v>
      </c>
      <c r="C328">
        <f>ROUND('Dados_Positivos e Perc'!C328,2)</f>
        <v>69.84</v>
      </c>
      <c r="D328">
        <f>ROUND('Dados_Positivos e Perc'!D328,2)</f>
        <v>6120</v>
      </c>
      <c r="E328">
        <f>ROUND('Dados_Positivos e Perc'!E328,2)</f>
        <v>210</v>
      </c>
      <c r="F328">
        <f>ROUND('Dados_Positivos e Perc'!F328,2)</f>
        <v>67.98</v>
      </c>
      <c r="G328">
        <f>ROUND('Dados_Positivos e Perc'!G328,2)</f>
        <v>4.18</v>
      </c>
      <c r="H328">
        <f>ROUND('Dados_Positivos e Perc'!H328,2)</f>
        <v>83.78</v>
      </c>
      <c r="I328">
        <f>ROUND('Dados_Positivos e Perc'!I328,2)</f>
        <v>52.29</v>
      </c>
      <c r="J328">
        <f>ROUND('Dados_Positivos e Perc'!J328,2)</f>
        <v>20.6</v>
      </c>
      <c r="K328">
        <f>ROUND('Dados_Positivos e Perc'!K328,2)</f>
        <v>38.61</v>
      </c>
      <c r="L328">
        <f>ROUND('Dados_Positivos e Perc'!L328,2)</f>
        <v>55.4</v>
      </c>
      <c r="M328">
        <f>ROUND('Dados_Positivos e Perc'!M328,2)</f>
        <v>53.4</v>
      </c>
      <c r="N328">
        <f>ROUND('Dados_Positivos e Perc'!N328,2)</f>
        <v>77.5</v>
      </c>
      <c r="O328">
        <f>ROUND('Dados_Positivos e Perc'!O328,2)</f>
        <v>49</v>
      </c>
      <c r="P328">
        <f>ROUND('Dados_Positivos e Perc'!P328,2)</f>
        <v>57.26</v>
      </c>
    </row>
    <row r="329" spans="1:16">
      <c r="A329" t="str">
        <f>'Dados_Positivos e Perc'!A329</f>
        <v>Palmas de Monte Alto</v>
      </c>
      <c r="B329">
        <f>ROUND('Dados_Positivos e Perc'!B329,2)</f>
        <v>20775</v>
      </c>
      <c r="C329">
        <f>ROUND('Dados_Positivos e Perc'!C329,2)</f>
        <v>52.67</v>
      </c>
      <c r="D329">
        <f>ROUND('Dados_Positivos e Perc'!D329,2)</f>
        <v>5500</v>
      </c>
      <c r="E329">
        <f>ROUND('Dados_Positivos e Perc'!E329,2)</f>
        <v>229</v>
      </c>
      <c r="F329">
        <f>ROUND('Dados_Positivos e Perc'!F329,2)</f>
        <v>57.19</v>
      </c>
      <c r="G329">
        <f>ROUND('Dados_Positivos e Perc'!G329,2)</f>
        <v>5.56</v>
      </c>
      <c r="H329">
        <f>ROUND('Dados_Positivos e Perc'!H329,2)</f>
        <v>84.54</v>
      </c>
      <c r="I329">
        <f>ROUND('Dados_Positivos e Perc'!I329,2)</f>
        <v>64.760000000000005</v>
      </c>
      <c r="J329">
        <f>ROUND('Dados_Positivos e Perc'!J329,2)</f>
        <v>20.86</v>
      </c>
      <c r="K329">
        <f>ROUND('Dados_Positivos e Perc'!K329,2)</f>
        <v>52.65</v>
      </c>
      <c r="L329">
        <f>ROUND('Dados_Positivos e Perc'!L329,2)</f>
        <v>58.6</v>
      </c>
      <c r="M329">
        <f>ROUND('Dados_Positivos e Perc'!M329,2)</f>
        <v>59.8</v>
      </c>
      <c r="N329">
        <f>ROUND('Dados_Positivos e Perc'!N329,2)</f>
        <v>73.900000000000006</v>
      </c>
      <c r="O329">
        <f>ROUND('Dados_Positivos e Perc'!O329,2)</f>
        <v>47.4</v>
      </c>
      <c r="P329">
        <f>ROUND('Dados_Positivos e Perc'!P329,2)</f>
        <v>49.36</v>
      </c>
    </row>
    <row r="330" spans="1:16">
      <c r="A330" t="str">
        <f>'Dados_Positivos e Perc'!A330</f>
        <v>Paramirim</v>
      </c>
      <c r="B330">
        <f>ROUND('Dados_Positivos e Perc'!B330,2)</f>
        <v>21001</v>
      </c>
      <c r="C330">
        <f>ROUND('Dados_Positivos e Perc'!C330,2)</f>
        <v>52.25</v>
      </c>
      <c r="D330">
        <f>ROUND('Dados_Positivos e Perc'!D330,2)</f>
        <v>5626</v>
      </c>
      <c r="E330">
        <f>ROUND('Dados_Positivos e Perc'!E330,2)</f>
        <v>334</v>
      </c>
      <c r="F330">
        <f>ROUND('Dados_Positivos e Perc'!F330,2)</f>
        <v>68.540000000000006</v>
      </c>
      <c r="G330">
        <f>ROUND('Dados_Positivos e Perc'!G330,2)</f>
        <v>27.48</v>
      </c>
      <c r="H330">
        <f>ROUND('Dados_Positivos e Perc'!H330,2)</f>
        <v>86.43</v>
      </c>
      <c r="I330">
        <f>ROUND('Dados_Positivos e Perc'!I330,2)</f>
        <v>62.45</v>
      </c>
      <c r="J330">
        <f>ROUND('Dados_Positivos e Perc'!J330,2)</f>
        <v>28.22</v>
      </c>
      <c r="K330">
        <f>ROUND('Dados_Positivos e Perc'!K330,2)</f>
        <v>54.19</v>
      </c>
      <c r="L330">
        <f>ROUND('Dados_Positivos e Perc'!L330,2)</f>
        <v>61.5</v>
      </c>
      <c r="M330">
        <f>ROUND('Dados_Positivos e Perc'!M330,2)</f>
        <v>58.8</v>
      </c>
      <c r="N330">
        <f>ROUND('Dados_Positivos e Perc'!N330,2)</f>
        <v>76.2</v>
      </c>
      <c r="O330">
        <f>ROUND('Dados_Positivos e Perc'!O330,2)</f>
        <v>48.2</v>
      </c>
      <c r="P330">
        <f>ROUND('Dados_Positivos e Perc'!P330,2)</f>
        <v>51.34</v>
      </c>
    </row>
    <row r="331" spans="1:16">
      <c r="A331" t="str">
        <f>'Dados_Positivos e Perc'!A331</f>
        <v>Paratinga</v>
      </c>
      <c r="B331">
        <f>ROUND('Dados_Positivos e Perc'!B331,2)</f>
        <v>29504</v>
      </c>
      <c r="C331">
        <f>ROUND('Dados_Positivos e Perc'!C331,2)</f>
        <v>63.04</v>
      </c>
      <c r="D331">
        <f>ROUND('Dados_Positivos e Perc'!D331,2)</f>
        <v>7211</v>
      </c>
      <c r="E331">
        <f>ROUND('Dados_Positivos e Perc'!E331,2)</f>
        <v>187</v>
      </c>
      <c r="F331">
        <f>ROUND('Dados_Positivos e Perc'!F331,2)</f>
        <v>65.59</v>
      </c>
      <c r="G331">
        <f>ROUND('Dados_Positivos e Perc'!G331,2)</f>
        <v>1.05</v>
      </c>
      <c r="H331">
        <f>ROUND('Dados_Positivos e Perc'!H331,2)</f>
        <v>81.739999999999995</v>
      </c>
      <c r="I331">
        <f>ROUND('Dados_Positivos e Perc'!I331,2)</f>
        <v>51.28</v>
      </c>
      <c r="J331">
        <f>ROUND('Dados_Positivos e Perc'!J331,2)</f>
        <v>25.15</v>
      </c>
      <c r="K331">
        <f>ROUND('Dados_Positivos e Perc'!K331,2)</f>
        <v>45.65</v>
      </c>
      <c r="L331">
        <f>ROUND('Dados_Positivos e Perc'!L331,2)</f>
        <v>59</v>
      </c>
      <c r="M331">
        <f>ROUND('Dados_Positivos e Perc'!M331,2)</f>
        <v>58.2</v>
      </c>
      <c r="N331">
        <f>ROUND('Dados_Positivos e Perc'!N331,2)</f>
        <v>77.5</v>
      </c>
      <c r="O331">
        <f>ROUND('Dados_Positivos e Perc'!O331,2)</f>
        <v>53.1</v>
      </c>
      <c r="P331">
        <f>ROUND('Dados_Positivos e Perc'!P331,2)</f>
        <v>55.47</v>
      </c>
    </row>
    <row r="332" spans="1:16">
      <c r="A332" t="str">
        <f>'Dados_Positivos e Perc'!A332</f>
        <v>Paripiranga</v>
      </c>
      <c r="B332">
        <f>ROUND('Dados_Positivos e Perc'!B332,2)</f>
        <v>27778</v>
      </c>
      <c r="C332">
        <f>ROUND('Dados_Positivos e Perc'!C332,2)</f>
        <v>65.680000000000007</v>
      </c>
      <c r="D332">
        <f>ROUND('Dados_Positivos e Perc'!D332,2)</f>
        <v>8046</v>
      </c>
      <c r="E332">
        <f>ROUND('Dados_Positivos e Perc'!E332,2)</f>
        <v>254</v>
      </c>
      <c r="F332">
        <f>ROUND('Dados_Positivos e Perc'!F332,2)</f>
        <v>58.42</v>
      </c>
      <c r="G332">
        <f>ROUND('Dados_Positivos e Perc'!G332,2)</f>
        <v>14.55</v>
      </c>
      <c r="H332">
        <f>ROUND('Dados_Positivos e Perc'!H332,2)</f>
        <v>84.26</v>
      </c>
      <c r="I332">
        <f>ROUND('Dados_Positivos e Perc'!I332,2)</f>
        <v>58.45</v>
      </c>
      <c r="J332">
        <f>ROUND('Dados_Positivos e Perc'!J332,2)</f>
        <v>21.17</v>
      </c>
      <c r="K332">
        <f>ROUND('Dados_Positivos e Perc'!K332,2)</f>
        <v>45.05</v>
      </c>
      <c r="L332">
        <f>ROUND('Dados_Positivos e Perc'!L332,2)</f>
        <v>57.7</v>
      </c>
      <c r="M332">
        <f>ROUND('Dados_Positivos e Perc'!M332,2)</f>
        <v>61.1</v>
      </c>
      <c r="N332">
        <f>ROUND('Dados_Positivos e Perc'!N332,2)</f>
        <v>77.099999999999994</v>
      </c>
      <c r="O332">
        <f>ROUND('Dados_Positivos e Perc'!O332,2)</f>
        <v>47.6</v>
      </c>
      <c r="P332">
        <f>ROUND('Dados_Positivos e Perc'!P332,2)</f>
        <v>59.11</v>
      </c>
    </row>
    <row r="333" spans="1:16">
      <c r="A333" t="str">
        <f>'Dados_Positivos e Perc'!A333</f>
        <v>Pilão Arcado</v>
      </c>
      <c r="B333">
        <f>ROUND('Dados_Positivos e Perc'!B333,2)</f>
        <v>32860</v>
      </c>
      <c r="C333">
        <f>ROUND('Dados_Positivos e Perc'!C333,2)</f>
        <v>66.44</v>
      </c>
      <c r="D333">
        <f>ROUND('Dados_Positivos e Perc'!D333,2)</f>
        <v>8204</v>
      </c>
      <c r="E333">
        <f>ROUND('Dados_Positivos e Perc'!E333,2)</f>
        <v>172</v>
      </c>
      <c r="F333">
        <f>ROUND('Dados_Positivos e Perc'!F333,2)</f>
        <v>59.04</v>
      </c>
      <c r="G333">
        <f>ROUND('Dados_Positivos e Perc'!G333,2)</f>
        <v>0.59</v>
      </c>
      <c r="H333">
        <f>ROUND('Dados_Positivos e Perc'!H333,2)</f>
        <v>79.53</v>
      </c>
      <c r="I333">
        <f>ROUND('Dados_Positivos e Perc'!I333,2)</f>
        <v>52.93</v>
      </c>
      <c r="J333">
        <f>ROUND('Dados_Positivos e Perc'!J333,2)</f>
        <v>15.05</v>
      </c>
      <c r="K333">
        <f>ROUND('Dados_Positivos e Perc'!K333,2)</f>
        <v>43.75</v>
      </c>
      <c r="L333">
        <f>ROUND('Dados_Positivos e Perc'!L333,2)</f>
        <v>50.6</v>
      </c>
      <c r="M333">
        <f>ROUND('Dados_Positivos e Perc'!M333,2)</f>
        <v>60.7</v>
      </c>
      <c r="N333">
        <f>ROUND('Dados_Positivos e Perc'!N333,2)</f>
        <v>75.8</v>
      </c>
      <c r="O333">
        <f>ROUND('Dados_Positivos e Perc'!O333,2)</f>
        <v>50.7</v>
      </c>
      <c r="P333">
        <f>ROUND('Dados_Positivos e Perc'!P333,2)</f>
        <v>60.16</v>
      </c>
    </row>
    <row r="334" spans="1:16">
      <c r="A334" t="str">
        <f>'Dados_Positivos e Perc'!A334</f>
        <v>Pindobaçu</v>
      </c>
      <c r="B334">
        <f>ROUND('Dados_Positivos e Perc'!B334,2)</f>
        <v>20121</v>
      </c>
      <c r="C334">
        <f>ROUND('Dados_Positivos e Perc'!C334,2)</f>
        <v>44.15</v>
      </c>
      <c r="D334">
        <f>ROUND('Dados_Positivos e Perc'!D334,2)</f>
        <v>6062</v>
      </c>
      <c r="E334">
        <f>ROUND('Dados_Positivos e Perc'!E334,2)</f>
        <v>228</v>
      </c>
      <c r="F334">
        <f>ROUND('Dados_Positivos e Perc'!F334,2)</f>
        <v>64.58</v>
      </c>
      <c r="G334">
        <f>ROUND('Dados_Positivos e Perc'!G334,2)</f>
        <v>27.14</v>
      </c>
      <c r="H334">
        <f>ROUND('Dados_Positivos e Perc'!H334,2)</f>
        <v>81.430000000000007</v>
      </c>
      <c r="I334">
        <f>ROUND('Dados_Positivos e Perc'!I334,2)</f>
        <v>58.93</v>
      </c>
      <c r="J334">
        <f>ROUND('Dados_Positivos e Perc'!J334,2)</f>
        <v>27.42</v>
      </c>
      <c r="K334">
        <f>ROUND('Dados_Positivos e Perc'!K334,2)</f>
        <v>50.39</v>
      </c>
      <c r="L334">
        <f>ROUND('Dados_Positivos e Perc'!L334,2)</f>
        <v>57.7</v>
      </c>
      <c r="M334">
        <f>ROUND('Dados_Positivos e Perc'!M334,2)</f>
        <v>56.1</v>
      </c>
      <c r="N334">
        <f>ROUND('Dados_Positivos e Perc'!N334,2)</f>
        <v>74.599999999999994</v>
      </c>
      <c r="O334">
        <f>ROUND('Dados_Positivos e Perc'!O334,2)</f>
        <v>49.6</v>
      </c>
      <c r="P334">
        <f>ROUND('Dados_Positivos e Perc'!P334,2)</f>
        <v>51.45</v>
      </c>
    </row>
    <row r="335" spans="1:16">
      <c r="A335" t="str">
        <f>'Dados_Positivos e Perc'!A335</f>
        <v>Piritiba</v>
      </c>
      <c r="B335">
        <f>ROUND('Dados_Positivos e Perc'!B335,2)</f>
        <v>22399</v>
      </c>
      <c r="C335">
        <f>ROUND('Dados_Positivos e Perc'!C335,2)</f>
        <v>32.31</v>
      </c>
      <c r="D335">
        <f>ROUND('Dados_Positivos e Perc'!D335,2)</f>
        <v>6671</v>
      </c>
      <c r="E335">
        <f>ROUND('Dados_Positivos e Perc'!E335,2)</f>
        <v>239</v>
      </c>
      <c r="F335">
        <f>ROUND('Dados_Positivos e Perc'!F335,2)</f>
        <v>68.790000000000006</v>
      </c>
      <c r="G335">
        <f>ROUND('Dados_Positivos e Perc'!G335,2)</f>
        <v>34.46</v>
      </c>
      <c r="H335">
        <f>ROUND('Dados_Positivos e Perc'!H335,2)</f>
        <v>82.49</v>
      </c>
      <c r="I335">
        <f>ROUND('Dados_Positivos e Perc'!I335,2)</f>
        <v>63.19</v>
      </c>
      <c r="J335">
        <f>ROUND('Dados_Positivos e Perc'!J335,2)</f>
        <v>24.88</v>
      </c>
      <c r="K335">
        <f>ROUND('Dados_Positivos e Perc'!K335,2)</f>
        <v>49.4</v>
      </c>
      <c r="L335">
        <f>ROUND('Dados_Positivos e Perc'!L335,2)</f>
        <v>57.8</v>
      </c>
      <c r="M335">
        <f>ROUND('Dados_Positivos e Perc'!M335,2)</f>
        <v>53.9</v>
      </c>
      <c r="N335">
        <f>ROUND('Dados_Positivos e Perc'!N335,2)</f>
        <v>77.5</v>
      </c>
      <c r="O335">
        <f>ROUND('Dados_Positivos e Perc'!O335,2)</f>
        <v>53.7</v>
      </c>
      <c r="P335">
        <f>ROUND('Dados_Positivos e Perc'!P335,2)</f>
        <v>52.64</v>
      </c>
    </row>
    <row r="336" spans="1:16">
      <c r="A336" t="str">
        <f>'Dados_Positivos e Perc'!A336</f>
        <v>Planalto</v>
      </c>
      <c r="B336">
        <f>ROUND('Dados_Positivos e Perc'!B336,2)</f>
        <v>24481</v>
      </c>
      <c r="C336">
        <f>ROUND('Dados_Positivos e Perc'!C336,2)</f>
        <v>39.26</v>
      </c>
      <c r="D336">
        <f>ROUND('Dados_Positivos e Perc'!D336,2)</f>
        <v>6891</v>
      </c>
      <c r="E336">
        <f>ROUND('Dados_Positivos e Perc'!E336,2)</f>
        <v>252</v>
      </c>
      <c r="F336">
        <f>ROUND('Dados_Positivos e Perc'!F336,2)</f>
        <v>57.05</v>
      </c>
      <c r="G336">
        <f>ROUND('Dados_Positivos e Perc'!G336,2)</f>
        <v>0.78</v>
      </c>
      <c r="H336">
        <f>ROUND('Dados_Positivos e Perc'!H336,2)</f>
        <v>82.73</v>
      </c>
      <c r="I336">
        <f>ROUND('Dados_Positivos e Perc'!I336,2)</f>
        <v>64.47</v>
      </c>
      <c r="J336">
        <f>ROUND('Dados_Positivos e Perc'!J336,2)</f>
        <v>19.37</v>
      </c>
      <c r="K336">
        <f>ROUND('Dados_Positivos e Perc'!K336,2)</f>
        <v>52.9</v>
      </c>
      <c r="L336">
        <f>ROUND('Dados_Positivos e Perc'!L336,2)</f>
        <v>56</v>
      </c>
      <c r="M336">
        <f>ROUND('Dados_Positivos e Perc'!M336,2)</f>
        <v>55.1</v>
      </c>
      <c r="N336">
        <f>ROUND('Dados_Positivos e Perc'!N336,2)</f>
        <v>73.900000000000006</v>
      </c>
      <c r="O336">
        <f>ROUND('Dados_Positivos e Perc'!O336,2)</f>
        <v>55</v>
      </c>
      <c r="P336">
        <f>ROUND('Dados_Positivos e Perc'!P336,2)</f>
        <v>46.34</v>
      </c>
    </row>
    <row r="337" spans="1:16">
      <c r="A337" t="str">
        <f>'Dados_Positivos e Perc'!A337</f>
        <v>Poções</v>
      </c>
      <c r="B337">
        <f>ROUND('Dados_Positivos e Perc'!B337,2)</f>
        <v>44701</v>
      </c>
      <c r="C337">
        <f>ROUND('Dados_Positivos e Perc'!C337,2)</f>
        <v>22.46</v>
      </c>
      <c r="D337">
        <f>ROUND('Dados_Positivos e Perc'!D337,2)</f>
        <v>12887</v>
      </c>
      <c r="E337">
        <f>ROUND('Dados_Positivos e Perc'!E337,2)</f>
        <v>267</v>
      </c>
      <c r="F337">
        <f>ROUND('Dados_Positivos e Perc'!F337,2)</f>
        <v>61.11</v>
      </c>
      <c r="G337">
        <f>ROUND('Dados_Positivos e Perc'!G337,2)</f>
        <v>62.69</v>
      </c>
      <c r="H337">
        <f>ROUND('Dados_Positivos e Perc'!H337,2)</f>
        <v>82.14</v>
      </c>
      <c r="I337">
        <f>ROUND('Dados_Positivos e Perc'!I337,2)</f>
        <v>63.1</v>
      </c>
      <c r="J337">
        <f>ROUND('Dados_Positivos e Perc'!J337,2)</f>
        <v>25</v>
      </c>
      <c r="K337">
        <f>ROUND('Dados_Positivos e Perc'!K337,2)</f>
        <v>51.35</v>
      </c>
      <c r="L337">
        <f>ROUND('Dados_Positivos e Perc'!L337,2)</f>
        <v>60.4</v>
      </c>
      <c r="M337">
        <f>ROUND('Dados_Positivos e Perc'!M337,2)</f>
        <v>57.9</v>
      </c>
      <c r="N337">
        <f>ROUND('Dados_Positivos e Perc'!N337,2)</f>
        <v>77.3</v>
      </c>
      <c r="O337">
        <f>ROUND('Dados_Positivos e Perc'!O337,2)</f>
        <v>57.4</v>
      </c>
      <c r="P337">
        <f>ROUND('Dados_Positivos e Perc'!P337,2)</f>
        <v>55.27</v>
      </c>
    </row>
    <row r="338" spans="1:16">
      <c r="A338" t="str">
        <f>'Dados_Positivos e Perc'!A338</f>
        <v>Pojuca</v>
      </c>
      <c r="B338">
        <f>ROUND('Dados_Positivos e Perc'!B338,2)</f>
        <v>33066</v>
      </c>
      <c r="C338">
        <f>ROUND('Dados_Positivos e Perc'!C338,2)</f>
        <v>14.18</v>
      </c>
      <c r="D338">
        <f>ROUND('Dados_Positivos e Perc'!D338,2)</f>
        <v>9605</v>
      </c>
      <c r="E338">
        <f>ROUND('Dados_Positivos e Perc'!E338,2)</f>
        <v>404</v>
      </c>
      <c r="F338">
        <f>ROUND('Dados_Positivos e Perc'!F338,2)</f>
        <v>85.99</v>
      </c>
      <c r="G338">
        <f>ROUND('Dados_Positivos e Perc'!G338,2)</f>
        <v>81.02</v>
      </c>
      <c r="H338">
        <f>ROUND('Dados_Positivos e Perc'!H338,2)</f>
        <v>84.08</v>
      </c>
      <c r="I338">
        <f>ROUND('Dados_Positivos e Perc'!I338,2)</f>
        <v>57.1</v>
      </c>
      <c r="J338">
        <f>ROUND('Dados_Positivos e Perc'!J338,2)</f>
        <v>49.2</v>
      </c>
      <c r="K338">
        <f>ROUND('Dados_Positivos e Perc'!K338,2)</f>
        <v>54.72</v>
      </c>
      <c r="L338">
        <f>ROUND('Dados_Positivos e Perc'!L338,2)</f>
        <v>66.599999999999994</v>
      </c>
      <c r="M338">
        <f>ROUND('Dados_Positivos e Perc'!M338,2)</f>
        <v>60.2</v>
      </c>
      <c r="N338">
        <f>ROUND('Dados_Positivos e Perc'!N338,2)</f>
        <v>82.1</v>
      </c>
      <c r="O338">
        <f>ROUND('Dados_Positivos e Perc'!O338,2)</f>
        <v>51.6</v>
      </c>
      <c r="P338">
        <f>ROUND('Dados_Positivos e Perc'!P338,2)</f>
        <v>52.5</v>
      </c>
    </row>
    <row r="339" spans="1:16">
      <c r="A339" t="str">
        <f>'Dados_Positivos e Perc'!A339</f>
        <v>Prado</v>
      </c>
      <c r="B339">
        <f>ROUND('Dados_Positivos e Perc'!B339,2)</f>
        <v>27627</v>
      </c>
      <c r="C339">
        <f>ROUND('Dados_Positivos e Perc'!C339,2)</f>
        <v>43.99</v>
      </c>
      <c r="D339">
        <f>ROUND('Dados_Positivos e Perc'!D339,2)</f>
        <v>7559</v>
      </c>
      <c r="E339">
        <f>ROUND('Dados_Positivos e Perc'!E339,2)</f>
        <v>321</v>
      </c>
      <c r="F339">
        <f>ROUND('Dados_Positivos e Perc'!F339,2)</f>
        <v>72.61</v>
      </c>
      <c r="G339">
        <f>ROUND('Dados_Positivos e Perc'!G339,2)</f>
        <v>11.85</v>
      </c>
      <c r="H339">
        <f>ROUND('Dados_Positivos e Perc'!H339,2)</f>
        <v>80.5</v>
      </c>
      <c r="I339">
        <f>ROUND('Dados_Positivos e Perc'!I339,2)</f>
        <v>66.42</v>
      </c>
      <c r="J339">
        <f>ROUND('Dados_Positivos e Perc'!J339,2)</f>
        <v>32.67</v>
      </c>
      <c r="K339">
        <f>ROUND('Dados_Positivos e Perc'!K339,2)</f>
        <v>58.09</v>
      </c>
      <c r="L339">
        <f>ROUND('Dados_Positivos e Perc'!L339,2)</f>
        <v>62.1</v>
      </c>
      <c r="M339">
        <f>ROUND('Dados_Positivos e Perc'!M339,2)</f>
        <v>60.2</v>
      </c>
      <c r="N339">
        <f>ROUND('Dados_Positivos e Perc'!N339,2)</f>
        <v>73.5</v>
      </c>
      <c r="O339">
        <f>ROUND('Dados_Positivos e Perc'!O339,2)</f>
        <v>52.2</v>
      </c>
      <c r="P339">
        <f>ROUND('Dados_Positivos e Perc'!P339,2)</f>
        <v>56.07</v>
      </c>
    </row>
    <row r="340" spans="1:16">
      <c r="A340" t="str">
        <f>'Dados_Positivos e Perc'!A340</f>
        <v>Presidente Tancredo Neves</v>
      </c>
      <c r="B340">
        <f>ROUND('Dados_Positivos e Perc'!B340,2)</f>
        <v>23846</v>
      </c>
      <c r="C340">
        <f>ROUND('Dados_Positivos e Perc'!C340,2)</f>
        <v>59.87</v>
      </c>
      <c r="D340">
        <f>ROUND('Dados_Positivos e Perc'!D340,2)</f>
        <v>6509</v>
      </c>
      <c r="E340">
        <f>ROUND('Dados_Positivos e Perc'!E340,2)</f>
        <v>228</v>
      </c>
      <c r="F340">
        <f>ROUND('Dados_Positivos e Perc'!F340,2)</f>
        <v>59.01</v>
      </c>
      <c r="G340">
        <f>ROUND('Dados_Positivos e Perc'!G340,2)</f>
        <v>25.17</v>
      </c>
      <c r="H340">
        <f>ROUND('Dados_Positivos e Perc'!H340,2)</f>
        <v>81.09</v>
      </c>
      <c r="I340">
        <f>ROUND('Dados_Positivos e Perc'!I340,2)</f>
        <v>65.98</v>
      </c>
      <c r="J340">
        <f>ROUND('Dados_Positivos e Perc'!J340,2)</f>
        <v>21.67</v>
      </c>
      <c r="K340">
        <f>ROUND('Dados_Positivos e Perc'!K340,2)</f>
        <v>59.99</v>
      </c>
      <c r="L340">
        <f>ROUND('Dados_Positivos e Perc'!L340,2)</f>
        <v>55.9</v>
      </c>
      <c r="M340">
        <f>ROUND('Dados_Positivos e Perc'!M340,2)</f>
        <v>60.1</v>
      </c>
      <c r="N340">
        <f>ROUND('Dados_Positivos e Perc'!N340,2)</f>
        <v>76.900000000000006</v>
      </c>
      <c r="O340">
        <f>ROUND('Dados_Positivos e Perc'!O340,2)</f>
        <v>48.2</v>
      </c>
      <c r="P340">
        <f>ROUND('Dados_Positivos e Perc'!P340,2)</f>
        <v>55.17</v>
      </c>
    </row>
    <row r="341" spans="1:16">
      <c r="A341" t="str">
        <f>'Dados_Positivos e Perc'!A341</f>
        <v>Queimadas</v>
      </c>
      <c r="B341">
        <f>ROUND('Dados_Positivos e Perc'!B341,2)</f>
        <v>24602</v>
      </c>
      <c r="C341">
        <f>ROUND('Dados_Positivos e Perc'!C341,2)</f>
        <v>49.22</v>
      </c>
      <c r="D341">
        <f>ROUND('Dados_Positivos e Perc'!D341,2)</f>
        <v>7008</v>
      </c>
      <c r="E341">
        <f>ROUND('Dados_Positivos e Perc'!E341,2)</f>
        <v>233</v>
      </c>
      <c r="F341">
        <f>ROUND('Dados_Positivos e Perc'!F341,2)</f>
        <v>65.94</v>
      </c>
      <c r="G341">
        <f>ROUND('Dados_Positivos e Perc'!G341,2)</f>
        <v>33.06</v>
      </c>
      <c r="H341">
        <f>ROUND('Dados_Positivos e Perc'!H341,2)</f>
        <v>82.68</v>
      </c>
      <c r="I341">
        <f>ROUND('Dados_Positivos e Perc'!I341,2)</f>
        <v>63.27</v>
      </c>
      <c r="J341">
        <f>ROUND('Dados_Positivos e Perc'!J341,2)</f>
        <v>25.81</v>
      </c>
      <c r="K341">
        <f>ROUND('Dados_Positivos e Perc'!K341,2)</f>
        <v>53.78</v>
      </c>
      <c r="L341">
        <f>ROUND('Dados_Positivos e Perc'!L341,2)</f>
        <v>59.2</v>
      </c>
      <c r="M341">
        <f>ROUND('Dados_Positivos e Perc'!M341,2)</f>
        <v>60.8</v>
      </c>
      <c r="N341">
        <f>ROUND('Dados_Positivos e Perc'!N341,2)</f>
        <v>78.900000000000006</v>
      </c>
      <c r="O341">
        <f>ROUND('Dados_Positivos e Perc'!O341,2)</f>
        <v>47.6</v>
      </c>
      <c r="P341">
        <f>ROUND('Dados_Positivos e Perc'!P341,2)</f>
        <v>52.01</v>
      </c>
    </row>
    <row r="342" spans="1:16">
      <c r="A342" t="str">
        <f>'Dados_Positivos e Perc'!A342</f>
        <v>Quijingue</v>
      </c>
      <c r="B342">
        <f>ROUND('Dados_Positivos e Perc'!B342,2)</f>
        <v>27228</v>
      </c>
      <c r="C342">
        <f>ROUND('Dados_Positivos e Perc'!C342,2)</f>
        <v>76.58</v>
      </c>
      <c r="D342">
        <f>ROUND('Dados_Positivos e Perc'!D342,2)</f>
        <v>7232</v>
      </c>
      <c r="E342">
        <f>ROUND('Dados_Positivos e Perc'!E342,2)</f>
        <v>194</v>
      </c>
      <c r="F342">
        <f>ROUND('Dados_Positivos e Perc'!F342,2)</f>
        <v>50.8</v>
      </c>
      <c r="G342">
        <f>ROUND('Dados_Positivos e Perc'!G342,2)</f>
        <v>9.31</v>
      </c>
      <c r="H342">
        <f>ROUND('Dados_Positivos e Perc'!H342,2)</f>
        <v>82.72</v>
      </c>
      <c r="I342">
        <f>ROUND('Dados_Positivos e Perc'!I342,2)</f>
        <v>58.08</v>
      </c>
      <c r="J342">
        <f>ROUND('Dados_Positivos e Perc'!J342,2)</f>
        <v>16.07</v>
      </c>
      <c r="K342">
        <f>ROUND('Dados_Positivos e Perc'!K342,2)</f>
        <v>48.67</v>
      </c>
      <c r="L342">
        <f>ROUND('Dados_Positivos e Perc'!L342,2)</f>
        <v>54.4</v>
      </c>
      <c r="M342">
        <f>ROUND('Dados_Positivos e Perc'!M342,2)</f>
        <v>58.3</v>
      </c>
      <c r="N342">
        <f>ROUND('Dados_Positivos e Perc'!N342,2)</f>
        <v>79.8</v>
      </c>
      <c r="O342">
        <f>ROUND('Dados_Positivos e Perc'!O342,2)</f>
        <v>47.4</v>
      </c>
      <c r="P342">
        <f>ROUND('Dados_Positivos e Perc'!P342,2)</f>
        <v>58.33</v>
      </c>
    </row>
    <row r="343" spans="1:16">
      <c r="A343" t="str">
        <f>'Dados_Positivos e Perc'!A343</f>
        <v>Rafael Jambeiro</v>
      </c>
      <c r="B343">
        <f>ROUND('Dados_Positivos e Perc'!B343,2)</f>
        <v>22874</v>
      </c>
      <c r="C343">
        <f>ROUND('Dados_Positivos e Perc'!C343,2)</f>
        <v>70.05</v>
      </c>
      <c r="D343">
        <f>ROUND('Dados_Positivos e Perc'!D343,2)</f>
        <v>6265</v>
      </c>
      <c r="E343">
        <f>ROUND('Dados_Positivos e Perc'!E343,2)</f>
        <v>213</v>
      </c>
      <c r="F343">
        <f>ROUND('Dados_Positivos e Perc'!F343,2)</f>
        <v>57.38</v>
      </c>
      <c r="G343">
        <f>ROUND('Dados_Positivos e Perc'!G343,2)</f>
        <v>11.01</v>
      </c>
      <c r="H343">
        <f>ROUND('Dados_Positivos e Perc'!H343,2)</f>
        <v>82.5</v>
      </c>
      <c r="I343">
        <f>ROUND('Dados_Positivos e Perc'!I343,2)</f>
        <v>59.49</v>
      </c>
      <c r="J343">
        <f>ROUND('Dados_Positivos e Perc'!J343,2)</f>
        <v>18.12</v>
      </c>
      <c r="K343">
        <f>ROUND('Dados_Positivos e Perc'!K343,2)</f>
        <v>52.79</v>
      </c>
      <c r="L343">
        <f>ROUND('Dados_Positivos e Perc'!L343,2)</f>
        <v>56.4</v>
      </c>
      <c r="M343">
        <f>ROUND('Dados_Positivos e Perc'!M343,2)</f>
        <v>51.9</v>
      </c>
      <c r="N343">
        <f>ROUND('Dados_Positivos e Perc'!N343,2)</f>
        <v>77.400000000000006</v>
      </c>
      <c r="O343">
        <f>ROUND('Dados_Positivos e Perc'!O343,2)</f>
        <v>51</v>
      </c>
      <c r="P343">
        <f>ROUND('Dados_Positivos e Perc'!P343,2)</f>
        <v>50.31</v>
      </c>
    </row>
    <row r="344" spans="1:16">
      <c r="A344" t="str">
        <f>'Dados_Positivos e Perc'!A344</f>
        <v>Remanso</v>
      </c>
      <c r="B344">
        <f>ROUND('Dados_Positivos e Perc'!B344,2)</f>
        <v>38957</v>
      </c>
      <c r="C344">
        <f>ROUND('Dados_Positivos e Perc'!C344,2)</f>
        <v>39.75</v>
      </c>
      <c r="D344">
        <f>ROUND('Dados_Positivos e Perc'!D344,2)</f>
        <v>10585</v>
      </c>
      <c r="E344">
        <f>ROUND('Dados_Positivos e Perc'!E344,2)</f>
        <v>253</v>
      </c>
      <c r="F344">
        <f>ROUND('Dados_Positivos e Perc'!F344,2)</f>
        <v>60.48</v>
      </c>
      <c r="G344">
        <f>ROUND('Dados_Positivos e Perc'!G344,2)</f>
        <v>48.02</v>
      </c>
      <c r="H344">
        <f>ROUND('Dados_Positivos e Perc'!H344,2)</f>
        <v>81.900000000000006</v>
      </c>
      <c r="I344">
        <f>ROUND('Dados_Positivos e Perc'!I344,2)</f>
        <v>61.99</v>
      </c>
      <c r="J344">
        <f>ROUND('Dados_Positivos e Perc'!J344,2)</f>
        <v>24.59</v>
      </c>
      <c r="K344">
        <f>ROUND('Dados_Positivos e Perc'!K344,2)</f>
        <v>53.45</v>
      </c>
      <c r="L344">
        <f>ROUND('Dados_Positivos e Perc'!L344,2)</f>
        <v>57.9</v>
      </c>
      <c r="M344">
        <f>ROUND('Dados_Positivos e Perc'!M344,2)</f>
        <v>58.8</v>
      </c>
      <c r="N344">
        <f>ROUND('Dados_Positivos e Perc'!N344,2)</f>
        <v>75.5</v>
      </c>
      <c r="O344">
        <f>ROUND('Dados_Positivos e Perc'!O344,2)</f>
        <v>55.9</v>
      </c>
      <c r="P344">
        <f>ROUND('Dados_Positivos e Perc'!P344,2)</f>
        <v>54.65</v>
      </c>
    </row>
    <row r="345" spans="1:16">
      <c r="A345" t="str">
        <f>'Dados_Positivos e Perc'!A345</f>
        <v>Riachão das Neves</v>
      </c>
      <c r="B345">
        <f>ROUND('Dados_Positivos e Perc'!B345,2)</f>
        <v>21937</v>
      </c>
      <c r="C345">
        <f>ROUND('Dados_Positivos e Perc'!C345,2)</f>
        <v>51.02</v>
      </c>
      <c r="D345">
        <f>ROUND('Dados_Positivos e Perc'!D345,2)</f>
        <v>5911</v>
      </c>
      <c r="E345">
        <f>ROUND('Dados_Positivos e Perc'!E345,2)</f>
        <v>218</v>
      </c>
      <c r="F345">
        <f>ROUND('Dados_Positivos e Perc'!F345,2)</f>
        <v>56.58</v>
      </c>
      <c r="G345">
        <f>ROUND('Dados_Positivos e Perc'!G345,2)</f>
        <v>3.54</v>
      </c>
      <c r="H345">
        <f>ROUND('Dados_Positivos e Perc'!H345,2)</f>
        <v>82.85</v>
      </c>
      <c r="I345">
        <f>ROUND('Dados_Positivos e Perc'!I345,2)</f>
        <v>51.45</v>
      </c>
      <c r="J345">
        <f>ROUND('Dados_Positivos e Perc'!J345,2)</f>
        <v>21.85</v>
      </c>
      <c r="K345">
        <f>ROUND('Dados_Positivos e Perc'!K345,2)</f>
        <v>39.14</v>
      </c>
      <c r="L345">
        <f>ROUND('Dados_Positivos e Perc'!L345,2)</f>
        <v>57.8</v>
      </c>
      <c r="M345">
        <f>ROUND('Dados_Positivos e Perc'!M345,2)</f>
        <v>53.3</v>
      </c>
      <c r="N345">
        <f>ROUND('Dados_Positivos e Perc'!N345,2)</f>
        <v>73.400000000000006</v>
      </c>
      <c r="O345">
        <f>ROUND('Dados_Positivos e Perc'!O345,2)</f>
        <v>53</v>
      </c>
      <c r="P345">
        <f>ROUND('Dados_Positivos e Perc'!P345,2)</f>
        <v>54.34</v>
      </c>
    </row>
    <row r="346" spans="1:16">
      <c r="A346" t="str">
        <f>'Dados_Positivos e Perc'!A346</f>
        <v>Riachão do Jacuípe</v>
      </c>
      <c r="B346">
        <f>ROUND('Dados_Positivos e Perc'!B346,2)</f>
        <v>33172</v>
      </c>
      <c r="C346">
        <f>ROUND('Dados_Positivos e Perc'!C346,2)</f>
        <v>40.130000000000003</v>
      </c>
      <c r="D346">
        <f>ROUND('Dados_Positivos e Perc'!D346,2)</f>
        <v>10155</v>
      </c>
      <c r="E346">
        <f>ROUND('Dados_Positivos e Perc'!E346,2)</f>
        <v>287</v>
      </c>
      <c r="F346">
        <f>ROUND('Dados_Positivos e Perc'!F346,2)</f>
        <v>72.540000000000006</v>
      </c>
      <c r="G346">
        <f>ROUND('Dados_Positivos e Perc'!G346,2)</f>
        <v>56.84</v>
      </c>
      <c r="H346">
        <f>ROUND('Dados_Positivos e Perc'!H346,2)</f>
        <v>85.53</v>
      </c>
      <c r="I346">
        <f>ROUND('Dados_Positivos e Perc'!I346,2)</f>
        <v>67.569999999999993</v>
      </c>
      <c r="J346">
        <f>ROUND('Dados_Positivos e Perc'!J346,2)</f>
        <v>32.89</v>
      </c>
      <c r="K346">
        <f>ROUND('Dados_Positivos e Perc'!K346,2)</f>
        <v>54.06</v>
      </c>
      <c r="L346">
        <f>ROUND('Dados_Positivos e Perc'!L346,2)</f>
        <v>62.8</v>
      </c>
      <c r="M346">
        <f>ROUND('Dados_Positivos e Perc'!M346,2)</f>
        <v>61.6</v>
      </c>
      <c r="N346">
        <f>ROUND('Dados_Positivos e Perc'!N346,2)</f>
        <v>80.7</v>
      </c>
      <c r="O346">
        <f>ROUND('Dados_Positivos e Perc'!O346,2)</f>
        <v>49.2</v>
      </c>
      <c r="P346">
        <f>ROUND('Dados_Positivos e Perc'!P346,2)</f>
        <v>48.07</v>
      </c>
    </row>
    <row r="347" spans="1:16">
      <c r="A347" t="str">
        <f>'Dados_Positivos e Perc'!A347</f>
        <v>Riacho de Santana</v>
      </c>
      <c r="B347">
        <f>ROUND('Dados_Positivos e Perc'!B347,2)</f>
        <v>30646</v>
      </c>
      <c r="C347">
        <f>ROUND('Dados_Positivos e Perc'!C347,2)</f>
        <v>57.28</v>
      </c>
      <c r="D347">
        <f>ROUND('Dados_Positivos e Perc'!D347,2)</f>
        <v>7987</v>
      </c>
      <c r="E347">
        <f>ROUND('Dados_Positivos e Perc'!E347,2)</f>
        <v>233</v>
      </c>
      <c r="F347">
        <f>ROUND('Dados_Positivos e Perc'!F347,2)</f>
        <v>58.88</v>
      </c>
      <c r="G347">
        <f>ROUND('Dados_Positivos e Perc'!G347,2)</f>
        <v>5.21</v>
      </c>
      <c r="H347">
        <f>ROUND('Dados_Positivos e Perc'!H347,2)</f>
        <v>83.85</v>
      </c>
      <c r="I347">
        <f>ROUND('Dados_Positivos e Perc'!I347,2)</f>
        <v>62.29</v>
      </c>
      <c r="J347">
        <f>ROUND('Dados_Positivos e Perc'!J347,2)</f>
        <v>25.14</v>
      </c>
      <c r="K347">
        <f>ROUND('Dados_Positivos e Perc'!K347,2)</f>
        <v>51.63</v>
      </c>
      <c r="L347">
        <f>ROUND('Dados_Positivos e Perc'!L347,2)</f>
        <v>61.5</v>
      </c>
      <c r="M347">
        <f>ROUND('Dados_Positivos e Perc'!M347,2)</f>
        <v>61.3</v>
      </c>
      <c r="N347">
        <f>ROUND('Dados_Positivos e Perc'!N347,2)</f>
        <v>77.5</v>
      </c>
      <c r="O347">
        <f>ROUND('Dados_Positivos e Perc'!O347,2)</f>
        <v>51</v>
      </c>
      <c r="P347">
        <f>ROUND('Dados_Positivos e Perc'!P347,2)</f>
        <v>56.25</v>
      </c>
    </row>
    <row r="348" spans="1:16">
      <c r="A348" t="str">
        <f>'Dados_Positivos e Perc'!A348</f>
        <v>Ribeira do Pombal</v>
      </c>
      <c r="B348">
        <f>ROUND('Dados_Positivos e Perc'!B348,2)</f>
        <v>47518</v>
      </c>
      <c r="C348">
        <f>ROUND('Dados_Positivos e Perc'!C348,2)</f>
        <v>37.380000000000003</v>
      </c>
      <c r="D348">
        <f>ROUND('Dados_Positivos e Perc'!D348,2)</f>
        <v>13834</v>
      </c>
      <c r="E348">
        <f>ROUND('Dados_Positivos e Perc'!E348,2)</f>
        <v>311</v>
      </c>
      <c r="F348">
        <f>ROUND('Dados_Positivos e Perc'!F348,2)</f>
        <v>61.59</v>
      </c>
      <c r="G348">
        <f>ROUND('Dados_Positivos e Perc'!G348,2)</f>
        <v>23.51</v>
      </c>
      <c r="H348">
        <f>ROUND('Dados_Positivos e Perc'!H348,2)</f>
        <v>83.2</v>
      </c>
      <c r="I348">
        <f>ROUND('Dados_Positivos e Perc'!I348,2)</f>
        <v>64.16</v>
      </c>
      <c r="J348">
        <f>ROUND('Dados_Positivos e Perc'!J348,2)</f>
        <v>28.45</v>
      </c>
      <c r="K348">
        <f>ROUND('Dados_Positivos e Perc'!K348,2)</f>
        <v>52.44</v>
      </c>
      <c r="L348">
        <f>ROUND('Dados_Positivos e Perc'!L348,2)</f>
        <v>60.1</v>
      </c>
      <c r="M348">
        <f>ROUND('Dados_Positivos e Perc'!M348,2)</f>
        <v>61.5</v>
      </c>
      <c r="N348">
        <f>ROUND('Dados_Positivos e Perc'!N348,2)</f>
        <v>76.2</v>
      </c>
      <c r="O348">
        <f>ROUND('Dados_Positivos e Perc'!O348,2)</f>
        <v>57.7</v>
      </c>
      <c r="P348">
        <f>ROUND('Dados_Positivos e Perc'!P348,2)</f>
        <v>54.38</v>
      </c>
    </row>
    <row r="349" spans="1:16">
      <c r="A349" t="str">
        <f>'Dados_Positivos e Perc'!A349</f>
        <v>Rio Real</v>
      </c>
      <c r="B349">
        <f>ROUND('Dados_Positivos e Perc'!B349,2)</f>
        <v>37164</v>
      </c>
      <c r="C349">
        <f>ROUND('Dados_Positivos e Perc'!C349,2)</f>
        <v>37.28</v>
      </c>
      <c r="D349">
        <f>ROUND('Dados_Positivos e Perc'!D349,2)</f>
        <v>10648</v>
      </c>
      <c r="E349">
        <f>ROUND('Dados_Positivos e Perc'!E349,2)</f>
        <v>243</v>
      </c>
      <c r="F349">
        <f>ROUND('Dados_Positivos e Perc'!F349,2)</f>
        <v>65.349999999999994</v>
      </c>
      <c r="G349">
        <f>ROUND('Dados_Positivos e Perc'!G349,2)</f>
        <v>6.68</v>
      </c>
      <c r="H349">
        <f>ROUND('Dados_Positivos e Perc'!H349,2)</f>
        <v>82</v>
      </c>
      <c r="I349">
        <f>ROUND('Dados_Positivos e Perc'!I349,2)</f>
        <v>65.5</v>
      </c>
      <c r="J349">
        <f>ROUND('Dados_Positivos e Perc'!J349,2)</f>
        <v>24</v>
      </c>
      <c r="K349">
        <f>ROUND('Dados_Positivos e Perc'!K349,2)</f>
        <v>56.02</v>
      </c>
      <c r="L349">
        <f>ROUND('Dados_Positivos e Perc'!L349,2)</f>
        <v>57.2</v>
      </c>
      <c r="M349">
        <f>ROUND('Dados_Positivos e Perc'!M349,2)</f>
        <v>63.6</v>
      </c>
      <c r="N349">
        <f>ROUND('Dados_Positivos e Perc'!N349,2)</f>
        <v>75.2</v>
      </c>
      <c r="O349">
        <f>ROUND('Dados_Positivos e Perc'!O349,2)</f>
        <v>51.6</v>
      </c>
      <c r="P349">
        <f>ROUND('Dados_Positivos e Perc'!P349,2)</f>
        <v>53.79</v>
      </c>
    </row>
    <row r="350" spans="1:16">
      <c r="A350" t="str">
        <f>'Dados_Positivos e Perc'!A350</f>
        <v>Ruy Barbosa</v>
      </c>
      <c r="B350">
        <f>ROUND('Dados_Positivos e Perc'!B350,2)</f>
        <v>29887</v>
      </c>
      <c r="C350">
        <f>ROUND('Dados_Positivos e Perc'!C350,2)</f>
        <v>26.08</v>
      </c>
      <c r="D350">
        <f>ROUND('Dados_Positivos e Perc'!D350,2)</f>
        <v>8758</v>
      </c>
      <c r="E350">
        <f>ROUND('Dados_Positivos e Perc'!E350,2)</f>
        <v>270</v>
      </c>
      <c r="F350">
        <f>ROUND('Dados_Positivos e Perc'!F350,2)</f>
        <v>67.150000000000006</v>
      </c>
      <c r="G350">
        <f>ROUND('Dados_Positivos e Perc'!G350,2)</f>
        <v>49.86</v>
      </c>
      <c r="H350">
        <f>ROUND('Dados_Positivos e Perc'!H350,2)</f>
        <v>82.65</v>
      </c>
      <c r="I350">
        <f>ROUND('Dados_Positivos e Perc'!I350,2)</f>
        <v>61.52</v>
      </c>
      <c r="J350">
        <f>ROUND('Dados_Positivos e Perc'!J350,2)</f>
        <v>28.32</v>
      </c>
      <c r="K350">
        <f>ROUND('Dados_Positivos e Perc'!K350,2)</f>
        <v>51.35</v>
      </c>
      <c r="L350">
        <f>ROUND('Dados_Positivos e Perc'!L350,2)</f>
        <v>61</v>
      </c>
      <c r="M350">
        <f>ROUND('Dados_Positivos e Perc'!M350,2)</f>
        <v>59</v>
      </c>
      <c r="N350">
        <f>ROUND('Dados_Positivos e Perc'!N350,2)</f>
        <v>77.7</v>
      </c>
      <c r="O350">
        <f>ROUND('Dados_Positivos e Perc'!O350,2)</f>
        <v>52.7</v>
      </c>
      <c r="P350">
        <f>ROUND('Dados_Positivos e Perc'!P350,2)</f>
        <v>56.34</v>
      </c>
    </row>
    <row r="351" spans="1:16">
      <c r="A351" t="str">
        <f>'Dados_Positivos e Perc'!A351</f>
        <v>Santa Cruz Cabrália</v>
      </c>
      <c r="B351">
        <f>ROUND('Dados_Positivos e Perc'!B351,2)</f>
        <v>26264</v>
      </c>
      <c r="C351">
        <f>ROUND('Dados_Positivos e Perc'!C351,2)</f>
        <v>27.65</v>
      </c>
      <c r="D351">
        <f>ROUND('Dados_Positivos e Perc'!D351,2)</f>
        <v>7784</v>
      </c>
      <c r="E351">
        <f>ROUND('Dados_Positivos e Perc'!E351,2)</f>
        <v>336</v>
      </c>
      <c r="F351">
        <f>ROUND('Dados_Positivos e Perc'!F351,2)</f>
        <v>78.319999999999993</v>
      </c>
      <c r="G351">
        <f>ROUND('Dados_Positivos e Perc'!G351,2)</f>
        <v>40.89</v>
      </c>
      <c r="H351">
        <f>ROUND('Dados_Positivos e Perc'!H351,2)</f>
        <v>79.39</v>
      </c>
      <c r="I351">
        <f>ROUND('Dados_Positivos e Perc'!I351,2)</f>
        <v>63.61</v>
      </c>
      <c r="J351">
        <f>ROUND('Dados_Positivos e Perc'!J351,2)</f>
        <v>41.48</v>
      </c>
      <c r="K351">
        <f>ROUND('Dados_Positivos e Perc'!K351,2)</f>
        <v>58.58</v>
      </c>
      <c r="L351">
        <f>ROUND('Dados_Positivos e Perc'!L351,2)</f>
        <v>65.400000000000006</v>
      </c>
      <c r="M351">
        <f>ROUND('Dados_Positivos e Perc'!M351,2)</f>
        <v>62.6</v>
      </c>
      <c r="N351">
        <f>ROUND('Dados_Positivos e Perc'!N351,2)</f>
        <v>79.099999999999994</v>
      </c>
      <c r="O351">
        <f>ROUND('Dados_Positivos e Perc'!O351,2)</f>
        <v>47.3</v>
      </c>
      <c r="P351">
        <f>ROUND('Dados_Positivos e Perc'!P351,2)</f>
        <v>58.75</v>
      </c>
    </row>
    <row r="352" spans="1:16">
      <c r="A352" t="str">
        <f>'Dados_Positivos e Perc'!A352</f>
        <v>Santa Maria da Vitória</v>
      </c>
      <c r="B352">
        <f>ROUND('Dados_Positivos e Perc'!B352,2)</f>
        <v>40309</v>
      </c>
      <c r="C352">
        <f>ROUND('Dados_Positivos e Perc'!C352,2)</f>
        <v>40.92</v>
      </c>
      <c r="D352">
        <f>ROUND('Dados_Positivos e Perc'!D352,2)</f>
        <v>11126</v>
      </c>
      <c r="E352">
        <f>ROUND('Dados_Positivos e Perc'!E352,2)</f>
        <v>299</v>
      </c>
      <c r="F352">
        <f>ROUND('Dados_Positivos e Perc'!F352,2)</f>
        <v>64.959999999999994</v>
      </c>
      <c r="G352">
        <f>ROUND('Dados_Positivos e Perc'!G352,2)</f>
        <v>10.039999999999999</v>
      </c>
      <c r="H352">
        <f>ROUND('Dados_Positivos e Perc'!H352,2)</f>
        <v>83.34</v>
      </c>
      <c r="I352">
        <f>ROUND('Dados_Positivos e Perc'!I352,2)</f>
        <v>62.99</v>
      </c>
      <c r="J352">
        <f>ROUND('Dados_Positivos e Perc'!J352,2)</f>
        <v>29.86</v>
      </c>
      <c r="K352">
        <f>ROUND('Dados_Positivos e Perc'!K352,2)</f>
        <v>51.35</v>
      </c>
      <c r="L352">
        <f>ROUND('Dados_Positivos e Perc'!L352,2)</f>
        <v>61.4</v>
      </c>
      <c r="M352">
        <f>ROUND('Dados_Positivos e Perc'!M352,2)</f>
        <v>59.8</v>
      </c>
      <c r="N352">
        <f>ROUND('Dados_Positivos e Perc'!N352,2)</f>
        <v>79.5</v>
      </c>
      <c r="O352">
        <f>ROUND('Dados_Positivos e Perc'!O352,2)</f>
        <v>53.1</v>
      </c>
      <c r="P352">
        <f>ROUND('Dados_Positivos e Perc'!P352,2)</f>
        <v>54.75</v>
      </c>
    </row>
    <row r="353" spans="1:16">
      <c r="A353" t="str">
        <f>'Dados_Positivos e Perc'!A353</f>
        <v>Santa Rita de Cássia</v>
      </c>
      <c r="B353">
        <f>ROUND('Dados_Positivos e Perc'!B353,2)</f>
        <v>26250</v>
      </c>
      <c r="C353">
        <f>ROUND('Dados_Positivos e Perc'!C353,2)</f>
        <v>43.21</v>
      </c>
      <c r="D353">
        <f>ROUND('Dados_Positivos e Perc'!D353,2)</f>
        <v>7193</v>
      </c>
      <c r="E353">
        <f>ROUND('Dados_Positivos e Perc'!E353,2)</f>
        <v>227</v>
      </c>
      <c r="F353">
        <f>ROUND('Dados_Positivos e Perc'!F353,2)</f>
        <v>69.91</v>
      </c>
      <c r="G353">
        <f>ROUND('Dados_Positivos e Perc'!G353,2)</f>
        <v>13.21</v>
      </c>
      <c r="H353">
        <f>ROUND('Dados_Positivos e Perc'!H353,2)</f>
        <v>82.41</v>
      </c>
      <c r="I353">
        <f>ROUND('Dados_Positivos e Perc'!I353,2)</f>
        <v>58.12</v>
      </c>
      <c r="J353">
        <f>ROUND('Dados_Positivos e Perc'!J353,2)</f>
        <v>26.97</v>
      </c>
      <c r="K353">
        <f>ROUND('Dados_Positivos e Perc'!K353,2)</f>
        <v>50.43</v>
      </c>
      <c r="L353">
        <f>ROUND('Dados_Positivos e Perc'!L353,2)</f>
        <v>60.5</v>
      </c>
      <c r="M353">
        <f>ROUND('Dados_Positivos e Perc'!M353,2)</f>
        <v>61.5</v>
      </c>
      <c r="N353">
        <f>ROUND('Dados_Positivos e Perc'!N353,2)</f>
        <v>76.2</v>
      </c>
      <c r="O353">
        <f>ROUND('Dados_Positivos e Perc'!O353,2)</f>
        <v>49.1</v>
      </c>
      <c r="P353">
        <f>ROUND('Dados_Positivos e Perc'!P353,2)</f>
        <v>60.61</v>
      </c>
    </row>
    <row r="354" spans="1:16">
      <c r="A354" t="str">
        <f>'Dados_Positivos e Perc'!A354</f>
        <v>Santaluz</v>
      </c>
      <c r="B354">
        <f>ROUND('Dados_Positivos e Perc'!B354,2)</f>
        <v>33838</v>
      </c>
      <c r="C354">
        <f>ROUND('Dados_Positivos e Perc'!C354,2)</f>
        <v>38.549999999999997</v>
      </c>
      <c r="D354">
        <f>ROUND('Dados_Positivos e Perc'!D354,2)</f>
        <v>9440</v>
      </c>
      <c r="E354">
        <f>ROUND('Dados_Positivos e Perc'!E354,2)</f>
        <v>231</v>
      </c>
      <c r="F354">
        <f>ROUND('Dados_Positivos e Perc'!F354,2)</f>
        <v>65.900000000000006</v>
      </c>
      <c r="G354">
        <f>ROUND('Dados_Positivos e Perc'!G354,2)</f>
        <v>51.71</v>
      </c>
      <c r="H354">
        <f>ROUND('Dados_Positivos e Perc'!H354,2)</f>
        <v>82.77</v>
      </c>
      <c r="I354">
        <f>ROUND('Dados_Positivos e Perc'!I354,2)</f>
        <v>66.03</v>
      </c>
      <c r="J354">
        <f>ROUND('Dados_Positivos e Perc'!J354,2)</f>
        <v>27.62</v>
      </c>
      <c r="K354">
        <f>ROUND('Dados_Positivos e Perc'!K354,2)</f>
        <v>55.49</v>
      </c>
      <c r="L354">
        <f>ROUND('Dados_Positivos e Perc'!L354,2)</f>
        <v>59.8</v>
      </c>
      <c r="M354">
        <f>ROUND('Dados_Positivos e Perc'!M354,2)</f>
        <v>60.5</v>
      </c>
      <c r="N354">
        <f>ROUND('Dados_Positivos e Perc'!N354,2)</f>
        <v>74.8</v>
      </c>
      <c r="O354">
        <f>ROUND('Dados_Positivos e Perc'!O354,2)</f>
        <v>55.5</v>
      </c>
      <c r="P354">
        <f>ROUND('Dados_Positivos e Perc'!P354,2)</f>
        <v>49.99</v>
      </c>
    </row>
    <row r="355" spans="1:16">
      <c r="A355" t="str">
        <f>'Dados_Positivos e Perc'!A355</f>
        <v>Santana</v>
      </c>
      <c r="B355">
        <f>ROUND('Dados_Positivos e Perc'!B355,2)</f>
        <v>24750</v>
      </c>
      <c r="C355">
        <f>ROUND('Dados_Positivos e Perc'!C355,2)</f>
        <v>45.52</v>
      </c>
      <c r="D355">
        <f>ROUND('Dados_Positivos e Perc'!D355,2)</f>
        <v>6956</v>
      </c>
      <c r="E355">
        <f>ROUND('Dados_Positivos e Perc'!E355,2)</f>
        <v>273</v>
      </c>
      <c r="F355">
        <f>ROUND('Dados_Positivos e Perc'!F355,2)</f>
        <v>62.03</v>
      </c>
      <c r="G355">
        <f>ROUND('Dados_Positivos e Perc'!G355,2)</f>
        <v>7.3</v>
      </c>
      <c r="H355">
        <f>ROUND('Dados_Positivos e Perc'!H355,2)</f>
        <v>83.52</v>
      </c>
      <c r="I355">
        <f>ROUND('Dados_Positivos e Perc'!I355,2)</f>
        <v>64.23</v>
      </c>
      <c r="J355">
        <f>ROUND('Dados_Positivos e Perc'!J355,2)</f>
        <v>25.66</v>
      </c>
      <c r="K355">
        <f>ROUND('Dados_Positivos e Perc'!K355,2)</f>
        <v>53.7</v>
      </c>
      <c r="L355">
        <f>ROUND('Dados_Positivos e Perc'!L355,2)</f>
        <v>60.8</v>
      </c>
      <c r="M355">
        <f>ROUND('Dados_Positivos e Perc'!M355,2)</f>
        <v>64.099999999999994</v>
      </c>
      <c r="N355">
        <f>ROUND('Dados_Positivos e Perc'!N355,2)</f>
        <v>77.400000000000006</v>
      </c>
      <c r="O355">
        <f>ROUND('Dados_Positivos e Perc'!O355,2)</f>
        <v>46.7</v>
      </c>
      <c r="P355">
        <f>ROUND('Dados_Positivos e Perc'!P355,2)</f>
        <v>55.18</v>
      </c>
    </row>
    <row r="356" spans="1:16">
      <c r="A356" t="str">
        <f>'Dados_Positivos e Perc'!A356</f>
        <v>Santo Estêvão</v>
      </c>
      <c r="B356">
        <f>ROUND('Dados_Positivos e Perc'!B356,2)</f>
        <v>47880</v>
      </c>
      <c r="C356">
        <f>ROUND('Dados_Positivos e Perc'!C356,2)</f>
        <v>42.17</v>
      </c>
      <c r="D356">
        <f>ROUND('Dados_Positivos e Perc'!D356,2)</f>
        <v>13126</v>
      </c>
      <c r="E356">
        <f>ROUND('Dados_Positivos e Perc'!E356,2)</f>
        <v>287</v>
      </c>
      <c r="F356">
        <f>ROUND('Dados_Positivos e Perc'!F356,2)</f>
        <v>68.709999999999994</v>
      </c>
      <c r="G356">
        <f>ROUND('Dados_Positivos e Perc'!G356,2)</f>
        <v>6.48</v>
      </c>
      <c r="H356">
        <f>ROUND('Dados_Positivos e Perc'!H356,2)</f>
        <v>83.21</v>
      </c>
      <c r="I356">
        <f>ROUND('Dados_Positivos e Perc'!I356,2)</f>
        <v>62.14</v>
      </c>
      <c r="J356">
        <f>ROUND('Dados_Positivos e Perc'!J356,2)</f>
        <v>30.54</v>
      </c>
      <c r="K356">
        <f>ROUND('Dados_Positivos e Perc'!K356,2)</f>
        <v>59.79</v>
      </c>
      <c r="L356">
        <f>ROUND('Dados_Positivos e Perc'!L356,2)</f>
        <v>62.6</v>
      </c>
      <c r="M356">
        <f>ROUND('Dados_Positivos e Perc'!M356,2)</f>
        <v>62.4</v>
      </c>
      <c r="N356">
        <f>ROUND('Dados_Positivos e Perc'!N356,2)</f>
        <v>78.400000000000006</v>
      </c>
      <c r="O356">
        <f>ROUND('Dados_Positivos e Perc'!O356,2)</f>
        <v>57.1</v>
      </c>
      <c r="P356">
        <f>ROUND('Dados_Positivos e Perc'!P356,2)</f>
        <v>57.55</v>
      </c>
    </row>
    <row r="357" spans="1:16">
      <c r="A357" t="str">
        <f>'Dados_Positivos e Perc'!A357</f>
        <v>São Desidério</v>
      </c>
      <c r="B357">
        <f>ROUND('Dados_Positivos e Perc'!B357,2)</f>
        <v>27659</v>
      </c>
      <c r="C357">
        <f>ROUND('Dados_Positivos e Perc'!C357,2)</f>
        <v>68.790000000000006</v>
      </c>
      <c r="D357">
        <f>ROUND('Dados_Positivos e Perc'!D357,2)</f>
        <v>7033</v>
      </c>
      <c r="E357">
        <f>ROUND('Dados_Positivos e Perc'!E357,2)</f>
        <v>309</v>
      </c>
      <c r="F357">
        <f>ROUND('Dados_Positivos e Perc'!F357,2)</f>
        <v>64.47</v>
      </c>
      <c r="G357">
        <f>ROUND('Dados_Positivos e Perc'!G357,2)</f>
        <v>5.91</v>
      </c>
      <c r="H357">
        <f>ROUND('Dados_Positivos e Perc'!H357,2)</f>
        <v>80.61</v>
      </c>
      <c r="I357">
        <f>ROUND('Dados_Positivos e Perc'!I357,2)</f>
        <v>53.85</v>
      </c>
      <c r="J357">
        <f>ROUND('Dados_Positivos e Perc'!J357,2)</f>
        <v>24.8</v>
      </c>
      <c r="K357">
        <f>ROUND('Dados_Positivos e Perc'!K357,2)</f>
        <v>49.47</v>
      </c>
      <c r="L357">
        <f>ROUND('Dados_Positivos e Perc'!L357,2)</f>
        <v>57.9</v>
      </c>
      <c r="M357">
        <f>ROUND('Dados_Positivos e Perc'!M357,2)</f>
        <v>57.5</v>
      </c>
      <c r="N357">
        <f>ROUND('Dados_Positivos e Perc'!N357,2)</f>
        <v>75.8</v>
      </c>
      <c r="O357">
        <f>ROUND('Dados_Positivos e Perc'!O357,2)</f>
        <v>54</v>
      </c>
      <c r="P357">
        <f>ROUND('Dados_Positivos e Perc'!P357,2)</f>
        <v>57.53</v>
      </c>
    </row>
    <row r="358" spans="1:16">
      <c r="A358" t="str">
        <f>'Dados_Positivos e Perc'!A358</f>
        <v>São Felipe</v>
      </c>
      <c r="B358">
        <f>ROUND('Dados_Positivos e Perc'!B358,2)</f>
        <v>20305</v>
      </c>
      <c r="C358">
        <f>ROUND('Dados_Positivos e Perc'!C358,2)</f>
        <v>51.64</v>
      </c>
      <c r="D358">
        <f>ROUND('Dados_Positivos e Perc'!D358,2)</f>
        <v>5946</v>
      </c>
      <c r="E358">
        <f>ROUND('Dados_Positivos e Perc'!E358,2)</f>
        <v>241</v>
      </c>
      <c r="F358">
        <f>ROUND('Dados_Positivos e Perc'!F358,2)</f>
        <v>65.14</v>
      </c>
      <c r="G358">
        <f>ROUND('Dados_Positivos e Perc'!G358,2)</f>
        <v>8.14</v>
      </c>
      <c r="H358">
        <f>ROUND('Dados_Positivos e Perc'!H358,2)</f>
        <v>85.94</v>
      </c>
      <c r="I358">
        <f>ROUND('Dados_Positivos e Perc'!I358,2)</f>
        <v>63.8</v>
      </c>
      <c r="J358">
        <f>ROUND('Dados_Positivos e Perc'!J358,2)</f>
        <v>28.95</v>
      </c>
      <c r="K358">
        <f>ROUND('Dados_Positivos e Perc'!K358,2)</f>
        <v>55.19</v>
      </c>
      <c r="L358">
        <f>ROUND('Dados_Positivos e Perc'!L358,2)</f>
        <v>61.6</v>
      </c>
      <c r="M358">
        <f>ROUND('Dados_Positivos e Perc'!M358,2)</f>
        <v>58.9</v>
      </c>
      <c r="N358">
        <f>ROUND('Dados_Positivos e Perc'!N358,2)</f>
        <v>74.400000000000006</v>
      </c>
      <c r="O358">
        <f>ROUND('Dados_Positivos e Perc'!O358,2)</f>
        <v>49.6</v>
      </c>
      <c r="P358">
        <f>ROUND('Dados_Positivos e Perc'!P358,2)</f>
        <v>51.01</v>
      </c>
    </row>
    <row r="359" spans="1:16">
      <c r="A359" t="str">
        <f>'Dados_Positivos e Perc'!A359</f>
        <v>São Francisco do Conde</v>
      </c>
      <c r="B359">
        <f>ROUND('Dados_Positivos e Perc'!B359,2)</f>
        <v>33183</v>
      </c>
      <c r="C359">
        <f>ROUND('Dados_Positivos e Perc'!C359,2)</f>
        <v>17.45</v>
      </c>
      <c r="D359">
        <f>ROUND('Dados_Positivos e Perc'!D359,2)</f>
        <v>9429</v>
      </c>
      <c r="E359">
        <f>ROUND('Dados_Positivos e Perc'!E359,2)</f>
        <v>355</v>
      </c>
      <c r="F359">
        <f>ROUND('Dados_Positivos e Perc'!F359,2)</f>
        <v>85.3</v>
      </c>
      <c r="G359">
        <f>ROUND('Dados_Positivos e Perc'!G359,2)</f>
        <v>60.64</v>
      </c>
      <c r="H359">
        <f>ROUND('Dados_Positivos e Perc'!H359,2)</f>
        <v>83.51</v>
      </c>
      <c r="I359">
        <f>ROUND('Dados_Positivos e Perc'!I359,2)</f>
        <v>57.82</v>
      </c>
      <c r="J359">
        <f>ROUND('Dados_Positivos e Perc'!J359,2)</f>
        <v>46.27</v>
      </c>
      <c r="K359">
        <f>ROUND('Dados_Positivos e Perc'!K359,2)</f>
        <v>57</v>
      </c>
      <c r="L359">
        <f>ROUND('Dados_Positivos e Perc'!L359,2)</f>
        <v>67.400000000000006</v>
      </c>
      <c r="M359">
        <f>ROUND('Dados_Positivos e Perc'!M359,2)</f>
        <v>61.5</v>
      </c>
      <c r="N359">
        <f>ROUND('Dados_Positivos e Perc'!N359,2)</f>
        <v>77.8</v>
      </c>
      <c r="O359">
        <f>ROUND('Dados_Positivos e Perc'!O359,2)</f>
        <v>53.2</v>
      </c>
      <c r="P359">
        <f>ROUND('Dados_Positivos e Perc'!P359,2)</f>
        <v>51.98</v>
      </c>
    </row>
    <row r="360" spans="1:16">
      <c r="A360" t="str">
        <f>'Dados_Positivos e Perc'!A360</f>
        <v>São Gonçalo dos Campos</v>
      </c>
      <c r="B360">
        <f>ROUND('Dados_Positivos e Perc'!B360,2)</f>
        <v>33283</v>
      </c>
      <c r="C360">
        <f>ROUND('Dados_Positivos e Perc'!C360,2)</f>
        <v>50.41</v>
      </c>
      <c r="D360">
        <f>ROUND('Dados_Positivos e Perc'!D360,2)</f>
        <v>9015</v>
      </c>
      <c r="E360">
        <f>ROUND('Dados_Positivos e Perc'!E360,2)</f>
        <v>315</v>
      </c>
      <c r="F360">
        <f>ROUND('Dados_Positivos e Perc'!F360,2)</f>
        <v>77.709999999999994</v>
      </c>
      <c r="G360">
        <f>ROUND('Dados_Positivos e Perc'!G360,2)</f>
        <v>5.96</v>
      </c>
      <c r="H360">
        <f>ROUND('Dados_Positivos e Perc'!H360,2)</f>
        <v>83.49</v>
      </c>
      <c r="I360">
        <f>ROUND('Dados_Positivos e Perc'!I360,2)</f>
        <v>63.45</v>
      </c>
      <c r="J360">
        <f>ROUND('Dados_Positivos e Perc'!J360,2)</f>
        <v>38.46</v>
      </c>
      <c r="K360">
        <f>ROUND('Dados_Positivos e Perc'!K360,2)</f>
        <v>58.42</v>
      </c>
      <c r="L360">
        <f>ROUND('Dados_Positivos e Perc'!L360,2)</f>
        <v>62.7</v>
      </c>
      <c r="M360">
        <f>ROUND('Dados_Positivos e Perc'!M360,2)</f>
        <v>56.6</v>
      </c>
      <c r="N360">
        <f>ROUND('Dados_Positivos e Perc'!N360,2)</f>
        <v>79</v>
      </c>
      <c r="O360">
        <f>ROUND('Dados_Positivos e Perc'!O360,2)</f>
        <v>56.4</v>
      </c>
      <c r="P360">
        <f>ROUND('Dados_Positivos e Perc'!P360,2)</f>
        <v>56.81</v>
      </c>
    </row>
    <row r="361" spans="1:16">
      <c r="A361" t="str">
        <f>'Dados_Positivos e Perc'!A361</f>
        <v>São Sebastião do Passé</v>
      </c>
      <c r="B361">
        <f>ROUND('Dados_Positivos e Perc'!B361,2)</f>
        <v>42153</v>
      </c>
      <c r="C361">
        <f>ROUND('Dados_Positivos e Perc'!C361,2)</f>
        <v>21.45</v>
      </c>
      <c r="D361">
        <f>ROUND('Dados_Positivos e Perc'!D361,2)</f>
        <v>12317</v>
      </c>
      <c r="E361">
        <f>ROUND('Dados_Positivos e Perc'!E361,2)</f>
        <v>371</v>
      </c>
      <c r="F361">
        <f>ROUND('Dados_Positivos e Perc'!F361,2)</f>
        <v>79.209999999999994</v>
      </c>
      <c r="G361">
        <f>ROUND('Dados_Positivos e Perc'!G361,2)</f>
        <v>53.06</v>
      </c>
      <c r="H361">
        <f>ROUND('Dados_Positivos e Perc'!H361,2)</f>
        <v>84.72</v>
      </c>
      <c r="I361">
        <f>ROUND('Dados_Positivos e Perc'!I361,2)</f>
        <v>58.96</v>
      </c>
      <c r="J361">
        <f>ROUND('Dados_Positivos e Perc'!J361,2)</f>
        <v>44.24</v>
      </c>
      <c r="K361">
        <f>ROUND('Dados_Positivos e Perc'!K361,2)</f>
        <v>52.22</v>
      </c>
      <c r="L361">
        <f>ROUND('Dados_Positivos e Perc'!L361,2)</f>
        <v>65.7</v>
      </c>
      <c r="M361">
        <f>ROUND('Dados_Positivos e Perc'!M361,2)</f>
        <v>58.2</v>
      </c>
      <c r="N361">
        <f>ROUND('Dados_Positivos e Perc'!N361,2)</f>
        <v>76.900000000000006</v>
      </c>
      <c r="O361">
        <f>ROUND('Dados_Positivos e Perc'!O361,2)</f>
        <v>58.3</v>
      </c>
      <c r="P361">
        <f>ROUND('Dados_Positivos e Perc'!P361,2)</f>
        <v>54.64</v>
      </c>
    </row>
    <row r="362" spans="1:16">
      <c r="A362" t="str">
        <f>'Dados_Positivos e Perc'!A362</f>
        <v>Seabra</v>
      </c>
      <c r="B362">
        <f>ROUND('Dados_Positivos e Perc'!B362,2)</f>
        <v>41798</v>
      </c>
      <c r="C362">
        <f>ROUND('Dados_Positivos e Perc'!C362,2)</f>
        <v>51.49</v>
      </c>
      <c r="D362">
        <f>ROUND('Dados_Positivos e Perc'!D362,2)</f>
        <v>11493</v>
      </c>
      <c r="E362">
        <f>ROUND('Dados_Positivos e Perc'!E362,2)</f>
        <v>292</v>
      </c>
      <c r="F362">
        <f>ROUND('Dados_Positivos e Perc'!F362,2)</f>
        <v>77.06</v>
      </c>
      <c r="G362">
        <f>ROUND('Dados_Positivos e Perc'!G362,2)</f>
        <v>2.2599999999999998</v>
      </c>
      <c r="H362">
        <f>ROUND('Dados_Positivos e Perc'!H362,2)</f>
        <v>82.08</v>
      </c>
      <c r="I362">
        <f>ROUND('Dados_Positivos e Perc'!I362,2)</f>
        <v>63.8</v>
      </c>
      <c r="J362">
        <f>ROUND('Dados_Positivos e Perc'!J362,2)</f>
        <v>33.29</v>
      </c>
      <c r="K362">
        <f>ROUND('Dados_Positivos e Perc'!K362,2)</f>
        <v>58.36</v>
      </c>
      <c r="L362">
        <f>ROUND('Dados_Positivos e Perc'!L362,2)</f>
        <v>63.5</v>
      </c>
      <c r="M362">
        <f>ROUND('Dados_Positivos e Perc'!M362,2)</f>
        <v>62.3</v>
      </c>
      <c r="N362">
        <f>ROUND('Dados_Positivos e Perc'!N362,2)</f>
        <v>72.900000000000006</v>
      </c>
      <c r="O362">
        <f>ROUND('Dados_Positivos e Perc'!O362,2)</f>
        <v>56.8</v>
      </c>
      <c r="P362">
        <f>ROUND('Dados_Positivos e Perc'!P362,2)</f>
        <v>58.03</v>
      </c>
    </row>
    <row r="363" spans="1:16">
      <c r="A363" t="str">
        <f>'Dados_Positivos e Perc'!A363</f>
        <v>Sento Sé</v>
      </c>
      <c r="B363">
        <f>ROUND('Dados_Positivos e Perc'!B363,2)</f>
        <v>37425</v>
      </c>
      <c r="C363">
        <f>ROUND('Dados_Positivos e Perc'!C363,2)</f>
        <v>42.08</v>
      </c>
      <c r="D363">
        <f>ROUND('Dados_Positivos e Perc'!D363,2)</f>
        <v>9171</v>
      </c>
      <c r="E363">
        <f>ROUND('Dados_Positivos e Perc'!E363,2)</f>
        <v>201</v>
      </c>
      <c r="F363">
        <f>ROUND('Dados_Positivos e Perc'!F363,2)</f>
        <v>66.81</v>
      </c>
      <c r="G363">
        <f>ROUND('Dados_Positivos e Perc'!G363,2)</f>
        <v>28.66</v>
      </c>
      <c r="H363">
        <f>ROUND('Dados_Positivos e Perc'!H363,2)</f>
        <v>78.97</v>
      </c>
      <c r="I363">
        <f>ROUND('Dados_Positivos e Perc'!I363,2)</f>
        <v>59.77</v>
      </c>
      <c r="J363">
        <f>ROUND('Dados_Positivos e Perc'!J363,2)</f>
        <v>23.35</v>
      </c>
      <c r="K363">
        <f>ROUND('Dados_Positivos e Perc'!K363,2)</f>
        <v>49.76</v>
      </c>
      <c r="L363">
        <f>ROUND('Dados_Positivos e Perc'!L363,2)</f>
        <v>58.5</v>
      </c>
      <c r="M363">
        <f>ROUND('Dados_Positivos e Perc'!M363,2)</f>
        <v>57.8</v>
      </c>
      <c r="N363">
        <f>ROUND('Dados_Positivos e Perc'!N363,2)</f>
        <v>78.400000000000006</v>
      </c>
      <c r="O363">
        <f>ROUND('Dados_Positivos e Perc'!O363,2)</f>
        <v>55.3</v>
      </c>
      <c r="P363">
        <f>ROUND('Dados_Positivos e Perc'!P363,2)</f>
        <v>53.43</v>
      </c>
    </row>
    <row r="364" spans="1:16">
      <c r="A364" t="str">
        <f>'Dados_Positivos e Perc'!A364</f>
        <v>Serra do Ramalho</v>
      </c>
      <c r="B364">
        <f>ROUND('Dados_Positivos e Perc'!B364,2)</f>
        <v>31638</v>
      </c>
      <c r="C364">
        <f>ROUND('Dados_Positivos e Perc'!C364,2)</f>
        <v>80.17</v>
      </c>
      <c r="D364">
        <f>ROUND('Dados_Positivos e Perc'!D364,2)</f>
        <v>8272</v>
      </c>
      <c r="E364">
        <f>ROUND('Dados_Positivos e Perc'!E364,2)</f>
        <v>200</v>
      </c>
      <c r="F364">
        <f>ROUND('Dados_Positivos e Perc'!F364,2)</f>
        <v>65.92</v>
      </c>
      <c r="G364">
        <f>ROUND('Dados_Positivos e Perc'!G364,2)</f>
        <v>0.8</v>
      </c>
      <c r="H364">
        <f>ROUND('Dados_Positivos e Perc'!H364,2)</f>
        <v>80.63</v>
      </c>
      <c r="I364">
        <f>ROUND('Dados_Positivos e Perc'!I364,2)</f>
        <v>54.17</v>
      </c>
      <c r="J364">
        <f>ROUND('Dados_Positivos e Perc'!J364,2)</f>
        <v>27.55</v>
      </c>
      <c r="K364">
        <f>ROUND('Dados_Positivos e Perc'!K364,2)</f>
        <v>41.66</v>
      </c>
      <c r="L364">
        <f>ROUND('Dados_Positivos e Perc'!L364,2)</f>
        <v>59.5</v>
      </c>
      <c r="M364">
        <f>ROUND('Dados_Positivos e Perc'!M364,2)</f>
        <v>58.2</v>
      </c>
      <c r="N364">
        <f>ROUND('Dados_Positivos e Perc'!N364,2)</f>
        <v>79.3</v>
      </c>
      <c r="O364">
        <f>ROUND('Dados_Positivos e Perc'!O364,2)</f>
        <v>51.8</v>
      </c>
      <c r="P364">
        <f>ROUND('Dados_Positivos e Perc'!P364,2)</f>
        <v>54.67</v>
      </c>
    </row>
    <row r="365" spans="1:16">
      <c r="A365" t="str">
        <f>'Dados_Positivos e Perc'!A365</f>
        <v>Sobradinho</v>
      </c>
      <c r="B365">
        <f>ROUND('Dados_Positivos e Perc'!B365,2)</f>
        <v>22000</v>
      </c>
      <c r="C365">
        <f>ROUND('Dados_Positivos e Perc'!C365,2)</f>
        <v>9.08</v>
      </c>
      <c r="D365">
        <f>ROUND('Dados_Positivos e Perc'!D365,2)</f>
        <v>6088</v>
      </c>
      <c r="E365">
        <f>ROUND('Dados_Positivos e Perc'!E365,2)</f>
        <v>315</v>
      </c>
      <c r="F365">
        <f>ROUND('Dados_Positivos e Perc'!F365,2)</f>
        <v>73.819999999999993</v>
      </c>
      <c r="G365">
        <f>ROUND('Dados_Positivos e Perc'!G365,2)</f>
        <v>73.72</v>
      </c>
      <c r="H365">
        <f>ROUND('Dados_Positivos e Perc'!H365,2)</f>
        <v>81.84</v>
      </c>
      <c r="I365">
        <f>ROUND('Dados_Positivos e Perc'!I365,2)</f>
        <v>59.64</v>
      </c>
      <c r="J365">
        <f>ROUND('Dados_Positivos e Perc'!J365,2)</f>
        <v>35.409999999999997</v>
      </c>
      <c r="K365">
        <f>ROUND('Dados_Positivos e Perc'!K365,2)</f>
        <v>48.11</v>
      </c>
      <c r="L365">
        <f>ROUND('Dados_Positivos e Perc'!L365,2)</f>
        <v>63.1</v>
      </c>
      <c r="M365">
        <f>ROUND('Dados_Positivos e Perc'!M365,2)</f>
        <v>60</v>
      </c>
      <c r="N365">
        <f>ROUND('Dados_Positivos e Perc'!N365,2)</f>
        <v>73.599999999999994</v>
      </c>
      <c r="O365">
        <f>ROUND('Dados_Positivos e Perc'!O365,2)</f>
        <v>49.3</v>
      </c>
      <c r="P365">
        <f>ROUND('Dados_Positivos e Perc'!P365,2)</f>
        <v>51.6</v>
      </c>
    </row>
    <row r="366" spans="1:16">
      <c r="A366" t="str">
        <f>'Dados_Positivos e Perc'!A366</f>
        <v>Tanhaçu</v>
      </c>
      <c r="B366">
        <f>ROUND('Dados_Positivos e Perc'!B366,2)</f>
        <v>20013</v>
      </c>
      <c r="C366">
        <f>ROUND('Dados_Positivos e Perc'!C366,2)</f>
        <v>58.58</v>
      </c>
      <c r="D366">
        <f>ROUND('Dados_Positivos e Perc'!D366,2)</f>
        <v>5679</v>
      </c>
      <c r="E366">
        <f>ROUND('Dados_Positivos e Perc'!E366,2)</f>
        <v>240</v>
      </c>
      <c r="F366">
        <f>ROUND('Dados_Positivos e Perc'!F366,2)</f>
        <v>60.43</v>
      </c>
      <c r="G366">
        <f>ROUND('Dados_Positivos e Perc'!G366,2)</f>
        <v>12.13</v>
      </c>
      <c r="H366">
        <f>ROUND('Dados_Positivos e Perc'!H366,2)</f>
        <v>85.18</v>
      </c>
      <c r="I366">
        <f>ROUND('Dados_Positivos e Perc'!I366,2)</f>
        <v>64.56</v>
      </c>
      <c r="J366">
        <f>ROUND('Dados_Positivos e Perc'!J366,2)</f>
        <v>20.38</v>
      </c>
      <c r="K366">
        <f>ROUND('Dados_Positivos e Perc'!K366,2)</f>
        <v>53.13</v>
      </c>
      <c r="L366">
        <f>ROUND('Dados_Positivos e Perc'!L366,2)</f>
        <v>57.7</v>
      </c>
      <c r="M366">
        <f>ROUND('Dados_Positivos e Perc'!M366,2)</f>
        <v>55</v>
      </c>
      <c r="N366">
        <f>ROUND('Dados_Positivos e Perc'!N366,2)</f>
        <v>70.400000000000006</v>
      </c>
      <c r="O366">
        <f>ROUND('Dados_Positivos e Perc'!O366,2)</f>
        <v>53.7</v>
      </c>
      <c r="P366">
        <f>ROUND('Dados_Positivos e Perc'!P366,2)</f>
        <v>50.83</v>
      </c>
    </row>
    <row r="367" spans="1:16">
      <c r="A367" t="str">
        <f>'Dados_Positivos e Perc'!A367</f>
        <v>Teofilândia</v>
      </c>
      <c r="B367">
        <f>ROUND('Dados_Positivos e Perc'!B367,2)</f>
        <v>21482</v>
      </c>
      <c r="C367">
        <f>ROUND('Dados_Positivos e Perc'!C367,2)</f>
        <v>68.849999999999994</v>
      </c>
      <c r="D367">
        <f>ROUND('Dados_Positivos e Perc'!D367,2)</f>
        <v>5532</v>
      </c>
      <c r="E367">
        <f>ROUND('Dados_Positivos e Perc'!E367,2)</f>
        <v>253</v>
      </c>
      <c r="F367">
        <f>ROUND('Dados_Positivos e Perc'!F367,2)</f>
        <v>64.989999999999995</v>
      </c>
      <c r="G367">
        <f>ROUND('Dados_Positivos e Perc'!G367,2)</f>
        <v>21.44</v>
      </c>
      <c r="H367">
        <f>ROUND('Dados_Positivos e Perc'!H367,2)</f>
        <v>81.39</v>
      </c>
      <c r="I367">
        <f>ROUND('Dados_Positivos e Perc'!I367,2)</f>
        <v>59.47</v>
      </c>
      <c r="J367">
        <f>ROUND('Dados_Positivos e Perc'!J367,2)</f>
        <v>23.38</v>
      </c>
      <c r="K367">
        <f>ROUND('Dados_Positivos e Perc'!K367,2)</f>
        <v>53.55</v>
      </c>
      <c r="L367">
        <f>ROUND('Dados_Positivos e Perc'!L367,2)</f>
        <v>56.6</v>
      </c>
      <c r="M367">
        <f>ROUND('Dados_Positivos e Perc'!M367,2)</f>
        <v>54.7</v>
      </c>
      <c r="N367">
        <f>ROUND('Dados_Positivos e Perc'!N367,2)</f>
        <v>78.3</v>
      </c>
      <c r="O367">
        <f>ROUND('Dados_Positivos e Perc'!O367,2)</f>
        <v>48.2</v>
      </c>
      <c r="P367">
        <f>ROUND('Dados_Positivos e Perc'!P367,2)</f>
        <v>54.75</v>
      </c>
    </row>
    <row r="368" spans="1:16">
      <c r="A368" t="str">
        <f>'Dados_Positivos e Perc'!A368</f>
        <v>Uauá</v>
      </c>
      <c r="B368">
        <f>ROUND('Dados_Positivos e Perc'!B368,2)</f>
        <v>24294</v>
      </c>
      <c r="C368">
        <f>ROUND('Dados_Positivos e Perc'!C368,2)</f>
        <v>55.71</v>
      </c>
      <c r="D368">
        <f>ROUND('Dados_Positivos e Perc'!D368,2)</f>
        <v>7055</v>
      </c>
      <c r="E368">
        <f>ROUND('Dados_Positivos e Perc'!E368,2)</f>
        <v>239</v>
      </c>
      <c r="F368">
        <f>ROUND('Dados_Positivos e Perc'!F368,2)</f>
        <v>65.06</v>
      </c>
      <c r="G368">
        <f>ROUND('Dados_Positivos e Perc'!G368,2)</f>
        <v>2.21</v>
      </c>
      <c r="H368">
        <f>ROUND('Dados_Positivos e Perc'!H368,2)</f>
        <v>84</v>
      </c>
      <c r="I368">
        <f>ROUND('Dados_Positivos e Perc'!I368,2)</f>
        <v>59.28</v>
      </c>
      <c r="J368">
        <f>ROUND('Dados_Positivos e Perc'!J368,2)</f>
        <v>25.83</v>
      </c>
      <c r="K368">
        <f>ROUND('Dados_Positivos e Perc'!K368,2)</f>
        <v>47.83</v>
      </c>
      <c r="L368">
        <f>ROUND('Dados_Positivos e Perc'!L368,2)</f>
        <v>60.5</v>
      </c>
      <c r="M368">
        <f>ROUND('Dados_Positivos e Perc'!M368,2)</f>
        <v>57.2</v>
      </c>
      <c r="N368">
        <f>ROUND('Dados_Positivos e Perc'!N368,2)</f>
        <v>79.099999999999994</v>
      </c>
      <c r="O368">
        <f>ROUND('Dados_Positivos e Perc'!O368,2)</f>
        <v>50.8</v>
      </c>
      <c r="P368">
        <f>ROUND('Dados_Positivos e Perc'!P368,2)</f>
        <v>57.77</v>
      </c>
    </row>
    <row r="369" spans="1:16">
      <c r="A369" t="str">
        <f>'Dados_Positivos e Perc'!A369</f>
        <v>Ubaitaba</v>
      </c>
      <c r="B369">
        <f>ROUND('Dados_Positivos e Perc'!B369,2)</f>
        <v>20691</v>
      </c>
      <c r="C369">
        <f>ROUND('Dados_Positivos e Perc'!C369,2)</f>
        <v>14.95</v>
      </c>
      <c r="D369">
        <f>ROUND('Dados_Positivos e Perc'!D369,2)</f>
        <v>6015</v>
      </c>
      <c r="E369">
        <f>ROUND('Dados_Positivos e Perc'!E369,2)</f>
        <v>318</v>
      </c>
      <c r="F369">
        <f>ROUND('Dados_Positivos e Perc'!F369,2)</f>
        <v>69</v>
      </c>
      <c r="G369">
        <f>ROUND('Dados_Positivos e Perc'!G369,2)</f>
        <v>61.26</v>
      </c>
      <c r="H369">
        <f>ROUND('Dados_Positivos e Perc'!H369,2)</f>
        <v>82.39</v>
      </c>
      <c r="I369">
        <f>ROUND('Dados_Positivos e Perc'!I369,2)</f>
        <v>64.64</v>
      </c>
      <c r="J369">
        <f>ROUND('Dados_Positivos e Perc'!J369,2)</f>
        <v>31.85</v>
      </c>
      <c r="K369">
        <f>ROUND('Dados_Positivos e Perc'!K369,2)</f>
        <v>50.93</v>
      </c>
      <c r="L369">
        <f>ROUND('Dados_Positivos e Perc'!L369,2)</f>
        <v>61.1</v>
      </c>
      <c r="M369">
        <f>ROUND('Dados_Positivos e Perc'!M369,2)</f>
        <v>50.3</v>
      </c>
      <c r="N369">
        <f>ROUND('Dados_Positivos e Perc'!N369,2)</f>
        <v>75.2</v>
      </c>
      <c r="O369">
        <f>ROUND('Dados_Positivos e Perc'!O369,2)</f>
        <v>56.8</v>
      </c>
      <c r="P369">
        <f>ROUND('Dados_Positivos e Perc'!P369,2)</f>
        <v>56.19</v>
      </c>
    </row>
    <row r="370" spans="1:16">
      <c r="A370" t="str">
        <f>'Dados_Positivos e Perc'!A370</f>
        <v>Ubatã</v>
      </c>
      <c r="B370">
        <f>ROUND('Dados_Positivos e Perc'!B370,2)</f>
        <v>25004</v>
      </c>
      <c r="C370">
        <f>ROUND('Dados_Positivos e Perc'!C370,2)</f>
        <v>28.21</v>
      </c>
      <c r="D370">
        <f>ROUND('Dados_Positivos e Perc'!D370,2)</f>
        <v>6774</v>
      </c>
      <c r="E370">
        <f>ROUND('Dados_Positivos e Perc'!E370,2)</f>
        <v>269</v>
      </c>
      <c r="F370">
        <f>ROUND('Dados_Positivos e Perc'!F370,2)</f>
        <v>61.29</v>
      </c>
      <c r="G370">
        <f>ROUND('Dados_Positivos e Perc'!G370,2)</f>
        <v>51.33</v>
      </c>
      <c r="H370">
        <f>ROUND('Dados_Positivos e Perc'!H370,2)</f>
        <v>82.72</v>
      </c>
      <c r="I370">
        <f>ROUND('Dados_Positivos e Perc'!I370,2)</f>
        <v>58.88</v>
      </c>
      <c r="J370">
        <f>ROUND('Dados_Positivos e Perc'!J370,2)</f>
        <v>32.9</v>
      </c>
      <c r="K370">
        <f>ROUND('Dados_Positivos e Perc'!K370,2)</f>
        <v>50.16</v>
      </c>
      <c r="L370">
        <f>ROUND('Dados_Positivos e Perc'!L370,2)</f>
        <v>59.3</v>
      </c>
      <c r="M370">
        <f>ROUND('Dados_Positivos e Perc'!M370,2)</f>
        <v>60.7</v>
      </c>
      <c r="N370">
        <f>ROUND('Dados_Positivos e Perc'!N370,2)</f>
        <v>76.7</v>
      </c>
      <c r="O370">
        <f>ROUND('Dados_Positivos e Perc'!O370,2)</f>
        <v>49</v>
      </c>
      <c r="P370">
        <f>ROUND('Dados_Positivos e Perc'!P370,2)</f>
        <v>53.56</v>
      </c>
    </row>
    <row r="371" spans="1:16">
      <c r="A371" t="str">
        <f>'Dados_Positivos e Perc'!A371</f>
        <v>Una</v>
      </c>
      <c r="B371">
        <f>ROUND('Dados_Positivos e Perc'!B371,2)</f>
        <v>24110</v>
      </c>
      <c r="C371">
        <f>ROUND('Dados_Positivos e Perc'!C371,2)</f>
        <v>37.659999999999997</v>
      </c>
      <c r="D371">
        <f>ROUND('Dados_Positivos e Perc'!D371,2)</f>
        <v>7209</v>
      </c>
      <c r="E371">
        <f>ROUND('Dados_Positivos e Perc'!E371,2)</f>
        <v>269</v>
      </c>
      <c r="F371">
        <f>ROUND('Dados_Positivos e Perc'!F371,2)</f>
        <v>63.94</v>
      </c>
      <c r="G371">
        <f>ROUND('Dados_Positivos e Perc'!G371,2)</f>
        <v>21.86</v>
      </c>
      <c r="H371">
        <f>ROUND('Dados_Positivos e Perc'!H371,2)</f>
        <v>81.34</v>
      </c>
      <c r="I371">
        <f>ROUND('Dados_Positivos e Perc'!I371,2)</f>
        <v>64.849999999999994</v>
      </c>
      <c r="J371">
        <f>ROUND('Dados_Positivos e Perc'!J371,2)</f>
        <v>25.82</v>
      </c>
      <c r="K371">
        <f>ROUND('Dados_Positivos e Perc'!K371,2)</f>
        <v>54.45</v>
      </c>
      <c r="L371">
        <f>ROUND('Dados_Positivos e Perc'!L371,2)</f>
        <v>56</v>
      </c>
      <c r="M371">
        <f>ROUND('Dados_Positivos e Perc'!M371,2)</f>
        <v>59.6</v>
      </c>
      <c r="N371">
        <f>ROUND('Dados_Positivos e Perc'!N371,2)</f>
        <v>79.599999999999994</v>
      </c>
      <c r="O371">
        <f>ROUND('Dados_Positivos e Perc'!O371,2)</f>
        <v>43.4</v>
      </c>
      <c r="P371">
        <f>ROUND('Dados_Positivos e Perc'!P371,2)</f>
        <v>51.78</v>
      </c>
    </row>
    <row r="372" spans="1:16">
      <c r="A372" t="str">
        <f>'Dados_Positivos e Perc'!A372</f>
        <v>Valente</v>
      </c>
      <c r="B372">
        <f>ROUND('Dados_Positivos e Perc'!B372,2)</f>
        <v>24560</v>
      </c>
      <c r="C372">
        <f>ROUND('Dados_Positivos e Perc'!C372,2)</f>
        <v>45.09</v>
      </c>
      <c r="D372">
        <f>ROUND('Dados_Positivos e Perc'!D372,2)</f>
        <v>7517</v>
      </c>
      <c r="E372">
        <f>ROUND('Dados_Positivos e Perc'!E372,2)</f>
        <v>322</v>
      </c>
      <c r="F372">
        <f>ROUND('Dados_Positivos e Perc'!F372,2)</f>
        <v>75.2</v>
      </c>
      <c r="G372">
        <f>ROUND('Dados_Positivos e Perc'!G372,2)</f>
        <v>45.23</v>
      </c>
      <c r="H372">
        <f>ROUND('Dados_Positivos e Perc'!H372,2)</f>
        <v>85.28</v>
      </c>
      <c r="I372">
        <f>ROUND('Dados_Positivos e Perc'!I372,2)</f>
        <v>72.02</v>
      </c>
      <c r="J372">
        <f>ROUND('Dados_Positivos e Perc'!J372,2)</f>
        <v>34.840000000000003</v>
      </c>
      <c r="K372">
        <f>ROUND('Dados_Positivos e Perc'!K372,2)</f>
        <v>61.79</v>
      </c>
      <c r="L372">
        <f>ROUND('Dados_Positivos e Perc'!L372,2)</f>
        <v>63.7</v>
      </c>
      <c r="M372">
        <f>ROUND('Dados_Positivos e Perc'!M372,2)</f>
        <v>57.2</v>
      </c>
      <c r="N372">
        <f>ROUND('Dados_Positivos e Perc'!N372,2)</f>
        <v>76.400000000000006</v>
      </c>
      <c r="O372">
        <f>ROUND('Dados_Positivos e Perc'!O372,2)</f>
        <v>53.2</v>
      </c>
      <c r="P372">
        <f>ROUND('Dados_Positivos e Perc'!P372,2)</f>
        <v>49.83</v>
      </c>
    </row>
    <row r="373" spans="1:16">
      <c r="A373" t="str">
        <f>'Dados_Positivos e Perc'!A373</f>
        <v>Vera Cruz</v>
      </c>
      <c r="B373">
        <f>ROUND('Dados_Positivos e Perc'!B373,2)</f>
        <v>37567</v>
      </c>
      <c r="C373">
        <f>ROUND('Dados_Positivos e Perc'!C373,2)</f>
        <v>6.18</v>
      </c>
      <c r="D373">
        <f>ROUND('Dados_Positivos e Perc'!D373,2)</f>
        <v>11749</v>
      </c>
      <c r="E373">
        <f>ROUND('Dados_Positivos e Perc'!E373,2)</f>
        <v>362</v>
      </c>
      <c r="F373">
        <f>ROUND('Dados_Positivos e Perc'!F373,2)</f>
        <v>84.17</v>
      </c>
      <c r="G373">
        <f>ROUND('Dados_Positivos e Perc'!G373,2)</f>
        <v>20.13</v>
      </c>
      <c r="H373">
        <f>ROUND('Dados_Positivos e Perc'!H373,2)</f>
        <v>83.81</v>
      </c>
      <c r="I373">
        <f>ROUND('Dados_Positivos e Perc'!I373,2)</f>
        <v>62.56</v>
      </c>
      <c r="J373">
        <f>ROUND('Dados_Positivos e Perc'!J373,2)</f>
        <v>42.08</v>
      </c>
      <c r="K373">
        <f>ROUND('Dados_Positivos e Perc'!K373,2)</f>
        <v>52.52</v>
      </c>
      <c r="L373">
        <f>ROUND('Dados_Positivos e Perc'!L373,2)</f>
        <v>64.5</v>
      </c>
      <c r="M373">
        <f>ROUND('Dados_Positivos e Perc'!M373,2)</f>
        <v>58.8</v>
      </c>
      <c r="N373">
        <f>ROUND('Dados_Positivos e Perc'!N373,2)</f>
        <v>76.099999999999994</v>
      </c>
      <c r="O373">
        <f>ROUND('Dados_Positivos e Perc'!O373,2)</f>
        <v>57.2</v>
      </c>
      <c r="P373">
        <f>ROUND('Dados_Positivos e Perc'!P373,2)</f>
        <v>57.87</v>
      </c>
    </row>
    <row r="374" spans="1:16">
      <c r="A374" t="str">
        <f>'Dados_Positivos e Perc'!A374</f>
        <v>Wenceslau Guimarães</v>
      </c>
      <c r="B374">
        <f>ROUND('Dados_Positivos e Perc'!B374,2)</f>
        <v>22189</v>
      </c>
      <c r="C374">
        <f>ROUND('Dados_Positivos e Perc'!C374,2)</f>
        <v>66.150000000000006</v>
      </c>
      <c r="D374">
        <f>ROUND('Dados_Positivos e Perc'!D374,2)</f>
        <v>6021</v>
      </c>
      <c r="E374">
        <f>ROUND('Dados_Positivos e Perc'!E374,2)</f>
        <v>227</v>
      </c>
      <c r="F374">
        <f>ROUND('Dados_Positivos e Perc'!F374,2)</f>
        <v>57.95</v>
      </c>
      <c r="G374">
        <f>ROUND('Dados_Positivos e Perc'!G374,2)</f>
        <v>23.72</v>
      </c>
      <c r="H374">
        <f>ROUND('Dados_Positivos e Perc'!H374,2)</f>
        <v>80.569999999999993</v>
      </c>
      <c r="I374">
        <f>ROUND('Dados_Positivos e Perc'!I374,2)</f>
        <v>68.02</v>
      </c>
      <c r="J374">
        <f>ROUND('Dados_Positivos e Perc'!J374,2)</f>
        <v>20.59</v>
      </c>
      <c r="K374">
        <f>ROUND('Dados_Positivos e Perc'!K374,2)</f>
        <v>58.14</v>
      </c>
      <c r="L374">
        <f>ROUND('Dados_Positivos e Perc'!L374,2)</f>
        <v>54.4</v>
      </c>
      <c r="M374">
        <f>ROUND('Dados_Positivos e Perc'!M374,2)</f>
        <v>54.9</v>
      </c>
      <c r="N374">
        <f>ROUND('Dados_Positivos e Perc'!N374,2)</f>
        <v>80.400000000000006</v>
      </c>
      <c r="O374">
        <f>ROUND('Dados_Positivos e Perc'!O374,2)</f>
        <v>45.9</v>
      </c>
      <c r="P374">
        <f>ROUND('Dados_Positivos e Perc'!P374,2)</f>
        <v>45.2</v>
      </c>
    </row>
    <row r="375" spans="1:16">
      <c r="A375" t="str">
        <f>'Dados_Positivos e Perc'!A375</f>
        <v>Xique-Xique</v>
      </c>
      <c r="B375">
        <f>ROUND('Dados_Positivos e Perc'!B375,2)</f>
        <v>45536</v>
      </c>
      <c r="C375">
        <f>ROUND('Dados_Positivos e Perc'!C375,2)</f>
        <v>28.54</v>
      </c>
      <c r="D375">
        <f>ROUND('Dados_Positivos e Perc'!D375,2)</f>
        <v>11618</v>
      </c>
      <c r="E375">
        <f>ROUND('Dados_Positivos e Perc'!E375,2)</f>
        <v>258</v>
      </c>
      <c r="F375">
        <f>ROUND('Dados_Positivos e Perc'!F375,2)</f>
        <v>69.39</v>
      </c>
      <c r="G375">
        <f>ROUND('Dados_Positivos e Perc'!G375,2)</f>
        <v>32.35</v>
      </c>
      <c r="H375">
        <f>ROUND('Dados_Positivos e Perc'!H375,2)</f>
        <v>80.430000000000007</v>
      </c>
      <c r="I375">
        <f>ROUND('Dados_Positivos e Perc'!I375,2)</f>
        <v>58.37</v>
      </c>
      <c r="J375">
        <f>ROUND('Dados_Positivos e Perc'!J375,2)</f>
        <v>30.66</v>
      </c>
      <c r="K375">
        <f>ROUND('Dados_Positivos e Perc'!K375,2)</f>
        <v>50.67</v>
      </c>
      <c r="L375">
        <f>ROUND('Dados_Positivos e Perc'!L375,2)</f>
        <v>58.5</v>
      </c>
      <c r="M375">
        <f>ROUND('Dados_Positivos e Perc'!M375,2)</f>
        <v>60.1</v>
      </c>
      <c r="N375">
        <f>ROUND('Dados_Positivos e Perc'!N375,2)</f>
        <v>78</v>
      </c>
      <c r="O375">
        <f>ROUND('Dados_Positivos e Perc'!O375,2)</f>
        <v>54.8</v>
      </c>
      <c r="P375">
        <f>ROUND('Dados_Positivos e Perc'!P375,2)</f>
        <v>56.78</v>
      </c>
    </row>
    <row r="376" spans="1:16">
      <c r="A376" t="str">
        <f>'Dados_Positivos e Perc'!A376</f>
        <v>Araci</v>
      </c>
      <c r="B376">
        <f>ROUND('Dados_Positivos e Perc'!B376,2)</f>
        <v>51651</v>
      </c>
      <c r="C376">
        <f>ROUND('Dados_Positivos e Perc'!C376,2)</f>
        <v>61.98</v>
      </c>
      <c r="D376">
        <f>ROUND('Dados_Positivos e Perc'!D376,2)</f>
        <v>13612</v>
      </c>
      <c r="E376">
        <f>ROUND('Dados_Positivos e Perc'!E376,2)</f>
        <v>195</v>
      </c>
      <c r="F376">
        <f>ROUND('Dados_Positivos e Perc'!F376,2)</f>
        <v>53.46</v>
      </c>
      <c r="G376">
        <f>ROUND('Dados_Positivos e Perc'!G376,2)</f>
        <v>28.17</v>
      </c>
      <c r="H376">
        <f>ROUND('Dados_Positivos e Perc'!H376,2)</f>
        <v>80.48</v>
      </c>
      <c r="I376">
        <f>ROUND('Dados_Positivos e Perc'!I376,2)</f>
        <v>59.66</v>
      </c>
      <c r="J376">
        <f>ROUND('Dados_Positivos e Perc'!J376,2)</f>
        <v>19.989999999999998</v>
      </c>
      <c r="K376">
        <f>ROUND('Dados_Positivos e Perc'!K376,2)</f>
        <v>52.94</v>
      </c>
      <c r="L376">
        <f>ROUND('Dados_Positivos e Perc'!L376,2)</f>
        <v>53.4</v>
      </c>
      <c r="M376">
        <f>ROUND('Dados_Positivos e Perc'!M376,2)</f>
        <v>59.4</v>
      </c>
      <c r="N376">
        <f>ROUND('Dados_Positivos e Perc'!N376,2)</f>
        <v>75.400000000000006</v>
      </c>
      <c r="O376">
        <f>ROUND('Dados_Positivos e Perc'!O376,2)</f>
        <v>59.4</v>
      </c>
      <c r="P376">
        <f>ROUND('Dados_Positivos e Perc'!P376,2)</f>
        <v>56.67</v>
      </c>
    </row>
    <row r="377" spans="1:16">
      <c r="A377" t="str">
        <f>'Dados_Positivos e Perc'!A377</f>
        <v>Bom Jesus da Lapa</v>
      </c>
      <c r="B377">
        <f>ROUND('Dados_Positivos e Perc'!B377,2)</f>
        <v>63480</v>
      </c>
      <c r="C377">
        <f>ROUND('Dados_Positivos e Perc'!C377,2)</f>
        <v>32.11</v>
      </c>
      <c r="D377">
        <f>ROUND('Dados_Positivos e Perc'!D377,2)</f>
        <v>16344</v>
      </c>
      <c r="E377">
        <f>ROUND('Dados_Positivos e Perc'!E377,2)</f>
        <v>314</v>
      </c>
      <c r="F377">
        <f>ROUND('Dados_Positivos e Perc'!F377,2)</f>
        <v>72.790000000000006</v>
      </c>
      <c r="G377">
        <f>ROUND('Dados_Positivos e Perc'!G377,2)</f>
        <v>30.02</v>
      </c>
      <c r="H377">
        <f>ROUND('Dados_Positivos e Perc'!H377,2)</f>
        <v>81.040000000000006</v>
      </c>
      <c r="I377">
        <f>ROUND('Dados_Positivos e Perc'!I377,2)</f>
        <v>62.03</v>
      </c>
      <c r="J377">
        <f>ROUND('Dados_Positivos e Perc'!J377,2)</f>
        <v>38.29</v>
      </c>
      <c r="K377">
        <f>ROUND('Dados_Positivos e Perc'!K377,2)</f>
        <v>53.79</v>
      </c>
      <c r="L377">
        <f>ROUND('Dados_Positivos e Perc'!L377,2)</f>
        <v>63.3</v>
      </c>
      <c r="M377">
        <f>ROUND('Dados_Positivos e Perc'!M377,2)</f>
        <v>67.900000000000006</v>
      </c>
      <c r="N377">
        <f>ROUND('Dados_Positivos e Perc'!N377,2)</f>
        <v>80.099999999999994</v>
      </c>
      <c r="O377">
        <f>ROUND('Dados_Positivos e Perc'!O377,2)</f>
        <v>54.1</v>
      </c>
      <c r="P377">
        <f>ROUND('Dados_Positivos e Perc'!P377,2)</f>
        <v>60.48</v>
      </c>
    </row>
    <row r="378" spans="1:16">
      <c r="A378" t="str">
        <f>'Dados_Positivos e Perc'!A378</f>
        <v>Brumado</v>
      </c>
      <c r="B378">
        <f>ROUND('Dados_Positivos e Perc'!B378,2)</f>
        <v>64602</v>
      </c>
      <c r="C378">
        <f>ROUND('Dados_Positivos e Perc'!C378,2)</f>
        <v>30.14</v>
      </c>
      <c r="D378">
        <f>ROUND('Dados_Positivos e Perc'!D378,2)</f>
        <v>18506</v>
      </c>
      <c r="E378">
        <f>ROUND('Dados_Positivos e Perc'!E378,2)</f>
        <v>371</v>
      </c>
      <c r="F378">
        <f>ROUND('Dados_Positivos e Perc'!F378,2)</f>
        <v>74.95</v>
      </c>
      <c r="G378">
        <f>ROUND('Dados_Positivos e Perc'!G378,2)</f>
        <v>60.53</v>
      </c>
      <c r="H378">
        <f>ROUND('Dados_Positivos e Perc'!H378,2)</f>
        <v>85.78</v>
      </c>
      <c r="I378">
        <f>ROUND('Dados_Positivos e Perc'!I378,2)</f>
        <v>65.97</v>
      </c>
      <c r="J378">
        <f>ROUND('Dados_Positivos e Perc'!J378,2)</f>
        <v>39.28</v>
      </c>
      <c r="K378">
        <f>ROUND('Dados_Positivos e Perc'!K378,2)</f>
        <v>55.09</v>
      </c>
      <c r="L378">
        <f>ROUND('Dados_Positivos e Perc'!L378,2)</f>
        <v>65.599999999999994</v>
      </c>
      <c r="M378">
        <f>ROUND('Dados_Positivos e Perc'!M378,2)</f>
        <v>64.5</v>
      </c>
      <c r="N378">
        <f>ROUND('Dados_Positivos e Perc'!N378,2)</f>
        <v>81.900000000000006</v>
      </c>
      <c r="O378">
        <f>ROUND('Dados_Positivos e Perc'!O378,2)</f>
        <v>55.9</v>
      </c>
      <c r="P378">
        <f>ROUND('Dados_Positivos e Perc'!P378,2)</f>
        <v>52.26</v>
      </c>
    </row>
    <row r="379" spans="1:16">
      <c r="A379" t="str">
        <f>'Dados_Positivos e Perc'!A379</f>
        <v>Campo Formoso</v>
      </c>
      <c r="B379">
        <f>ROUND('Dados_Positivos e Perc'!B379,2)</f>
        <v>66616</v>
      </c>
      <c r="C379">
        <f>ROUND('Dados_Positivos e Perc'!C379,2)</f>
        <v>62.68</v>
      </c>
      <c r="D379">
        <f>ROUND('Dados_Positivos e Perc'!D379,2)</f>
        <v>17999</v>
      </c>
      <c r="E379">
        <f>ROUND('Dados_Positivos e Perc'!E379,2)</f>
        <v>233</v>
      </c>
      <c r="F379">
        <f>ROUND('Dados_Positivos e Perc'!F379,2)</f>
        <v>65.319999999999993</v>
      </c>
      <c r="G379">
        <f>ROUND('Dados_Positivos e Perc'!G379,2)</f>
        <v>9.16</v>
      </c>
      <c r="H379">
        <f>ROUND('Dados_Positivos e Perc'!H379,2)</f>
        <v>81.849999999999994</v>
      </c>
      <c r="I379">
        <f>ROUND('Dados_Positivos e Perc'!I379,2)</f>
        <v>62.98</v>
      </c>
      <c r="J379">
        <f>ROUND('Dados_Positivos e Perc'!J379,2)</f>
        <v>25.93</v>
      </c>
      <c r="K379">
        <f>ROUND('Dados_Positivos e Perc'!K379,2)</f>
        <v>55.49</v>
      </c>
      <c r="L379">
        <f>ROUND('Dados_Positivos e Perc'!L379,2)</f>
        <v>58.6</v>
      </c>
      <c r="M379">
        <f>ROUND('Dados_Positivos e Perc'!M379,2)</f>
        <v>64.8</v>
      </c>
      <c r="N379">
        <f>ROUND('Dados_Positivos e Perc'!N379,2)</f>
        <v>81.8</v>
      </c>
      <c r="O379">
        <f>ROUND('Dados_Positivos e Perc'!O379,2)</f>
        <v>56.2</v>
      </c>
      <c r="P379">
        <f>ROUND('Dados_Positivos e Perc'!P379,2)</f>
        <v>57.13</v>
      </c>
    </row>
    <row r="380" spans="1:16">
      <c r="A380" t="str">
        <f>'Dados_Positivos e Perc'!A380</f>
        <v>Candeias</v>
      </c>
      <c r="B380">
        <f>ROUND('Dados_Positivos e Perc'!B380,2)</f>
        <v>83158</v>
      </c>
      <c r="C380">
        <f>ROUND('Dados_Positivos e Perc'!C380,2)</f>
        <v>8.61</v>
      </c>
      <c r="D380">
        <f>ROUND('Dados_Positivos e Perc'!D380,2)</f>
        <v>24892</v>
      </c>
      <c r="E380">
        <f>ROUND('Dados_Positivos e Perc'!E380,2)</f>
        <v>403</v>
      </c>
      <c r="F380">
        <f>ROUND('Dados_Positivos e Perc'!F380,2)</f>
        <v>86.32</v>
      </c>
      <c r="G380">
        <f>ROUND('Dados_Positivos e Perc'!G380,2)</f>
        <v>66.58</v>
      </c>
      <c r="H380">
        <f>ROUND('Dados_Positivos e Perc'!H380,2)</f>
        <v>84.61</v>
      </c>
      <c r="I380">
        <f>ROUND('Dados_Positivos e Perc'!I380,2)</f>
        <v>59.47</v>
      </c>
      <c r="J380">
        <f>ROUND('Dados_Positivos e Perc'!J380,2)</f>
        <v>52.86</v>
      </c>
      <c r="K380">
        <f>ROUND('Dados_Positivos e Perc'!K380,2)</f>
        <v>56.38</v>
      </c>
      <c r="L380">
        <f>ROUND('Dados_Positivos e Perc'!L380,2)</f>
        <v>69.099999999999994</v>
      </c>
      <c r="M380">
        <f>ROUND('Dados_Positivos e Perc'!M380,2)</f>
        <v>66</v>
      </c>
      <c r="N380">
        <f>ROUND('Dados_Positivos e Perc'!N380,2)</f>
        <v>81.400000000000006</v>
      </c>
      <c r="O380">
        <f>ROUND('Dados_Positivos e Perc'!O380,2)</f>
        <v>57.8</v>
      </c>
      <c r="P380">
        <f>ROUND('Dados_Positivos e Perc'!P380,2)</f>
        <v>51.2</v>
      </c>
    </row>
    <row r="381" spans="1:16">
      <c r="A381" t="str">
        <f>'Dados_Positivos e Perc'!A381</f>
        <v>Casa Nova</v>
      </c>
      <c r="B381">
        <f>ROUND('Dados_Positivos e Perc'!B381,2)</f>
        <v>64940</v>
      </c>
      <c r="C381">
        <f>ROUND('Dados_Positivos e Perc'!C381,2)</f>
        <v>42.19</v>
      </c>
      <c r="D381">
        <f>ROUND('Dados_Positivos e Perc'!D381,2)</f>
        <v>17074</v>
      </c>
      <c r="E381">
        <f>ROUND('Dados_Positivos e Perc'!E381,2)</f>
        <v>247</v>
      </c>
      <c r="F381">
        <f>ROUND('Dados_Positivos e Perc'!F381,2)</f>
        <v>64.900000000000006</v>
      </c>
      <c r="G381">
        <f>ROUND('Dados_Positivos e Perc'!G381,2)</f>
        <v>34.96</v>
      </c>
      <c r="H381">
        <f>ROUND('Dados_Positivos e Perc'!H381,2)</f>
        <v>80.73</v>
      </c>
      <c r="I381">
        <f>ROUND('Dados_Positivos e Perc'!I381,2)</f>
        <v>60.37</v>
      </c>
      <c r="J381">
        <f>ROUND('Dados_Positivos e Perc'!J381,2)</f>
        <v>23.94</v>
      </c>
      <c r="K381">
        <f>ROUND('Dados_Positivos e Perc'!K381,2)</f>
        <v>53.06</v>
      </c>
      <c r="L381">
        <f>ROUND('Dados_Positivos e Perc'!L381,2)</f>
        <v>57</v>
      </c>
      <c r="M381">
        <f>ROUND('Dados_Positivos e Perc'!M381,2)</f>
        <v>66.7</v>
      </c>
      <c r="N381">
        <f>ROUND('Dados_Positivos e Perc'!N381,2)</f>
        <v>79</v>
      </c>
      <c r="O381">
        <f>ROUND('Dados_Positivos e Perc'!O381,2)</f>
        <v>56.2</v>
      </c>
      <c r="P381">
        <f>ROUND('Dados_Positivos e Perc'!P381,2)</f>
        <v>54.83</v>
      </c>
    </row>
    <row r="382" spans="1:16">
      <c r="A382" t="str">
        <f>'Dados_Positivos e Perc'!A382</f>
        <v>Catu</v>
      </c>
      <c r="B382">
        <f>ROUND('Dados_Positivos e Perc'!B382,2)</f>
        <v>51077</v>
      </c>
      <c r="C382">
        <f>ROUND('Dados_Positivos e Perc'!C382,2)</f>
        <v>16.29</v>
      </c>
      <c r="D382">
        <f>ROUND('Dados_Positivos e Perc'!D382,2)</f>
        <v>15169</v>
      </c>
      <c r="E382">
        <f>ROUND('Dados_Positivos e Perc'!E382,2)</f>
        <v>419</v>
      </c>
      <c r="F382">
        <f>ROUND('Dados_Positivos e Perc'!F382,2)</f>
        <v>82.89</v>
      </c>
      <c r="G382">
        <f>ROUND('Dados_Positivos e Perc'!G382,2)</f>
        <v>65.489999999999995</v>
      </c>
      <c r="H382">
        <f>ROUND('Dados_Positivos e Perc'!H382,2)</f>
        <v>85.41</v>
      </c>
      <c r="I382">
        <f>ROUND('Dados_Positivos e Perc'!I382,2)</f>
        <v>56.63</v>
      </c>
      <c r="J382">
        <f>ROUND('Dados_Positivos e Perc'!J382,2)</f>
        <v>47.71</v>
      </c>
      <c r="K382">
        <f>ROUND('Dados_Positivos e Perc'!K382,2)</f>
        <v>49.09</v>
      </c>
      <c r="L382">
        <f>ROUND('Dados_Positivos e Perc'!L382,2)</f>
        <v>67.7</v>
      </c>
      <c r="M382">
        <f>ROUND('Dados_Positivos e Perc'!M382,2)</f>
        <v>63</v>
      </c>
      <c r="N382">
        <f>ROUND('Dados_Positivos e Perc'!N382,2)</f>
        <v>80.7</v>
      </c>
      <c r="O382">
        <f>ROUND('Dados_Positivos e Perc'!O382,2)</f>
        <v>55.4</v>
      </c>
      <c r="P382">
        <f>ROUND('Dados_Positivos e Perc'!P382,2)</f>
        <v>57.96</v>
      </c>
    </row>
    <row r="383" spans="1:16">
      <c r="A383" t="str">
        <f>'Dados_Positivos e Perc'!A383</f>
        <v>Conceição do Coité</v>
      </c>
      <c r="B383">
        <f>ROUND('Dados_Positivos e Perc'!B383,2)</f>
        <v>62040</v>
      </c>
      <c r="C383">
        <f>ROUND('Dados_Positivos e Perc'!C383,2)</f>
        <v>41.52</v>
      </c>
      <c r="D383">
        <f>ROUND('Dados_Positivos e Perc'!D383,2)</f>
        <v>18519</v>
      </c>
      <c r="E383">
        <f>ROUND('Dados_Positivos e Perc'!E383,2)</f>
        <v>297</v>
      </c>
      <c r="F383">
        <f>ROUND('Dados_Positivos e Perc'!F383,2)</f>
        <v>70.81</v>
      </c>
      <c r="G383">
        <f>ROUND('Dados_Positivos e Perc'!G383,2)</f>
        <v>29.12</v>
      </c>
      <c r="H383">
        <f>ROUND('Dados_Positivos e Perc'!H383,2)</f>
        <v>83.12</v>
      </c>
      <c r="I383">
        <f>ROUND('Dados_Positivos e Perc'!I383,2)</f>
        <v>69.7</v>
      </c>
      <c r="J383">
        <f>ROUND('Dados_Positivos e Perc'!J383,2)</f>
        <v>29.73</v>
      </c>
      <c r="K383">
        <f>ROUND('Dados_Positivos e Perc'!K383,2)</f>
        <v>61.87</v>
      </c>
      <c r="L383">
        <f>ROUND('Dados_Positivos e Perc'!L383,2)</f>
        <v>61.1</v>
      </c>
      <c r="M383">
        <f>ROUND('Dados_Positivos e Perc'!M383,2)</f>
        <v>62.9</v>
      </c>
      <c r="N383">
        <f>ROUND('Dados_Positivos e Perc'!N383,2)</f>
        <v>79.599999999999994</v>
      </c>
      <c r="O383">
        <f>ROUND('Dados_Positivos e Perc'!O383,2)</f>
        <v>57.3</v>
      </c>
      <c r="P383">
        <f>ROUND('Dados_Positivos e Perc'!P383,2)</f>
        <v>49.46</v>
      </c>
    </row>
    <row r="384" spans="1:16">
      <c r="A384" t="str">
        <f>'Dados_Positivos e Perc'!A384</f>
        <v>Cruz das Almas</v>
      </c>
      <c r="B384">
        <f>ROUND('Dados_Positivos e Perc'!B384,2)</f>
        <v>58606</v>
      </c>
      <c r="C384">
        <f>ROUND('Dados_Positivos e Perc'!C384,2)</f>
        <v>14.88</v>
      </c>
      <c r="D384">
        <f>ROUND('Dados_Positivos e Perc'!D384,2)</f>
        <v>17226</v>
      </c>
      <c r="E384">
        <f>ROUND('Dados_Positivos e Perc'!E384,2)</f>
        <v>441</v>
      </c>
      <c r="F384">
        <f>ROUND('Dados_Positivos e Perc'!F384,2)</f>
        <v>81.819999999999993</v>
      </c>
      <c r="G384">
        <f>ROUND('Dados_Positivos e Perc'!G384,2)</f>
        <v>16.57</v>
      </c>
      <c r="H384">
        <f>ROUND('Dados_Positivos e Perc'!H384,2)</f>
        <v>85.74</v>
      </c>
      <c r="I384">
        <f>ROUND('Dados_Positivos e Perc'!I384,2)</f>
        <v>62.15</v>
      </c>
      <c r="J384">
        <f>ROUND('Dados_Positivos e Perc'!J384,2)</f>
        <v>54.27</v>
      </c>
      <c r="K384">
        <f>ROUND('Dados_Positivos e Perc'!K384,2)</f>
        <v>54.12</v>
      </c>
      <c r="L384">
        <f>ROUND('Dados_Positivos e Perc'!L384,2)</f>
        <v>69.900000000000006</v>
      </c>
      <c r="M384">
        <f>ROUND('Dados_Positivos e Perc'!M384,2)</f>
        <v>63.8</v>
      </c>
      <c r="N384">
        <f>ROUND('Dados_Positivos e Perc'!N384,2)</f>
        <v>77.3</v>
      </c>
      <c r="O384">
        <f>ROUND('Dados_Positivos e Perc'!O384,2)</f>
        <v>59.9</v>
      </c>
      <c r="P384">
        <f>ROUND('Dados_Positivos e Perc'!P384,2)</f>
        <v>57.34</v>
      </c>
    </row>
    <row r="385" spans="1:16">
      <c r="A385" t="str">
        <f>'Dados_Positivos e Perc'!A385</f>
        <v>Dias d'Ávila</v>
      </c>
      <c r="B385">
        <f>ROUND('Dados_Positivos e Perc'!B385,2)</f>
        <v>66440</v>
      </c>
      <c r="C385">
        <f>ROUND('Dados_Positivos e Perc'!C385,2)</f>
        <v>5.97</v>
      </c>
      <c r="D385">
        <f>ROUND('Dados_Positivos e Perc'!D385,2)</f>
        <v>19888</v>
      </c>
      <c r="E385">
        <f>ROUND('Dados_Positivos e Perc'!E385,2)</f>
        <v>413</v>
      </c>
      <c r="F385">
        <f>ROUND('Dados_Positivos e Perc'!F385,2)</f>
        <v>88.1</v>
      </c>
      <c r="G385">
        <f>ROUND('Dados_Positivos e Perc'!G385,2)</f>
        <v>55.01</v>
      </c>
      <c r="H385">
        <f>ROUND('Dados_Positivos e Perc'!H385,2)</f>
        <v>81.83</v>
      </c>
      <c r="I385">
        <f>ROUND('Dados_Positivos e Perc'!I385,2)</f>
        <v>59.22</v>
      </c>
      <c r="J385">
        <f>ROUND('Dados_Positivos e Perc'!J385,2)</f>
        <v>53.45</v>
      </c>
      <c r="K385">
        <f>ROUND('Dados_Positivos e Perc'!K385,2)</f>
        <v>55.73</v>
      </c>
      <c r="L385">
        <f>ROUND('Dados_Positivos e Perc'!L385,2)</f>
        <v>67.599999999999994</v>
      </c>
      <c r="M385">
        <f>ROUND('Dados_Positivos e Perc'!M385,2)</f>
        <v>66.3</v>
      </c>
      <c r="N385">
        <f>ROUND('Dados_Positivos e Perc'!N385,2)</f>
        <v>78.900000000000006</v>
      </c>
      <c r="O385">
        <f>ROUND('Dados_Positivos e Perc'!O385,2)</f>
        <v>58.4</v>
      </c>
      <c r="P385">
        <f>ROUND('Dados_Positivos e Perc'!P385,2)</f>
        <v>53.37</v>
      </c>
    </row>
    <row r="386" spans="1:16">
      <c r="A386" t="str">
        <f>'Dados_Positivos e Perc'!A386</f>
        <v>Euclides da Cunha</v>
      </c>
      <c r="B386">
        <f>ROUND('Dados_Positivos e Perc'!B386,2)</f>
        <v>56289</v>
      </c>
      <c r="C386">
        <f>ROUND('Dados_Positivos e Perc'!C386,2)</f>
        <v>51.29</v>
      </c>
      <c r="D386">
        <f>ROUND('Dados_Positivos e Perc'!D386,2)</f>
        <v>15857</v>
      </c>
      <c r="E386">
        <f>ROUND('Dados_Positivos e Perc'!E386,2)</f>
        <v>251</v>
      </c>
      <c r="F386">
        <f>ROUND('Dados_Positivos e Perc'!F386,2)</f>
        <v>60.03</v>
      </c>
      <c r="G386">
        <f>ROUND('Dados_Positivos e Perc'!G386,2)</f>
        <v>7.61</v>
      </c>
      <c r="H386">
        <f>ROUND('Dados_Positivos e Perc'!H386,2)</f>
        <v>83.14</v>
      </c>
      <c r="I386">
        <f>ROUND('Dados_Positivos e Perc'!I386,2)</f>
        <v>62.49</v>
      </c>
      <c r="J386">
        <f>ROUND('Dados_Positivos e Perc'!J386,2)</f>
        <v>21.54</v>
      </c>
      <c r="K386">
        <f>ROUND('Dados_Positivos e Perc'!K386,2)</f>
        <v>54.12</v>
      </c>
      <c r="L386">
        <f>ROUND('Dados_Positivos e Perc'!L386,2)</f>
        <v>56.7</v>
      </c>
      <c r="M386">
        <f>ROUND('Dados_Positivos e Perc'!M386,2)</f>
        <v>64.400000000000006</v>
      </c>
      <c r="N386">
        <f>ROUND('Dados_Positivos e Perc'!N386,2)</f>
        <v>80.599999999999994</v>
      </c>
      <c r="O386">
        <f>ROUND('Dados_Positivos e Perc'!O386,2)</f>
        <v>55.1</v>
      </c>
      <c r="P386">
        <f>ROUND('Dados_Positivos e Perc'!P386,2)</f>
        <v>55.59</v>
      </c>
    </row>
    <row r="387" spans="1:16">
      <c r="A387" t="str">
        <f>'Dados_Positivos e Perc'!A387</f>
        <v>Guanambi</v>
      </c>
      <c r="B387">
        <f>ROUND('Dados_Positivos e Perc'!B387,2)</f>
        <v>78833</v>
      </c>
      <c r="C387">
        <f>ROUND('Dados_Positivos e Perc'!C387,2)</f>
        <v>20.64</v>
      </c>
      <c r="D387">
        <f>ROUND('Dados_Positivos e Perc'!D387,2)</f>
        <v>22288</v>
      </c>
      <c r="E387">
        <f>ROUND('Dados_Positivos e Perc'!E387,2)</f>
        <v>411</v>
      </c>
      <c r="F387">
        <f>ROUND('Dados_Positivos e Perc'!F387,2)</f>
        <v>76.28</v>
      </c>
      <c r="G387">
        <f>ROUND('Dados_Positivos e Perc'!G387,2)</f>
        <v>51.35</v>
      </c>
      <c r="H387">
        <f>ROUND('Dados_Positivos e Perc'!H387,2)</f>
        <v>85.32</v>
      </c>
      <c r="I387">
        <f>ROUND('Dados_Positivos e Perc'!I387,2)</f>
        <v>69.88</v>
      </c>
      <c r="J387">
        <f>ROUND('Dados_Positivos e Perc'!J387,2)</f>
        <v>39.82</v>
      </c>
      <c r="K387">
        <f>ROUND('Dados_Positivos e Perc'!K387,2)</f>
        <v>59.85</v>
      </c>
      <c r="L387">
        <f>ROUND('Dados_Positivos e Perc'!L387,2)</f>
        <v>67.3</v>
      </c>
      <c r="M387">
        <f>ROUND('Dados_Positivos e Perc'!M387,2)</f>
        <v>67.3</v>
      </c>
      <c r="N387">
        <f>ROUND('Dados_Positivos e Perc'!N387,2)</f>
        <v>80.099999999999994</v>
      </c>
      <c r="O387">
        <f>ROUND('Dados_Positivos e Perc'!O387,2)</f>
        <v>57.2</v>
      </c>
      <c r="P387">
        <f>ROUND('Dados_Positivos e Perc'!P387,2)</f>
        <v>55.81</v>
      </c>
    </row>
    <row r="388" spans="1:16">
      <c r="A388" t="str">
        <f>'Dados_Positivos e Perc'!A388</f>
        <v>Ipirá</v>
      </c>
      <c r="B388">
        <f>ROUND('Dados_Positivos e Perc'!B388,2)</f>
        <v>59343</v>
      </c>
      <c r="C388">
        <f>ROUND('Dados_Positivos e Perc'!C388,2)</f>
        <v>51.12</v>
      </c>
      <c r="D388">
        <f>ROUND('Dados_Positivos e Perc'!D388,2)</f>
        <v>17055</v>
      </c>
      <c r="E388">
        <f>ROUND('Dados_Positivos e Perc'!E388,2)</f>
        <v>251</v>
      </c>
      <c r="F388">
        <f>ROUND('Dados_Positivos e Perc'!F388,2)</f>
        <v>59.87</v>
      </c>
      <c r="G388">
        <f>ROUND('Dados_Positivos e Perc'!G388,2)</f>
        <v>46.77</v>
      </c>
      <c r="H388">
        <f>ROUND('Dados_Positivos e Perc'!H388,2)</f>
        <v>83.16</v>
      </c>
      <c r="I388">
        <f>ROUND('Dados_Positivos e Perc'!I388,2)</f>
        <v>63.04</v>
      </c>
      <c r="J388">
        <f>ROUND('Dados_Positivos e Perc'!J388,2)</f>
        <v>20.5</v>
      </c>
      <c r="K388">
        <f>ROUND('Dados_Positivos e Perc'!K388,2)</f>
        <v>51.33</v>
      </c>
      <c r="L388">
        <f>ROUND('Dados_Positivos e Perc'!L388,2)</f>
        <v>54.9</v>
      </c>
      <c r="M388">
        <f>ROUND('Dados_Positivos e Perc'!M388,2)</f>
        <v>63.3</v>
      </c>
      <c r="N388">
        <f>ROUND('Dados_Positivos e Perc'!N388,2)</f>
        <v>81.2</v>
      </c>
      <c r="O388">
        <f>ROUND('Dados_Positivos e Perc'!O388,2)</f>
        <v>55.1</v>
      </c>
      <c r="P388">
        <f>ROUND('Dados_Positivos e Perc'!P388,2)</f>
        <v>52.94</v>
      </c>
    </row>
    <row r="389" spans="1:16">
      <c r="A389" t="str">
        <f>'Dados_Positivos e Perc'!A389</f>
        <v>Irecê</v>
      </c>
      <c r="B389">
        <f>ROUND('Dados_Positivos e Perc'!B389,2)</f>
        <v>66181</v>
      </c>
      <c r="C389">
        <f>ROUND('Dados_Positivos e Perc'!C389,2)</f>
        <v>7.8</v>
      </c>
      <c r="D389">
        <f>ROUND('Dados_Positivos e Perc'!D389,2)</f>
        <v>19622</v>
      </c>
      <c r="E389">
        <f>ROUND('Dados_Positivos e Perc'!E389,2)</f>
        <v>397</v>
      </c>
      <c r="F389">
        <f>ROUND('Dados_Positivos e Perc'!F389,2)</f>
        <v>80.34</v>
      </c>
      <c r="G389">
        <f>ROUND('Dados_Positivos e Perc'!G389,2)</f>
        <v>28.68</v>
      </c>
      <c r="H389">
        <f>ROUND('Dados_Positivos e Perc'!H389,2)</f>
        <v>83.14</v>
      </c>
      <c r="I389">
        <f>ROUND('Dados_Positivos e Perc'!I389,2)</f>
        <v>66.540000000000006</v>
      </c>
      <c r="J389">
        <f>ROUND('Dados_Positivos e Perc'!J389,2)</f>
        <v>46.17</v>
      </c>
      <c r="K389">
        <f>ROUND('Dados_Positivos e Perc'!K389,2)</f>
        <v>56.1</v>
      </c>
      <c r="L389">
        <f>ROUND('Dados_Positivos e Perc'!L389,2)</f>
        <v>69.099999999999994</v>
      </c>
      <c r="M389">
        <f>ROUND('Dados_Positivos e Perc'!M389,2)</f>
        <v>67.8</v>
      </c>
      <c r="N389">
        <f>ROUND('Dados_Positivos e Perc'!N389,2)</f>
        <v>78.900000000000006</v>
      </c>
      <c r="O389">
        <f>ROUND('Dados_Positivos e Perc'!O389,2)</f>
        <v>57.2</v>
      </c>
      <c r="P389">
        <f>ROUND('Dados_Positivos e Perc'!P389,2)</f>
        <v>59.95</v>
      </c>
    </row>
    <row r="390" spans="1:16">
      <c r="A390" t="str">
        <f>'Dados_Positivos e Perc'!A390</f>
        <v>Itaberaba</v>
      </c>
      <c r="B390">
        <f>ROUND('Dados_Positivos e Perc'!B390,2)</f>
        <v>61631</v>
      </c>
      <c r="C390">
        <f>ROUND('Dados_Positivos e Perc'!C390,2)</f>
        <v>21.33</v>
      </c>
      <c r="D390">
        <f>ROUND('Dados_Positivos e Perc'!D390,2)</f>
        <v>17743</v>
      </c>
      <c r="E390">
        <f>ROUND('Dados_Positivos e Perc'!E390,2)</f>
        <v>346</v>
      </c>
      <c r="F390">
        <f>ROUND('Dados_Positivos e Perc'!F390,2)</f>
        <v>73.66</v>
      </c>
      <c r="G390">
        <f>ROUND('Dados_Positivos e Perc'!G390,2)</f>
        <v>65.05</v>
      </c>
      <c r="H390">
        <f>ROUND('Dados_Positivos e Perc'!H390,2)</f>
        <v>83.12</v>
      </c>
      <c r="I390">
        <f>ROUND('Dados_Positivos e Perc'!I390,2)</f>
        <v>66.239999999999995</v>
      </c>
      <c r="J390">
        <f>ROUND('Dados_Positivos e Perc'!J390,2)</f>
        <v>35.659999999999997</v>
      </c>
      <c r="K390">
        <f>ROUND('Dados_Positivos e Perc'!K390,2)</f>
        <v>55.94</v>
      </c>
      <c r="L390">
        <f>ROUND('Dados_Positivos e Perc'!L390,2)</f>
        <v>62</v>
      </c>
      <c r="M390">
        <f>ROUND('Dados_Positivos e Perc'!M390,2)</f>
        <v>63</v>
      </c>
      <c r="N390">
        <f>ROUND('Dados_Positivos e Perc'!N390,2)</f>
        <v>79.900000000000006</v>
      </c>
      <c r="O390">
        <f>ROUND('Dados_Positivos e Perc'!O390,2)</f>
        <v>57.9</v>
      </c>
      <c r="P390">
        <f>ROUND('Dados_Positivos e Perc'!P390,2)</f>
        <v>59.05</v>
      </c>
    </row>
    <row r="391" spans="1:16">
      <c r="A391" t="str">
        <f>'Dados_Positivos e Perc'!A391</f>
        <v>Itamaraju</v>
      </c>
      <c r="B391">
        <f>ROUND('Dados_Positivos e Perc'!B391,2)</f>
        <v>63069</v>
      </c>
      <c r="C391">
        <f>ROUND('Dados_Positivos e Perc'!C391,2)</f>
        <v>21.06</v>
      </c>
      <c r="D391">
        <f>ROUND('Dados_Positivos e Perc'!D391,2)</f>
        <v>18636</v>
      </c>
      <c r="E391">
        <f>ROUND('Dados_Positivos e Perc'!E391,2)</f>
        <v>367</v>
      </c>
      <c r="F391">
        <f>ROUND('Dados_Positivos e Perc'!F391,2)</f>
        <v>67.97</v>
      </c>
      <c r="G391">
        <f>ROUND('Dados_Positivos e Perc'!G391,2)</f>
        <v>51.71</v>
      </c>
      <c r="H391">
        <f>ROUND('Dados_Positivos e Perc'!H391,2)</f>
        <v>82.61</v>
      </c>
      <c r="I391">
        <f>ROUND('Dados_Positivos e Perc'!I391,2)</f>
        <v>66.319999999999993</v>
      </c>
      <c r="J391">
        <f>ROUND('Dados_Positivos e Perc'!J391,2)</f>
        <v>30.73</v>
      </c>
      <c r="K391">
        <f>ROUND('Dados_Positivos e Perc'!K391,2)</f>
        <v>54.05</v>
      </c>
      <c r="L391">
        <f>ROUND('Dados_Positivos e Perc'!L391,2)</f>
        <v>62.7</v>
      </c>
      <c r="M391">
        <f>ROUND('Dados_Positivos e Perc'!M391,2)</f>
        <v>65.599999999999994</v>
      </c>
      <c r="N391">
        <f>ROUND('Dados_Positivos e Perc'!N391,2)</f>
        <v>79</v>
      </c>
      <c r="O391">
        <f>ROUND('Dados_Positivos e Perc'!O391,2)</f>
        <v>56.8</v>
      </c>
      <c r="P391">
        <f>ROUND('Dados_Positivos e Perc'!P391,2)</f>
        <v>55.8</v>
      </c>
    </row>
    <row r="392" spans="1:16">
      <c r="A392" t="str">
        <f>'Dados_Positivos e Perc'!A392</f>
        <v>Itapetinga</v>
      </c>
      <c r="B392">
        <f>ROUND('Dados_Positivos e Perc'!B392,2)</f>
        <v>68273</v>
      </c>
      <c r="C392">
        <f>ROUND('Dados_Positivos e Perc'!C392,2)</f>
        <v>2.93</v>
      </c>
      <c r="D392">
        <f>ROUND('Dados_Positivos e Perc'!D392,2)</f>
        <v>19294</v>
      </c>
      <c r="E392">
        <f>ROUND('Dados_Positivos e Perc'!E392,2)</f>
        <v>431</v>
      </c>
      <c r="F392">
        <f>ROUND('Dados_Positivos e Perc'!F392,2)</f>
        <v>77.7</v>
      </c>
      <c r="G392">
        <f>ROUND('Dados_Positivos e Perc'!G392,2)</f>
        <v>90.28</v>
      </c>
      <c r="H392">
        <f>ROUND('Dados_Positivos e Perc'!H392,2)</f>
        <v>83.82</v>
      </c>
      <c r="I392">
        <f>ROUND('Dados_Positivos e Perc'!I392,2)</f>
        <v>71.25</v>
      </c>
      <c r="J392">
        <f>ROUND('Dados_Positivos e Perc'!J392,2)</f>
        <v>42.91</v>
      </c>
      <c r="K392">
        <f>ROUND('Dados_Positivos e Perc'!K392,2)</f>
        <v>58.86</v>
      </c>
      <c r="L392">
        <f>ROUND('Dados_Positivos e Perc'!L392,2)</f>
        <v>66.7</v>
      </c>
      <c r="M392">
        <f>ROUND('Dados_Positivos e Perc'!M392,2)</f>
        <v>65.7</v>
      </c>
      <c r="N392">
        <f>ROUND('Dados_Positivos e Perc'!N392,2)</f>
        <v>82.6</v>
      </c>
      <c r="O392">
        <f>ROUND('Dados_Positivos e Perc'!O392,2)</f>
        <v>55.3</v>
      </c>
      <c r="P392">
        <f>ROUND('Dados_Positivos e Perc'!P392,2)</f>
        <v>49.62</v>
      </c>
    </row>
    <row r="393" spans="1:16">
      <c r="A393" t="str">
        <f>'Dados_Positivos e Perc'!A393</f>
        <v>Jacobina</v>
      </c>
      <c r="B393">
        <f>ROUND('Dados_Positivos e Perc'!B393,2)</f>
        <v>79247</v>
      </c>
      <c r="C393">
        <f>ROUND('Dados_Positivos e Perc'!C393,2)</f>
        <v>29.5</v>
      </c>
      <c r="D393">
        <f>ROUND('Dados_Positivos e Perc'!D393,2)</f>
        <v>24883</v>
      </c>
      <c r="E393">
        <f>ROUND('Dados_Positivos e Perc'!E393,2)</f>
        <v>372</v>
      </c>
      <c r="F393">
        <f>ROUND('Dados_Positivos e Perc'!F393,2)</f>
        <v>73.89</v>
      </c>
      <c r="G393">
        <f>ROUND('Dados_Positivos e Perc'!G393,2)</f>
        <v>51.91</v>
      </c>
      <c r="H393">
        <f>ROUND('Dados_Positivos e Perc'!H393,2)</f>
        <v>84.01</v>
      </c>
      <c r="I393">
        <f>ROUND('Dados_Positivos e Perc'!I393,2)</f>
        <v>68.739999999999995</v>
      </c>
      <c r="J393">
        <f>ROUND('Dados_Positivos e Perc'!J393,2)</f>
        <v>40.04</v>
      </c>
      <c r="K393">
        <f>ROUND('Dados_Positivos e Perc'!K393,2)</f>
        <v>58.28</v>
      </c>
      <c r="L393">
        <f>ROUND('Dados_Positivos e Perc'!L393,2)</f>
        <v>64.900000000000006</v>
      </c>
      <c r="M393">
        <f>ROUND('Dados_Positivos e Perc'!M393,2)</f>
        <v>65.099999999999994</v>
      </c>
      <c r="N393">
        <f>ROUND('Dados_Positivos e Perc'!N393,2)</f>
        <v>81.099999999999994</v>
      </c>
      <c r="O393">
        <f>ROUND('Dados_Positivos e Perc'!O393,2)</f>
        <v>58.4</v>
      </c>
      <c r="P393">
        <f>ROUND('Dados_Positivos e Perc'!P393,2)</f>
        <v>55.37</v>
      </c>
    </row>
    <row r="394" spans="1:16">
      <c r="A394" t="str">
        <f>'Dados_Positivos e Perc'!A394</f>
        <v>Jaguaquara</v>
      </c>
      <c r="B394">
        <f>ROUND('Dados_Positivos e Perc'!B394,2)</f>
        <v>51011</v>
      </c>
      <c r="C394">
        <f>ROUND('Dados_Positivos e Perc'!C394,2)</f>
        <v>23.84</v>
      </c>
      <c r="D394">
        <f>ROUND('Dados_Positivos e Perc'!D394,2)</f>
        <v>14077</v>
      </c>
      <c r="E394">
        <f>ROUND('Dados_Positivos e Perc'!E394,2)</f>
        <v>270</v>
      </c>
      <c r="F394">
        <f>ROUND('Dados_Positivos e Perc'!F394,2)</f>
        <v>61.75</v>
      </c>
      <c r="G394">
        <f>ROUND('Dados_Positivos e Perc'!G394,2)</f>
        <v>28.88</v>
      </c>
      <c r="H394">
        <f>ROUND('Dados_Positivos e Perc'!H394,2)</f>
        <v>82.12</v>
      </c>
      <c r="I394">
        <f>ROUND('Dados_Positivos e Perc'!I394,2)</f>
        <v>63.75</v>
      </c>
      <c r="J394">
        <f>ROUND('Dados_Positivos e Perc'!J394,2)</f>
        <v>25.96</v>
      </c>
      <c r="K394">
        <f>ROUND('Dados_Positivos e Perc'!K394,2)</f>
        <v>54.18</v>
      </c>
      <c r="L394">
        <f>ROUND('Dados_Positivos e Perc'!L394,2)</f>
        <v>58</v>
      </c>
      <c r="M394">
        <f>ROUND('Dados_Positivos e Perc'!M394,2)</f>
        <v>62.6</v>
      </c>
      <c r="N394">
        <f>ROUND('Dados_Positivos e Perc'!N394,2)</f>
        <v>77.2</v>
      </c>
      <c r="O394">
        <f>ROUND('Dados_Positivos e Perc'!O394,2)</f>
        <v>55.9</v>
      </c>
      <c r="P394">
        <f>ROUND('Dados_Positivos e Perc'!P394,2)</f>
        <v>51.43</v>
      </c>
    </row>
    <row r="395" spans="1:16">
      <c r="A395" t="str">
        <f>'Dados_Positivos e Perc'!A395</f>
        <v>Luís Eduardo Magalhães</v>
      </c>
      <c r="B395">
        <f>ROUND('Dados_Positivos e Perc'!B395,2)</f>
        <v>60105</v>
      </c>
      <c r="C395">
        <f>ROUND('Dados_Positivos e Perc'!C395,2)</f>
        <v>8.69</v>
      </c>
      <c r="D395">
        <f>ROUND('Dados_Positivos e Perc'!D395,2)</f>
        <v>17769</v>
      </c>
      <c r="E395">
        <f>ROUND('Dados_Positivos e Perc'!E395,2)</f>
        <v>709</v>
      </c>
      <c r="F395">
        <f>ROUND('Dados_Positivos e Perc'!F395,2)</f>
        <v>89.75</v>
      </c>
      <c r="G395">
        <f>ROUND('Dados_Positivos e Perc'!G395,2)</f>
        <v>16.170000000000002</v>
      </c>
      <c r="H395">
        <f>ROUND('Dados_Positivos e Perc'!H395,2)</f>
        <v>80.239999999999995</v>
      </c>
      <c r="I395">
        <f>ROUND('Dados_Positivos e Perc'!I395,2)</f>
        <v>68.27</v>
      </c>
      <c r="J395">
        <f>ROUND('Dados_Positivos e Perc'!J395,2)</f>
        <v>47.04</v>
      </c>
      <c r="K395">
        <f>ROUND('Dados_Positivos e Perc'!K395,2)</f>
        <v>66.33</v>
      </c>
      <c r="L395">
        <f>ROUND('Dados_Positivos e Perc'!L395,2)</f>
        <v>71.599999999999994</v>
      </c>
      <c r="M395">
        <f>ROUND('Dados_Positivos e Perc'!M395,2)</f>
        <v>64.099999999999994</v>
      </c>
      <c r="N395">
        <f>ROUND('Dados_Positivos e Perc'!N395,2)</f>
        <v>81.2</v>
      </c>
      <c r="O395">
        <f>ROUND('Dados_Positivos e Perc'!O395,2)</f>
        <v>58.7</v>
      </c>
      <c r="P395">
        <f>ROUND('Dados_Positivos e Perc'!P395,2)</f>
        <v>63.37</v>
      </c>
    </row>
    <row r="396" spans="1:16">
      <c r="A396" t="str">
        <f>'Dados_Positivos e Perc'!A396</f>
        <v>Monte Santo</v>
      </c>
      <c r="B396">
        <f>ROUND('Dados_Positivos e Perc'!B396,2)</f>
        <v>52338</v>
      </c>
      <c r="C396">
        <f>ROUND('Dados_Positivos e Perc'!C396,2)</f>
        <v>83.1</v>
      </c>
      <c r="D396">
        <f>ROUND('Dados_Positivos e Perc'!D396,2)</f>
        <v>14487</v>
      </c>
      <c r="E396">
        <f>ROUND('Dados_Positivos e Perc'!E396,2)</f>
        <v>188</v>
      </c>
      <c r="F396">
        <f>ROUND('Dados_Positivos e Perc'!F396,2)</f>
        <v>49.24</v>
      </c>
      <c r="G396">
        <f>ROUND('Dados_Positivos e Perc'!G396,2)</f>
        <v>8.93</v>
      </c>
      <c r="H396">
        <f>ROUND('Dados_Positivos e Perc'!H396,2)</f>
        <v>82.09</v>
      </c>
      <c r="I396">
        <f>ROUND('Dados_Positivos e Perc'!I396,2)</f>
        <v>58.73</v>
      </c>
      <c r="J396">
        <f>ROUND('Dados_Positivos e Perc'!J396,2)</f>
        <v>13.69</v>
      </c>
      <c r="K396">
        <f>ROUND('Dados_Positivos e Perc'!K396,2)</f>
        <v>49.35</v>
      </c>
      <c r="L396">
        <f>ROUND('Dados_Positivos e Perc'!L396,2)</f>
        <v>50.6</v>
      </c>
      <c r="M396">
        <f>ROUND('Dados_Positivos e Perc'!M396,2)</f>
        <v>63.7</v>
      </c>
      <c r="N396">
        <f>ROUND('Dados_Positivos e Perc'!N396,2)</f>
        <v>77.7</v>
      </c>
      <c r="O396">
        <f>ROUND('Dados_Positivos e Perc'!O396,2)</f>
        <v>53.2</v>
      </c>
      <c r="P396">
        <f>ROUND('Dados_Positivos e Perc'!P396,2)</f>
        <v>55.17</v>
      </c>
    </row>
    <row r="397" spans="1:16">
      <c r="A397" t="str">
        <f>'Dados_Positivos e Perc'!A397</f>
        <v>Santo Amaro</v>
      </c>
      <c r="B397">
        <f>ROUND('Dados_Positivos e Perc'!B397,2)</f>
        <v>57800</v>
      </c>
      <c r="C397">
        <f>ROUND('Dados_Positivos e Perc'!C397,2)</f>
        <v>22.55</v>
      </c>
      <c r="D397">
        <f>ROUND('Dados_Positivos e Perc'!D397,2)</f>
        <v>16997</v>
      </c>
      <c r="E397">
        <f>ROUND('Dados_Positivos e Perc'!E397,2)</f>
        <v>333</v>
      </c>
      <c r="F397">
        <f>ROUND('Dados_Positivos e Perc'!F397,2)</f>
        <v>80.73</v>
      </c>
      <c r="G397">
        <f>ROUND('Dados_Positivos e Perc'!G397,2)</f>
        <v>53.47</v>
      </c>
      <c r="H397">
        <f>ROUND('Dados_Positivos e Perc'!H397,2)</f>
        <v>85.2</v>
      </c>
      <c r="I397">
        <f>ROUND('Dados_Positivos e Perc'!I397,2)</f>
        <v>61.96</v>
      </c>
      <c r="J397">
        <f>ROUND('Dados_Positivos e Perc'!J397,2)</f>
        <v>45.71</v>
      </c>
      <c r="K397">
        <f>ROUND('Dados_Positivos e Perc'!K397,2)</f>
        <v>51.13</v>
      </c>
      <c r="L397">
        <f>ROUND('Dados_Positivos e Perc'!L397,2)</f>
        <v>64.599999999999994</v>
      </c>
      <c r="M397">
        <f>ROUND('Dados_Positivos e Perc'!M397,2)</f>
        <v>60.9</v>
      </c>
      <c r="N397">
        <f>ROUND('Dados_Positivos e Perc'!N397,2)</f>
        <v>81</v>
      </c>
      <c r="O397">
        <f>ROUND('Dados_Positivos e Perc'!O397,2)</f>
        <v>60</v>
      </c>
      <c r="P397">
        <f>ROUND('Dados_Positivos e Perc'!P397,2)</f>
        <v>56.9</v>
      </c>
    </row>
    <row r="398" spans="1:16">
      <c r="A398" t="str">
        <f>'Dados_Positivos e Perc'!A398</f>
        <v>Santo Antônio de Jesus</v>
      </c>
      <c r="B398">
        <f>ROUND('Dados_Positivos e Perc'!B398,2)</f>
        <v>90985</v>
      </c>
      <c r="C398">
        <f>ROUND('Dados_Positivos e Perc'!C398,2)</f>
        <v>12.84</v>
      </c>
      <c r="D398">
        <f>ROUND('Dados_Positivos e Perc'!D398,2)</f>
        <v>27427</v>
      </c>
      <c r="E398">
        <f>ROUND('Dados_Positivos e Perc'!E398,2)</f>
        <v>448</v>
      </c>
      <c r="F398">
        <f>ROUND('Dados_Positivos e Perc'!F398,2)</f>
        <v>81.03</v>
      </c>
      <c r="G398">
        <f>ROUND('Dados_Positivos e Perc'!G398,2)</f>
        <v>62.64</v>
      </c>
      <c r="H398">
        <f>ROUND('Dados_Positivos e Perc'!H398,2)</f>
        <v>85.32</v>
      </c>
      <c r="I398">
        <f>ROUND('Dados_Positivos e Perc'!I398,2)</f>
        <v>70.599999999999994</v>
      </c>
      <c r="J398">
        <f>ROUND('Dados_Positivos e Perc'!J398,2)</f>
        <v>47.82</v>
      </c>
      <c r="K398">
        <f>ROUND('Dados_Positivos e Perc'!K398,2)</f>
        <v>61.7</v>
      </c>
      <c r="L398">
        <f>ROUND('Dados_Positivos e Perc'!L398,2)</f>
        <v>70</v>
      </c>
      <c r="M398">
        <f>ROUND('Dados_Positivos e Perc'!M398,2)</f>
        <v>68.099999999999994</v>
      </c>
      <c r="N398">
        <f>ROUND('Dados_Positivos e Perc'!N398,2)</f>
        <v>78.8</v>
      </c>
      <c r="O398">
        <f>ROUND('Dados_Positivos e Perc'!O398,2)</f>
        <v>58.1</v>
      </c>
      <c r="P398">
        <f>ROUND('Dados_Positivos e Perc'!P398,2)</f>
        <v>54.98</v>
      </c>
    </row>
    <row r="399" spans="1:16">
      <c r="A399" t="str">
        <f>'Dados_Positivos e Perc'!A399</f>
        <v>Senhor do Bonfim</v>
      </c>
      <c r="B399">
        <f>ROUND('Dados_Positivos e Perc'!B399,2)</f>
        <v>74419</v>
      </c>
      <c r="C399">
        <f>ROUND('Dados_Positivos e Perc'!C399,2)</f>
        <v>22.65</v>
      </c>
      <c r="D399">
        <f>ROUND('Dados_Positivos e Perc'!D399,2)</f>
        <v>22072</v>
      </c>
      <c r="E399">
        <f>ROUND('Dados_Positivos e Perc'!E399,2)</f>
        <v>369</v>
      </c>
      <c r="F399">
        <f>ROUND('Dados_Positivos e Perc'!F399,2)</f>
        <v>75.81</v>
      </c>
      <c r="G399">
        <f>ROUND('Dados_Positivos e Perc'!G399,2)</f>
        <v>53.42</v>
      </c>
      <c r="H399">
        <f>ROUND('Dados_Positivos e Perc'!H399,2)</f>
        <v>83.7</v>
      </c>
      <c r="I399">
        <f>ROUND('Dados_Positivos e Perc'!I399,2)</f>
        <v>64.349999999999994</v>
      </c>
      <c r="J399">
        <f>ROUND('Dados_Positivos e Perc'!J399,2)</f>
        <v>43.87</v>
      </c>
      <c r="K399">
        <f>ROUND('Dados_Positivos e Perc'!K399,2)</f>
        <v>51.99</v>
      </c>
      <c r="L399">
        <f>ROUND('Dados_Positivos e Perc'!L399,2)</f>
        <v>66.599999999999994</v>
      </c>
      <c r="M399">
        <f>ROUND('Dados_Positivos e Perc'!M399,2)</f>
        <v>68.7</v>
      </c>
      <c r="N399">
        <f>ROUND('Dados_Positivos e Perc'!N399,2)</f>
        <v>79.599999999999994</v>
      </c>
      <c r="O399">
        <f>ROUND('Dados_Positivos e Perc'!O399,2)</f>
        <v>55.1</v>
      </c>
      <c r="P399">
        <f>ROUND('Dados_Positivos e Perc'!P399,2)</f>
        <v>58.33</v>
      </c>
    </row>
    <row r="400" spans="1:16">
      <c r="A400" t="str">
        <f>'Dados_Positivos e Perc'!A400</f>
        <v>Serrinha</v>
      </c>
      <c r="B400">
        <f>ROUND('Dados_Positivos e Perc'!B400,2)</f>
        <v>76762</v>
      </c>
      <c r="C400">
        <f>ROUND('Dados_Positivos e Perc'!C400,2)</f>
        <v>38.53</v>
      </c>
      <c r="D400">
        <f>ROUND('Dados_Positivos e Perc'!D400,2)</f>
        <v>21765</v>
      </c>
      <c r="E400">
        <f>ROUND('Dados_Positivos e Perc'!E400,2)</f>
        <v>338</v>
      </c>
      <c r="F400">
        <f>ROUND('Dados_Positivos e Perc'!F400,2)</f>
        <v>74.94</v>
      </c>
      <c r="G400">
        <f>ROUND('Dados_Positivos e Perc'!G400,2)</f>
        <v>46.15</v>
      </c>
      <c r="H400">
        <f>ROUND('Dados_Positivos e Perc'!H400,2)</f>
        <v>83.57</v>
      </c>
      <c r="I400">
        <f>ROUND('Dados_Positivos e Perc'!I400,2)</f>
        <v>61.89</v>
      </c>
      <c r="J400">
        <f>ROUND('Dados_Positivos e Perc'!J400,2)</f>
        <v>40.31</v>
      </c>
      <c r="K400">
        <f>ROUND('Dados_Positivos e Perc'!K400,2)</f>
        <v>57.54</v>
      </c>
      <c r="L400">
        <f>ROUND('Dados_Positivos e Perc'!L400,2)</f>
        <v>63.4</v>
      </c>
      <c r="M400">
        <f>ROUND('Dados_Positivos e Perc'!M400,2)</f>
        <v>64.099999999999994</v>
      </c>
      <c r="N400">
        <f>ROUND('Dados_Positivos e Perc'!N400,2)</f>
        <v>81.3</v>
      </c>
      <c r="O400">
        <f>ROUND('Dados_Positivos e Perc'!O400,2)</f>
        <v>59.1</v>
      </c>
      <c r="P400">
        <f>ROUND('Dados_Positivos e Perc'!P400,2)</f>
        <v>56.12</v>
      </c>
    </row>
    <row r="401" spans="1:16">
      <c r="A401" t="str">
        <f>'Dados_Positivos e Perc'!A401</f>
        <v>Tucano</v>
      </c>
      <c r="B401">
        <f>ROUND('Dados_Positivos e Perc'!B401,2)</f>
        <v>52418</v>
      </c>
      <c r="C401">
        <f>ROUND('Dados_Positivos e Perc'!C401,2)</f>
        <v>58.11</v>
      </c>
      <c r="D401">
        <f>ROUND('Dados_Positivos e Perc'!D401,2)</f>
        <v>14880</v>
      </c>
      <c r="E401">
        <f>ROUND('Dados_Positivos e Perc'!E401,2)</f>
        <v>234</v>
      </c>
      <c r="F401">
        <f>ROUND('Dados_Positivos e Perc'!F401,2)</f>
        <v>57.34</v>
      </c>
      <c r="G401">
        <f>ROUND('Dados_Positivos e Perc'!G401,2)</f>
        <v>40.74</v>
      </c>
      <c r="H401">
        <f>ROUND('Dados_Positivos e Perc'!H401,2)</f>
        <v>82.99</v>
      </c>
      <c r="I401">
        <f>ROUND('Dados_Positivos e Perc'!I401,2)</f>
        <v>62.72</v>
      </c>
      <c r="J401">
        <f>ROUND('Dados_Positivos e Perc'!J401,2)</f>
        <v>20.73</v>
      </c>
      <c r="K401">
        <f>ROUND('Dados_Positivos e Perc'!K401,2)</f>
        <v>53.3</v>
      </c>
      <c r="L401">
        <f>ROUND('Dados_Positivos e Perc'!L401,2)</f>
        <v>57.9</v>
      </c>
      <c r="M401">
        <f>ROUND('Dados_Positivos e Perc'!M401,2)</f>
        <v>63.2</v>
      </c>
      <c r="N401">
        <f>ROUND('Dados_Positivos e Perc'!N401,2)</f>
        <v>81.7</v>
      </c>
      <c r="O401">
        <f>ROUND('Dados_Positivos e Perc'!O401,2)</f>
        <v>52</v>
      </c>
      <c r="P401">
        <f>ROUND('Dados_Positivos e Perc'!P401,2)</f>
        <v>66.14</v>
      </c>
    </row>
    <row r="402" spans="1:16">
      <c r="A402" t="str">
        <f>'Dados_Positivos e Perc'!A402</f>
        <v>Valença</v>
      </c>
      <c r="B402">
        <f>ROUND('Dados_Positivos e Perc'!B402,2)</f>
        <v>88673</v>
      </c>
      <c r="C402">
        <f>ROUND('Dados_Positivos e Perc'!C402,2)</f>
        <v>27.41</v>
      </c>
      <c r="D402">
        <f>ROUND('Dados_Positivos e Perc'!D402,2)</f>
        <v>26342</v>
      </c>
      <c r="E402">
        <f>ROUND('Dados_Positivos e Perc'!E402,2)</f>
        <v>351</v>
      </c>
      <c r="F402">
        <f>ROUND('Dados_Positivos e Perc'!F402,2)</f>
        <v>71.83</v>
      </c>
      <c r="G402">
        <f>ROUND('Dados_Positivos e Perc'!G402,2)</f>
        <v>59.15</v>
      </c>
      <c r="H402">
        <f>ROUND('Dados_Positivos e Perc'!H402,2)</f>
        <v>83.22</v>
      </c>
      <c r="I402">
        <f>ROUND('Dados_Positivos e Perc'!I402,2)</f>
        <v>67.349999999999994</v>
      </c>
      <c r="J402">
        <f>ROUND('Dados_Positivos e Perc'!J402,2)</f>
        <v>37.840000000000003</v>
      </c>
      <c r="K402">
        <f>ROUND('Dados_Positivos e Perc'!K402,2)</f>
        <v>59.49</v>
      </c>
      <c r="L402">
        <f>ROUND('Dados_Positivos e Perc'!L402,2)</f>
        <v>62.3</v>
      </c>
      <c r="M402">
        <f>ROUND('Dados_Positivos e Perc'!M402,2)</f>
        <v>68.7</v>
      </c>
      <c r="N402">
        <f>ROUND('Dados_Positivos e Perc'!N402,2)</f>
        <v>79.099999999999994</v>
      </c>
      <c r="O402">
        <f>ROUND('Dados_Positivos e Perc'!O402,2)</f>
        <v>57.2</v>
      </c>
      <c r="P402">
        <f>ROUND('Dados_Positivos e Perc'!P402,2)</f>
        <v>55.39</v>
      </c>
    </row>
    <row r="403" spans="1:16">
      <c r="A403" t="str">
        <f>'Dados_Positivos e Perc'!A403</f>
        <v>Alagoinhas</v>
      </c>
      <c r="B403">
        <f>ROUND('Dados_Positivos e Perc'!B403,2)</f>
        <v>141949</v>
      </c>
      <c r="C403">
        <f>ROUND('Dados_Positivos e Perc'!C403,2)</f>
        <v>12.62</v>
      </c>
      <c r="D403">
        <f>ROUND('Dados_Positivos e Perc'!D403,2)</f>
        <v>41637</v>
      </c>
      <c r="E403">
        <f>ROUND('Dados_Positivos e Perc'!E403,2)</f>
        <v>478</v>
      </c>
      <c r="F403">
        <f>ROUND('Dados_Positivos e Perc'!F403,2)</f>
        <v>84.42</v>
      </c>
      <c r="G403">
        <f>ROUND('Dados_Positivos e Perc'!G403,2)</f>
        <v>53.48</v>
      </c>
      <c r="H403">
        <f>ROUND('Dados_Positivos e Perc'!H403,2)</f>
        <v>85.38</v>
      </c>
      <c r="I403">
        <f>ROUND('Dados_Positivos e Perc'!I403,2)</f>
        <v>63.63</v>
      </c>
      <c r="J403">
        <f>ROUND('Dados_Positivos e Perc'!J403,2)</f>
        <v>54.72</v>
      </c>
      <c r="K403">
        <f>ROUND('Dados_Positivos e Perc'!K403,2)</f>
        <v>55.3</v>
      </c>
      <c r="L403">
        <f>ROUND('Dados_Positivos e Perc'!L403,2)</f>
        <v>68.3</v>
      </c>
      <c r="M403">
        <f>ROUND('Dados_Positivos e Perc'!M403,2)</f>
        <v>65.2</v>
      </c>
      <c r="N403">
        <f>ROUND('Dados_Positivos e Perc'!N403,2)</f>
        <v>82.3</v>
      </c>
      <c r="O403">
        <f>ROUND('Dados_Positivos e Perc'!O403,2)</f>
        <v>61.6</v>
      </c>
      <c r="P403">
        <f>ROUND('Dados_Positivos e Perc'!P403,2)</f>
        <v>57.38</v>
      </c>
    </row>
    <row r="404" spans="1:16">
      <c r="A404" t="str">
        <f>'Dados_Positivos e Perc'!A404</f>
        <v>Barreiras</v>
      </c>
      <c r="B404">
        <f>ROUND('Dados_Positivos e Perc'!B404,2)</f>
        <v>137427</v>
      </c>
      <c r="C404">
        <f>ROUND('Dados_Positivos e Perc'!C404,2)</f>
        <v>9.9600000000000009</v>
      </c>
      <c r="D404">
        <f>ROUND('Dados_Positivos e Perc'!D404,2)</f>
        <v>38577</v>
      </c>
      <c r="E404">
        <f>ROUND('Dados_Positivos e Perc'!E404,2)</f>
        <v>530</v>
      </c>
      <c r="F404">
        <f>ROUND('Dados_Positivos e Perc'!F404,2)</f>
        <v>84.9</v>
      </c>
      <c r="G404">
        <f>ROUND('Dados_Positivos e Perc'!G404,2)</f>
        <v>33.630000000000003</v>
      </c>
      <c r="H404">
        <f>ROUND('Dados_Positivos e Perc'!H404,2)</f>
        <v>82.72</v>
      </c>
      <c r="I404">
        <f>ROUND('Dados_Positivos e Perc'!I404,2)</f>
        <v>65.849999999999994</v>
      </c>
      <c r="J404">
        <f>ROUND('Dados_Positivos e Perc'!J404,2)</f>
        <v>54.21</v>
      </c>
      <c r="K404">
        <f>ROUND('Dados_Positivos e Perc'!K404,2)</f>
        <v>59.39</v>
      </c>
      <c r="L404">
        <f>ROUND('Dados_Positivos e Perc'!L404,2)</f>
        <v>72.099999999999994</v>
      </c>
      <c r="M404">
        <f>ROUND('Dados_Positivos e Perc'!M404,2)</f>
        <v>69.5</v>
      </c>
      <c r="N404">
        <f>ROUND('Dados_Positivos e Perc'!N404,2)</f>
        <v>80.7</v>
      </c>
      <c r="O404">
        <f>ROUND('Dados_Positivos e Perc'!O404,2)</f>
        <v>66.8</v>
      </c>
      <c r="P404">
        <f>ROUND('Dados_Positivos e Perc'!P404,2)</f>
        <v>57.04</v>
      </c>
    </row>
    <row r="405" spans="1:16">
      <c r="A405" t="str">
        <f>'Dados_Positivos e Perc'!A405</f>
        <v>Camaçari</v>
      </c>
      <c r="B405">
        <f>ROUND('Dados_Positivos e Perc'!B405,2)</f>
        <v>242970</v>
      </c>
      <c r="C405">
        <f>ROUND('Dados_Positivos e Perc'!C405,2)</f>
        <v>4.53</v>
      </c>
      <c r="D405">
        <f>ROUND('Dados_Positivos e Perc'!D405,2)</f>
        <v>73991</v>
      </c>
      <c r="E405">
        <f>ROUND('Dados_Positivos e Perc'!E405,2)</f>
        <v>475</v>
      </c>
      <c r="F405">
        <f>ROUND('Dados_Positivos e Perc'!F405,2)</f>
        <v>88.44</v>
      </c>
      <c r="G405">
        <f>ROUND('Dados_Positivos e Perc'!G405,2)</f>
        <v>62.37</v>
      </c>
      <c r="H405">
        <f>ROUND('Dados_Positivos e Perc'!H405,2)</f>
        <v>83.55</v>
      </c>
      <c r="I405">
        <f>ROUND('Dados_Positivos e Perc'!I405,2)</f>
        <v>64.25</v>
      </c>
      <c r="J405">
        <f>ROUND('Dados_Positivos e Perc'!J405,2)</f>
        <v>54.39</v>
      </c>
      <c r="K405">
        <f>ROUND('Dados_Positivos e Perc'!K405,2)</f>
        <v>61.8</v>
      </c>
      <c r="L405">
        <f>ROUND('Dados_Positivos e Perc'!L405,2)</f>
        <v>69.400000000000006</v>
      </c>
      <c r="M405">
        <f>ROUND('Dados_Positivos e Perc'!M405,2)</f>
        <v>71</v>
      </c>
      <c r="N405">
        <f>ROUND('Dados_Positivos e Perc'!N405,2)</f>
        <v>82</v>
      </c>
      <c r="O405">
        <f>ROUND('Dados_Positivos e Perc'!O405,2)</f>
        <v>61.9</v>
      </c>
      <c r="P405">
        <f>ROUND('Dados_Positivos e Perc'!P405,2)</f>
        <v>54.58</v>
      </c>
    </row>
    <row r="406" spans="1:16">
      <c r="A406" t="str">
        <f>'Dados_Positivos e Perc'!A406</f>
        <v>Eunápolis</v>
      </c>
      <c r="B406">
        <f>ROUND('Dados_Positivos e Perc'!B406,2)</f>
        <v>100196</v>
      </c>
      <c r="C406">
        <f>ROUND('Dados_Positivos e Perc'!C406,2)</f>
        <v>6.77</v>
      </c>
      <c r="D406">
        <f>ROUND('Dados_Positivos e Perc'!D406,2)</f>
        <v>29461</v>
      </c>
      <c r="E406">
        <f>ROUND('Dados_Positivos e Perc'!E406,2)</f>
        <v>484</v>
      </c>
      <c r="F406">
        <f>ROUND('Dados_Positivos e Perc'!F406,2)</f>
        <v>78.56</v>
      </c>
      <c r="G406">
        <f>ROUND('Dados_Positivos e Perc'!G406,2)</f>
        <v>34.76</v>
      </c>
      <c r="H406">
        <f>ROUND('Dados_Positivos e Perc'!H406,2)</f>
        <v>82.54</v>
      </c>
      <c r="I406">
        <f>ROUND('Dados_Positivos e Perc'!I406,2)</f>
        <v>65.05</v>
      </c>
      <c r="J406">
        <f>ROUND('Dados_Positivos e Perc'!J406,2)</f>
        <v>45.75</v>
      </c>
      <c r="K406">
        <f>ROUND('Dados_Positivos e Perc'!K406,2)</f>
        <v>59.27</v>
      </c>
      <c r="L406">
        <f>ROUND('Dados_Positivos e Perc'!L406,2)</f>
        <v>67.7</v>
      </c>
      <c r="M406">
        <f>ROUND('Dados_Positivos e Perc'!M406,2)</f>
        <v>65.7</v>
      </c>
      <c r="N406">
        <f>ROUND('Dados_Positivos e Perc'!N406,2)</f>
        <v>79.599999999999994</v>
      </c>
      <c r="O406">
        <f>ROUND('Dados_Positivos e Perc'!O406,2)</f>
        <v>59.4</v>
      </c>
      <c r="P406">
        <f>ROUND('Dados_Positivos e Perc'!P406,2)</f>
        <v>58.77</v>
      </c>
    </row>
    <row r="407" spans="1:16">
      <c r="A407" t="str">
        <f>'Dados_Positivos e Perc'!A407</f>
        <v>Ilhéus</v>
      </c>
      <c r="B407">
        <f>ROUND('Dados_Positivos e Perc'!B407,2)</f>
        <v>184236</v>
      </c>
      <c r="C407">
        <f>ROUND('Dados_Positivos e Perc'!C407,2)</f>
        <v>15.72</v>
      </c>
      <c r="D407">
        <f>ROUND('Dados_Positivos e Perc'!D407,2)</f>
        <v>56003</v>
      </c>
      <c r="E407">
        <f>ROUND('Dados_Positivos e Perc'!E407,2)</f>
        <v>506</v>
      </c>
      <c r="F407">
        <f>ROUND('Dados_Positivos e Perc'!F407,2)</f>
        <v>81.319999999999993</v>
      </c>
      <c r="G407">
        <f>ROUND('Dados_Positivos e Perc'!G407,2)</f>
        <v>58.02</v>
      </c>
      <c r="H407">
        <f>ROUND('Dados_Positivos e Perc'!H407,2)</f>
        <v>84.17</v>
      </c>
      <c r="I407">
        <f>ROUND('Dados_Positivos e Perc'!I407,2)</f>
        <v>68.790000000000006</v>
      </c>
      <c r="J407">
        <f>ROUND('Dados_Positivos e Perc'!J407,2)</f>
        <v>49.5</v>
      </c>
      <c r="K407">
        <f>ROUND('Dados_Positivos e Perc'!K407,2)</f>
        <v>56.57</v>
      </c>
      <c r="L407">
        <f>ROUND('Dados_Positivos e Perc'!L407,2)</f>
        <v>69</v>
      </c>
      <c r="M407">
        <f>ROUND('Dados_Positivos e Perc'!M407,2)</f>
        <v>67</v>
      </c>
      <c r="N407">
        <f>ROUND('Dados_Positivos e Perc'!N407,2)</f>
        <v>79.400000000000006</v>
      </c>
      <c r="O407">
        <f>ROUND('Dados_Positivos e Perc'!O407,2)</f>
        <v>66.7</v>
      </c>
      <c r="P407">
        <f>ROUND('Dados_Positivos e Perc'!P407,2)</f>
        <v>58.75</v>
      </c>
    </row>
    <row r="408" spans="1:16">
      <c r="A408" t="str">
        <f>'Dados_Positivos e Perc'!A408</f>
        <v>Itabuna</v>
      </c>
      <c r="B408">
        <f>ROUND('Dados_Positivos e Perc'!B408,2)</f>
        <v>204667</v>
      </c>
      <c r="C408">
        <f>ROUND('Dados_Positivos e Perc'!C408,2)</f>
        <v>2.4500000000000002</v>
      </c>
      <c r="D408">
        <f>ROUND('Dados_Positivos e Perc'!D408,2)</f>
        <v>63020</v>
      </c>
      <c r="E408">
        <f>ROUND('Dados_Positivos e Perc'!E408,2)</f>
        <v>546</v>
      </c>
      <c r="F408">
        <f>ROUND('Dados_Positivos e Perc'!F408,2)</f>
        <v>83.98</v>
      </c>
      <c r="G408">
        <f>ROUND('Dados_Positivos e Perc'!G408,2)</f>
        <v>78.14</v>
      </c>
      <c r="H408">
        <f>ROUND('Dados_Positivos e Perc'!H408,2)</f>
        <v>85.52</v>
      </c>
      <c r="I408">
        <f>ROUND('Dados_Positivos e Perc'!I408,2)</f>
        <v>66.91</v>
      </c>
      <c r="J408">
        <f>ROUND('Dados_Positivos e Perc'!J408,2)</f>
        <v>53.66</v>
      </c>
      <c r="K408">
        <f>ROUND('Dados_Positivos e Perc'!K408,2)</f>
        <v>56.3</v>
      </c>
      <c r="L408">
        <f>ROUND('Dados_Positivos e Perc'!L408,2)</f>
        <v>71.2</v>
      </c>
      <c r="M408">
        <f>ROUND('Dados_Positivos e Perc'!M408,2)</f>
        <v>75.400000000000006</v>
      </c>
      <c r="N408">
        <f>ROUND('Dados_Positivos e Perc'!N408,2)</f>
        <v>82.6</v>
      </c>
      <c r="O408">
        <f>ROUND('Dados_Positivos e Perc'!O408,2)</f>
        <v>59</v>
      </c>
      <c r="P408">
        <f>ROUND('Dados_Positivos e Perc'!P408,2)</f>
        <v>57.45</v>
      </c>
    </row>
    <row r="409" spans="1:16">
      <c r="A409" t="str">
        <f>'Dados_Positivos e Perc'!A409</f>
        <v>Jequié</v>
      </c>
      <c r="B409">
        <f>ROUND('Dados_Positivos e Perc'!B409,2)</f>
        <v>151895</v>
      </c>
      <c r="C409">
        <f>ROUND('Dados_Positivos e Perc'!C409,2)</f>
        <v>8.2100000000000009</v>
      </c>
      <c r="D409">
        <f>ROUND('Dados_Positivos e Perc'!D409,2)</f>
        <v>45309</v>
      </c>
      <c r="E409">
        <f>ROUND('Dados_Positivos e Perc'!E409,2)</f>
        <v>409</v>
      </c>
      <c r="F409">
        <f>ROUND('Dados_Positivos e Perc'!F409,2)</f>
        <v>75.87</v>
      </c>
      <c r="G409">
        <f>ROUND('Dados_Positivos e Perc'!G409,2)</f>
        <v>75.63</v>
      </c>
      <c r="H409">
        <f>ROUND('Dados_Positivos e Perc'!H409,2)</f>
        <v>84.58</v>
      </c>
      <c r="I409">
        <f>ROUND('Dados_Positivos e Perc'!I409,2)</f>
        <v>66.38</v>
      </c>
      <c r="J409">
        <f>ROUND('Dados_Positivos e Perc'!J409,2)</f>
        <v>44.77</v>
      </c>
      <c r="K409">
        <f>ROUND('Dados_Positivos e Perc'!K409,2)</f>
        <v>54.91</v>
      </c>
      <c r="L409">
        <f>ROUND('Dados_Positivos e Perc'!L409,2)</f>
        <v>66.5</v>
      </c>
      <c r="M409">
        <f>ROUND('Dados_Positivos e Perc'!M409,2)</f>
        <v>66.099999999999994</v>
      </c>
      <c r="N409">
        <f>ROUND('Dados_Positivos e Perc'!N409,2)</f>
        <v>77.599999999999994</v>
      </c>
      <c r="O409">
        <f>ROUND('Dados_Positivos e Perc'!O409,2)</f>
        <v>64.3</v>
      </c>
      <c r="P409">
        <f>ROUND('Dados_Positivos e Perc'!P409,2)</f>
        <v>56.59</v>
      </c>
    </row>
    <row r="410" spans="1:16">
      <c r="A410" t="str">
        <f>'Dados_Positivos e Perc'!A410</f>
        <v>Juazeiro</v>
      </c>
      <c r="B410">
        <f>ROUND('Dados_Positivos e Perc'!B410,2)</f>
        <v>197965</v>
      </c>
      <c r="C410">
        <f>ROUND('Dados_Positivos e Perc'!C410,2)</f>
        <v>18.79</v>
      </c>
      <c r="D410">
        <f>ROUND('Dados_Positivos e Perc'!D410,2)</f>
        <v>55019</v>
      </c>
      <c r="E410">
        <f>ROUND('Dados_Positivos e Perc'!E410,2)</f>
        <v>405</v>
      </c>
      <c r="F410">
        <f>ROUND('Dados_Positivos e Perc'!F410,2)</f>
        <v>80.75</v>
      </c>
      <c r="G410">
        <f>ROUND('Dados_Positivos e Perc'!G410,2)</f>
        <v>62.17</v>
      </c>
      <c r="H410">
        <f>ROUND('Dados_Positivos e Perc'!H410,2)</f>
        <v>81.91</v>
      </c>
      <c r="I410">
        <f>ROUND('Dados_Positivos e Perc'!I410,2)</f>
        <v>63.35</v>
      </c>
      <c r="J410">
        <f>ROUND('Dados_Positivos e Perc'!J410,2)</f>
        <v>46.75</v>
      </c>
      <c r="K410">
        <f>ROUND('Dados_Positivos e Perc'!K410,2)</f>
        <v>55.25</v>
      </c>
      <c r="L410">
        <f>ROUND('Dados_Positivos e Perc'!L410,2)</f>
        <v>67.7</v>
      </c>
      <c r="M410">
        <f>ROUND('Dados_Positivos e Perc'!M410,2)</f>
        <v>68.099999999999994</v>
      </c>
      <c r="N410">
        <f>ROUND('Dados_Positivos e Perc'!N410,2)</f>
        <v>79.8</v>
      </c>
      <c r="O410">
        <f>ROUND('Dados_Positivos e Perc'!O410,2)</f>
        <v>61.6</v>
      </c>
      <c r="P410">
        <f>ROUND('Dados_Positivos e Perc'!P410,2)</f>
        <v>57.23</v>
      </c>
    </row>
    <row r="411" spans="1:16">
      <c r="A411" t="str">
        <f>'Dados_Positivos e Perc'!A411</f>
        <v>Lauro de Freitas</v>
      </c>
      <c r="B411">
        <f>ROUND('Dados_Positivos e Perc'!B411,2)</f>
        <v>163449</v>
      </c>
      <c r="C411">
        <f>ROUND('Dados_Positivos e Perc'!C411,2)</f>
        <v>0</v>
      </c>
      <c r="D411">
        <f>ROUND('Dados_Positivos e Perc'!D411,2)</f>
        <v>49435</v>
      </c>
      <c r="E411">
        <f>ROUND('Dados_Positivos e Perc'!E411,2)</f>
        <v>878</v>
      </c>
      <c r="F411">
        <f>ROUND('Dados_Positivos e Perc'!F411,2)</f>
        <v>92.5</v>
      </c>
      <c r="G411">
        <f>ROUND('Dados_Positivos e Perc'!G411,2)</f>
        <v>78.62</v>
      </c>
      <c r="H411">
        <f>ROUND('Dados_Positivos e Perc'!H411,2)</f>
        <v>84.88</v>
      </c>
      <c r="I411">
        <f>ROUND('Dados_Positivos e Perc'!I411,2)</f>
        <v>67.33</v>
      </c>
      <c r="J411">
        <f>ROUND('Dados_Positivos e Perc'!J411,2)</f>
        <v>65.25</v>
      </c>
      <c r="K411">
        <f>ROUND('Dados_Positivos e Perc'!K411,2)</f>
        <v>63.39</v>
      </c>
      <c r="L411">
        <f>ROUND('Dados_Positivos e Perc'!L411,2)</f>
        <v>75.400000000000006</v>
      </c>
      <c r="M411">
        <f>ROUND('Dados_Positivos e Perc'!M411,2)</f>
        <v>78.099999999999994</v>
      </c>
      <c r="N411">
        <f>ROUND('Dados_Positivos e Perc'!N411,2)</f>
        <v>82.7</v>
      </c>
      <c r="O411">
        <f>ROUND('Dados_Positivos e Perc'!O411,2)</f>
        <v>66.3</v>
      </c>
      <c r="P411">
        <f>ROUND('Dados_Positivos e Perc'!P411,2)</f>
        <v>65.19</v>
      </c>
    </row>
    <row r="412" spans="1:16">
      <c r="A412" t="str">
        <f>'Dados_Positivos e Perc'!A412</f>
        <v>Paulo Afonso</v>
      </c>
      <c r="B412">
        <f>ROUND('Dados_Positivos e Perc'!B412,2)</f>
        <v>108396</v>
      </c>
      <c r="C412">
        <f>ROUND('Dados_Positivos e Perc'!C412,2)</f>
        <v>13.83</v>
      </c>
      <c r="D412">
        <f>ROUND('Dados_Positivos e Perc'!D412,2)</f>
        <v>31139</v>
      </c>
      <c r="E412">
        <f>ROUND('Dados_Positivos e Perc'!E412,2)</f>
        <v>455</v>
      </c>
      <c r="F412">
        <f>ROUND('Dados_Positivos e Perc'!F412,2)</f>
        <v>75.23</v>
      </c>
      <c r="G412">
        <f>ROUND('Dados_Positivos e Perc'!G412,2)</f>
        <v>79.319999999999993</v>
      </c>
      <c r="H412">
        <f>ROUND('Dados_Positivos e Perc'!H412,2)</f>
        <v>83.89</v>
      </c>
      <c r="I412">
        <f>ROUND('Dados_Positivos e Perc'!I412,2)</f>
        <v>62.9</v>
      </c>
      <c r="J412">
        <f>ROUND('Dados_Positivos e Perc'!J412,2)</f>
        <v>44.52</v>
      </c>
      <c r="K412">
        <f>ROUND('Dados_Positivos e Perc'!K412,2)</f>
        <v>51.86</v>
      </c>
      <c r="L412">
        <f>ROUND('Dados_Positivos e Perc'!L412,2)</f>
        <v>67.400000000000006</v>
      </c>
      <c r="M412">
        <f>ROUND('Dados_Positivos e Perc'!M412,2)</f>
        <v>68.099999999999994</v>
      </c>
      <c r="N412">
        <f>ROUND('Dados_Positivos e Perc'!N412,2)</f>
        <v>79</v>
      </c>
      <c r="O412">
        <f>ROUND('Dados_Positivos e Perc'!O412,2)</f>
        <v>59.2</v>
      </c>
      <c r="P412">
        <f>ROUND('Dados_Positivos e Perc'!P412,2)</f>
        <v>58.85</v>
      </c>
    </row>
    <row r="413" spans="1:16">
      <c r="A413" t="str">
        <f>'Dados_Positivos e Perc'!A413</f>
        <v>Porto Seguro</v>
      </c>
      <c r="B413">
        <f>ROUND('Dados_Positivos e Perc'!B413,2)</f>
        <v>126929</v>
      </c>
      <c r="C413">
        <f>ROUND('Dados_Positivos e Perc'!C413,2)</f>
        <v>18</v>
      </c>
      <c r="D413">
        <f>ROUND('Dados_Positivos e Perc'!D413,2)</f>
        <v>38361</v>
      </c>
      <c r="E413">
        <f>ROUND('Dados_Positivos e Perc'!E413,2)</f>
        <v>457</v>
      </c>
      <c r="F413">
        <f>ROUND('Dados_Positivos e Perc'!F413,2)</f>
        <v>83.38</v>
      </c>
      <c r="G413">
        <f>ROUND('Dados_Positivos e Perc'!G413,2)</f>
        <v>51.35</v>
      </c>
      <c r="H413">
        <f>ROUND('Dados_Positivos e Perc'!H413,2)</f>
        <v>80.33</v>
      </c>
      <c r="I413">
        <f>ROUND('Dados_Positivos e Perc'!I413,2)</f>
        <v>68.319999999999993</v>
      </c>
      <c r="J413">
        <f>ROUND('Dados_Positivos e Perc'!J413,2)</f>
        <v>45.59</v>
      </c>
      <c r="K413">
        <f>ROUND('Dados_Positivos e Perc'!K413,2)</f>
        <v>63.11</v>
      </c>
      <c r="L413">
        <f>ROUND('Dados_Positivos e Perc'!L413,2)</f>
        <v>67.599999999999994</v>
      </c>
      <c r="M413">
        <f>ROUND('Dados_Positivos e Perc'!M413,2)</f>
        <v>68.8</v>
      </c>
      <c r="N413">
        <f>ROUND('Dados_Positivos e Perc'!N413,2)</f>
        <v>80.8</v>
      </c>
      <c r="O413">
        <f>ROUND('Dados_Positivos e Perc'!O413,2)</f>
        <v>59</v>
      </c>
      <c r="P413">
        <f>ROUND('Dados_Positivos e Perc'!P413,2)</f>
        <v>56.93</v>
      </c>
    </row>
    <row r="414" spans="1:16">
      <c r="A414" t="str">
        <f>'Dados_Positivos e Perc'!A414</f>
        <v>Simões Filho</v>
      </c>
      <c r="B414">
        <f>ROUND('Dados_Positivos e Perc'!B414,2)</f>
        <v>118047</v>
      </c>
      <c r="C414">
        <f>ROUND('Dados_Positivos e Perc'!C414,2)</f>
        <v>10.37</v>
      </c>
      <c r="D414">
        <f>ROUND('Dados_Positivos e Perc'!D414,2)</f>
        <v>35000</v>
      </c>
      <c r="E414">
        <f>ROUND('Dados_Positivos e Perc'!E414,2)</f>
        <v>372</v>
      </c>
      <c r="F414">
        <f>ROUND('Dados_Positivos e Perc'!F414,2)</f>
        <v>88.5</v>
      </c>
      <c r="G414">
        <f>ROUND('Dados_Positivos e Perc'!G414,2)</f>
        <v>57.96</v>
      </c>
      <c r="H414">
        <f>ROUND('Dados_Positivos e Perc'!H414,2)</f>
        <v>82.73</v>
      </c>
      <c r="I414">
        <f>ROUND('Dados_Positivos e Perc'!I414,2)</f>
        <v>59.99</v>
      </c>
      <c r="J414">
        <f>ROUND('Dados_Positivos e Perc'!J414,2)</f>
        <v>53.96</v>
      </c>
      <c r="K414">
        <f>ROUND('Dados_Positivos e Perc'!K414,2)</f>
        <v>57.58</v>
      </c>
      <c r="L414">
        <f>ROUND('Dados_Positivos e Perc'!L414,2)</f>
        <v>67.5</v>
      </c>
      <c r="M414">
        <f>ROUND('Dados_Positivos e Perc'!M414,2)</f>
        <v>68.3</v>
      </c>
      <c r="N414">
        <f>ROUND('Dados_Positivos e Perc'!N414,2)</f>
        <v>80</v>
      </c>
      <c r="O414">
        <f>ROUND('Dados_Positivos e Perc'!O414,2)</f>
        <v>58.8</v>
      </c>
      <c r="P414">
        <f>ROUND('Dados_Positivos e Perc'!P414,2)</f>
        <v>52.58</v>
      </c>
    </row>
    <row r="415" spans="1:16">
      <c r="A415" t="str">
        <f>'Dados_Positivos e Perc'!A415</f>
        <v>Teixeira de Freitas</v>
      </c>
      <c r="B415">
        <f>ROUND('Dados_Positivos e Perc'!B415,2)</f>
        <v>138341</v>
      </c>
      <c r="C415">
        <f>ROUND('Dados_Positivos e Perc'!C415,2)</f>
        <v>6.56</v>
      </c>
      <c r="D415">
        <f>ROUND('Dados_Positivos e Perc'!D415,2)</f>
        <v>41028</v>
      </c>
      <c r="E415">
        <f>ROUND('Dados_Positivos e Perc'!E415,2)</f>
        <v>493</v>
      </c>
      <c r="F415">
        <f>ROUND('Dados_Positivos e Perc'!F415,2)</f>
        <v>78.48</v>
      </c>
      <c r="G415">
        <f>ROUND('Dados_Positivos e Perc'!G415,2)</f>
        <v>63.06</v>
      </c>
      <c r="H415">
        <f>ROUND('Dados_Positivos e Perc'!H415,2)</f>
        <v>82.87</v>
      </c>
      <c r="I415">
        <f>ROUND('Dados_Positivos e Perc'!I415,2)</f>
        <v>67.739999999999995</v>
      </c>
      <c r="J415">
        <f>ROUND('Dados_Positivos e Perc'!J415,2)</f>
        <v>44.84</v>
      </c>
      <c r="K415">
        <f>ROUND('Dados_Positivos e Perc'!K415,2)</f>
        <v>60.22</v>
      </c>
      <c r="L415">
        <f>ROUND('Dados_Positivos e Perc'!L415,2)</f>
        <v>68.5</v>
      </c>
      <c r="M415">
        <f>ROUND('Dados_Positivos e Perc'!M415,2)</f>
        <v>67.7</v>
      </c>
      <c r="N415">
        <f>ROUND('Dados_Positivos e Perc'!N415,2)</f>
        <v>81.5</v>
      </c>
      <c r="O415">
        <f>ROUND('Dados_Positivos e Perc'!O415,2)</f>
        <v>62.2</v>
      </c>
      <c r="P415">
        <f>ROUND('Dados_Positivos e Perc'!P415,2)</f>
        <v>54.08</v>
      </c>
    </row>
    <row r="416" spans="1:16">
      <c r="A416" t="str">
        <f>'Dados_Positivos e Perc'!A416</f>
        <v>Vitória da Conquista</v>
      </c>
      <c r="B416">
        <f>ROUND('Dados_Positivos e Perc'!B416,2)</f>
        <v>306866</v>
      </c>
      <c r="C416">
        <f>ROUND('Dados_Positivos e Perc'!C416,2)</f>
        <v>10.47</v>
      </c>
      <c r="D416">
        <f>ROUND('Dados_Positivos e Perc'!D416,2)</f>
        <v>86460</v>
      </c>
      <c r="E416">
        <f>ROUND('Dados_Positivos e Perc'!E416,2)</f>
        <v>484</v>
      </c>
      <c r="F416">
        <f>ROUND('Dados_Positivos e Perc'!F416,2)</f>
        <v>80</v>
      </c>
      <c r="G416">
        <f>ROUND('Dados_Positivos e Perc'!G416,2)</f>
        <v>56.8</v>
      </c>
      <c r="H416">
        <f>ROUND('Dados_Positivos e Perc'!H416,2)</f>
        <v>83.95</v>
      </c>
      <c r="I416">
        <f>ROUND('Dados_Positivos e Perc'!I416,2)</f>
        <v>68.28</v>
      </c>
      <c r="J416">
        <f>ROUND('Dados_Positivos e Perc'!J416,2)</f>
        <v>44.85</v>
      </c>
      <c r="K416">
        <f>ROUND('Dados_Positivos e Perc'!K416,2)</f>
        <v>59.3</v>
      </c>
      <c r="L416">
        <f>ROUND('Dados_Positivos e Perc'!L416,2)</f>
        <v>67.8</v>
      </c>
      <c r="M416">
        <f>ROUND('Dados_Positivos e Perc'!M416,2)</f>
        <v>65.900000000000006</v>
      </c>
      <c r="N416">
        <f>ROUND('Dados_Positivos e Perc'!N416,2)</f>
        <v>79.599999999999994</v>
      </c>
      <c r="O416">
        <f>ROUND('Dados_Positivos e Perc'!O416,2)</f>
        <v>65</v>
      </c>
      <c r="P416">
        <f>ROUND('Dados_Positivos e Perc'!P416,2)</f>
        <v>55.88</v>
      </c>
    </row>
    <row r="417" spans="1:16">
      <c r="A417" t="str">
        <f>'Dados_Positivos e Perc'!A417</f>
        <v>Feira de Santana</v>
      </c>
      <c r="B417">
        <f>ROUND('Dados_Positivos e Perc'!B417,2)</f>
        <v>556642</v>
      </c>
      <c r="C417">
        <f>ROUND('Dados_Positivos e Perc'!C417,2)</f>
        <v>8.27</v>
      </c>
      <c r="D417">
        <f>ROUND('Dados_Positivos e Perc'!D417,2)</f>
        <v>162864</v>
      </c>
      <c r="E417">
        <f>ROUND('Dados_Positivos e Perc'!E417,2)</f>
        <v>514</v>
      </c>
      <c r="F417">
        <f>ROUND('Dados_Positivos e Perc'!F417,2)</f>
        <v>86.21</v>
      </c>
      <c r="G417">
        <f>ROUND('Dados_Positivos e Perc'!G417,2)</f>
        <v>53.02</v>
      </c>
      <c r="H417">
        <f>ROUND('Dados_Positivos e Perc'!H417,2)</f>
        <v>84.69</v>
      </c>
      <c r="I417">
        <f>ROUND('Dados_Positivos e Perc'!I417,2)</f>
        <v>67.62</v>
      </c>
      <c r="J417">
        <f>ROUND('Dados_Positivos e Perc'!J417,2)</f>
        <v>54.37</v>
      </c>
      <c r="K417">
        <f>ROUND('Dados_Positivos e Perc'!K417,2)</f>
        <v>62</v>
      </c>
      <c r="L417">
        <f>ROUND('Dados_Positivos e Perc'!L417,2)</f>
        <v>71.2</v>
      </c>
      <c r="M417">
        <f>ROUND('Dados_Positivos e Perc'!M417,2)</f>
        <v>69.5</v>
      </c>
      <c r="N417">
        <f>ROUND('Dados_Positivos e Perc'!N417,2)</f>
        <v>80.7</v>
      </c>
      <c r="O417">
        <f>ROUND('Dados_Positivos e Perc'!O417,2)</f>
        <v>64.3</v>
      </c>
      <c r="P417">
        <f>ROUND('Dados_Positivos e Perc'!P417,2)</f>
        <v>60.79</v>
      </c>
    </row>
    <row r="418" spans="1:16">
      <c r="A418" t="str">
        <f>'Dados_Positivos e Perc'!A418</f>
        <v>Salvador</v>
      </c>
      <c r="B418">
        <f>ROUND('Dados_Positivos e Perc'!B418,2)</f>
        <v>2675656</v>
      </c>
      <c r="C418">
        <f>ROUND('Dados_Positivos e Perc'!C418,2)</f>
        <v>0.03</v>
      </c>
      <c r="D418">
        <f>ROUND('Dados_Positivos e Perc'!D418,2)</f>
        <v>858887</v>
      </c>
      <c r="E418">
        <f>ROUND('Dados_Positivos e Perc'!E418,2)</f>
        <v>786</v>
      </c>
      <c r="F418">
        <f>ROUND('Dados_Positivos e Perc'!F418,2)</f>
        <v>93.71</v>
      </c>
      <c r="G418">
        <f>ROUND('Dados_Positivos e Perc'!G418,2)</f>
        <v>89.87</v>
      </c>
      <c r="H418">
        <f>ROUND('Dados_Positivos e Perc'!H418,2)</f>
        <v>87.12</v>
      </c>
      <c r="I418">
        <f>ROUND('Dados_Positivos e Perc'!I418,2)</f>
        <v>67.040000000000006</v>
      </c>
      <c r="J418">
        <f>ROUND('Dados_Positivos e Perc'!J418,2)</f>
        <v>67.989999999999995</v>
      </c>
      <c r="K418">
        <f>ROUND('Dados_Positivos e Perc'!K418,2)</f>
        <v>61.83</v>
      </c>
      <c r="L418">
        <f>ROUND('Dados_Positivos e Perc'!L418,2)</f>
        <v>75.900000000000006</v>
      </c>
      <c r="M418">
        <f>ROUND('Dados_Positivos e Perc'!M418,2)</f>
        <v>77.2</v>
      </c>
      <c r="N418">
        <f>ROUND('Dados_Positivos e Perc'!N418,2)</f>
        <v>83.5</v>
      </c>
      <c r="O418">
        <f>ROUND('Dados_Positivos e Perc'!O418,2)</f>
        <v>67.900000000000006</v>
      </c>
      <c r="P418">
        <f>ROUND('Dados_Positivos e Perc'!P418,2)</f>
        <v>64.489999999999995</v>
      </c>
    </row>
  </sheetData>
  <autoFilter ref="A1:P418" xr:uid="{95658535-8C77-404A-80DA-7A021410709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10C-F510-4044-9D73-DCDF3D29BBA8}">
  <sheetPr filterMode="1"/>
  <dimension ref="A1:P418"/>
  <sheetViews>
    <sheetView topLeftCell="B1" workbookViewId="0">
      <selection activeCell="P265" sqref="P265"/>
    </sheetView>
  </sheetViews>
  <sheetFormatPr defaultRowHeight="15.6"/>
  <cols>
    <col min="1" max="1" width="26.19921875" bestFit="1" customWidth="1"/>
    <col min="3" max="3" width="10.09765625" bestFit="1" customWidth="1"/>
    <col min="6" max="6" width="11.59765625" bestFit="1" customWidth="1"/>
    <col min="7" max="7" width="10.796875" customWidth="1"/>
    <col min="8" max="8" width="23.3984375" customWidth="1"/>
    <col min="9" max="9" width="10.3984375" bestFit="1" customWidth="1"/>
    <col min="10" max="10" width="16.69921875" customWidth="1"/>
    <col min="11" max="11" width="18.796875" customWidth="1"/>
  </cols>
  <sheetData>
    <row r="1" spans="1:16" ht="96.6">
      <c r="A1" s="5" t="s">
        <v>1</v>
      </c>
      <c r="B1" s="14" t="s">
        <v>2</v>
      </c>
      <c r="C1" s="14" t="s">
        <v>470</v>
      </c>
      <c r="D1" s="13" t="s">
        <v>433</v>
      </c>
      <c r="E1" s="23" t="s">
        <v>434</v>
      </c>
      <c r="F1" s="1" t="s">
        <v>519</v>
      </c>
      <c r="G1" s="18" t="s">
        <v>520</v>
      </c>
      <c r="H1" s="18" t="s">
        <v>444</v>
      </c>
      <c r="I1" s="18" t="s">
        <v>521</v>
      </c>
      <c r="J1" s="18" t="s">
        <v>522</v>
      </c>
      <c r="K1" s="18" t="s">
        <v>523</v>
      </c>
      <c r="L1" s="1" t="s">
        <v>475</v>
      </c>
      <c r="M1" s="18" t="s">
        <v>476</v>
      </c>
      <c r="N1" s="18" t="s">
        <v>477</v>
      </c>
      <c r="O1" s="18" t="s">
        <v>478</v>
      </c>
      <c r="P1" s="1" t="s">
        <v>501</v>
      </c>
    </row>
    <row r="2" spans="1:16" hidden="1">
      <c r="A2" t="s">
        <v>7</v>
      </c>
      <c r="B2">
        <v>4602</v>
      </c>
      <c r="C2">
        <v>41.76</v>
      </c>
      <c r="D2">
        <v>1359</v>
      </c>
      <c r="E2">
        <v>262</v>
      </c>
      <c r="F2" s="53">
        <f>ROUND(100-(Original!N3/Original!C3*100),2)</f>
        <v>64.540000000000006</v>
      </c>
      <c r="G2" s="53">
        <v>55.92</v>
      </c>
      <c r="H2" s="53">
        <f>Original!AC3/Original!C3*100</f>
        <v>83.398706909604527</v>
      </c>
      <c r="I2" s="53">
        <f>Original!AE3/Original!AC3*100</f>
        <v>67.582647020717332</v>
      </c>
      <c r="J2" s="55">
        <f>(Original!AS3-Original!AT3)/Original!AS3*100</f>
        <v>27.849028784414575</v>
      </c>
      <c r="K2" s="54">
        <f>Original!AN3/Original!AC3*100</f>
        <v>53.126607313942998</v>
      </c>
      <c r="L2">
        <f>VLOOKUP($A2,Dados_v3!$A$4:$V$420,18,FALSE)</f>
        <v>58.3</v>
      </c>
      <c r="M2">
        <f>VLOOKUP($A2,Dados_v3!$A$4:$V$420,19,FALSE)</f>
        <v>52.2</v>
      </c>
      <c r="N2">
        <f>VLOOKUP($A2,Dados_v3!$A$4:$V$420,20,FALSE)</f>
        <v>75.3</v>
      </c>
      <c r="O2">
        <f>VLOOKUP($A2,Dados_v3!$A$4:$V$420,21,FALSE)</f>
        <v>41.3</v>
      </c>
      <c r="P2">
        <f>VLOOKUP($A2,Dados_v3!$A$4:$V$420,22,FALSE)</f>
        <v>43.93</v>
      </c>
    </row>
    <row r="3" spans="1:16" hidden="1">
      <c r="A3" t="s">
        <v>8</v>
      </c>
      <c r="B3">
        <v>2612</v>
      </c>
      <c r="C3">
        <v>62.98</v>
      </c>
      <c r="D3">
        <v>759</v>
      </c>
      <c r="E3">
        <v>251</v>
      </c>
      <c r="F3" s="53">
        <f>ROUND(100-(Original!N4/Original!C4*100),2)</f>
        <v>61.94</v>
      </c>
      <c r="G3" s="53">
        <v>2.11</v>
      </c>
      <c r="H3" s="53">
        <f>Original!AC4/Original!C4*100</f>
        <v>84.249692728177635</v>
      </c>
      <c r="I3" s="53">
        <f>Original!AE4/Original!AC4*100</f>
        <v>56.760409887096827</v>
      </c>
      <c r="J3" s="55">
        <f>(Original!AS4-Original!AT4)/Original!AS4*100</f>
        <v>20.278046021463982</v>
      </c>
      <c r="K3" s="54">
        <f>Original!AN4/Original!AC4*100</f>
        <v>43.527936143889114</v>
      </c>
      <c r="L3">
        <f>VLOOKUP($A3,Dados_v3!$A$4:$V$420,18,FALSE)</f>
        <v>58.199999999999996</v>
      </c>
      <c r="M3">
        <f>VLOOKUP($A3,Dados_v3!$A$4:$V$420,19,FALSE)</f>
        <v>53.5</v>
      </c>
      <c r="N3">
        <f>VLOOKUP($A3,Dados_v3!$A$4:$V$420,20,FALSE)</f>
        <v>70.099999999999994</v>
      </c>
      <c r="O3">
        <f>VLOOKUP($A3,Dados_v3!$A$4:$V$420,21,FALSE)</f>
        <v>43.4</v>
      </c>
      <c r="P3">
        <f>VLOOKUP($A3,Dados_v3!$A$4:$V$420,22,FALSE)</f>
        <v>52.17</v>
      </c>
    </row>
    <row r="4" spans="1:16" hidden="1">
      <c r="A4" t="s">
        <v>9</v>
      </c>
      <c r="B4">
        <v>4663</v>
      </c>
      <c r="C4">
        <v>50.74</v>
      </c>
      <c r="D4">
        <v>1339</v>
      </c>
      <c r="E4">
        <v>266</v>
      </c>
      <c r="F4" s="53">
        <f>ROUND(100-(Original!N5/Original!C5*100),2)</f>
        <v>59.9</v>
      </c>
      <c r="G4" s="53">
        <v>10.83</v>
      </c>
      <c r="H4" s="53">
        <f>Original!AC5/Original!C5*100</f>
        <v>84.387970404460646</v>
      </c>
      <c r="I4" s="53">
        <f>Original!AE5/Original!AC5*100</f>
        <v>65.360596945975161</v>
      </c>
      <c r="J4" s="55">
        <f>(Original!AS5-Original!AT5)/Original!AS5*100</f>
        <v>21.883402087368349</v>
      </c>
      <c r="K4" s="54">
        <f>Original!AN5/Original!AC5*100</f>
        <v>53.702039196847409</v>
      </c>
      <c r="L4">
        <f>VLOOKUP($A4,Dados_v3!$A$4:$V$420,18,FALSE)</f>
        <v>57.699999999999996</v>
      </c>
      <c r="M4">
        <f>VLOOKUP($A4,Dados_v3!$A$4:$V$420,19,FALSE)</f>
        <v>52.1</v>
      </c>
      <c r="N4">
        <f>VLOOKUP($A4,Dados_v3!$A$4:$V$420,20,FALSE)</f>
        <v>77.5</v>
      </c>
      <c r="O4">
        <f>VLOOKUP($A4,Dados_v3!$A$4:$V$420,21,FALSE)</f>
        <v>39.800000000000004</v>
      </c>
      <c r="P4">
        <f>VLOOKUP($A4,Dados_v3!$A$4:$V$420,22,FALSE)</f>
        <v>51.44</v>
      </c>
    </row>
    <row r="5" spans="1:16" hidden="1">
      <c r="A5" t="s">
        <v>10</v>
      </c>
      <c r="B5">
        <v>3874</v>
      </c>
      <c r="C5">
        <v>54.54</v>
      </c>
      <c r="D5">
        <v>1179</v>
      </c>
      <c r="E5">
        <v>295</v>
      </c>
      <c r="F5" s="53">
        <f>ROUND(100-(Original!N6/Original!C6*100),2)</f>
        <v>67.790000000000006</v>
      </c>
      <c r="G5" s="53">
        <v>6.53</v>
      </c>
      <c r="H5" s="53">
        <f>Original!AC6/Original!C6*100</f>
        <v>85.87605848890037</v>
      </c>
      <c r="I5" s="53">
        <f>Original!AE6/Original!AC6*100</f>
        <v>63.958380309174579</v>
      </c>
      <c r="J5" s="55">
        <f>(Original!AS6-Original!AT6)/Original!AS6*100</f>
        <v>31.003341819813034</v>
      </c>
      <c r="K5" s="54">
        <f>Original!AN6/Original!AC6*100</f>
        <v>53.256738147017202</v>
      </c>
      <c r="L5">
        <f>VLOOKUP($A5,Dados_v3!$A$4:$V$420,18,FALSE)</f>
        <v>63.2</v>
      </c>
      <c r="M5">
        <f>VLOOKUP($A5,Dados_v3!$A$4:$V$420,19,FALSE)</f>
        <v>53</v>
      </c>
      <c r="N5">
        <f>VLOOKUP($A5,Dados_v3!$A$4:$V$420,20,FALSE)</f>
        <v>74.5</v>
      </c>
      <c r="O5">
        <f>VLOOKUP($A5,Dados_v3!$A$4:$V$420,21,FALSE)</f>
        <v>43.8</v>
      </c>
      <c r="P5">
        <f>VLOOKUP($A5,Dados_v3!$A$4:$V$420,22,FALSE)</f>
        <v>56.089999999999996</v>
      </c>
    </row>
    <row r="6" spans="1:16" hidden="1">
      <c r="A6" t="s">
        <v>11</v>
      </c>
      <c r="B6">
        <v>4561</v>
      </c>
      <c r="C6">
        <v>44.35</v>
      </c>
      <c r="D6">
        <v>1355</v>
      </c>
      <c r="E6">
        <v>251</v>
      </c>
      <c r="F6" s="53">
        <f>ROUND(100-(Original!N7/Original!C7*100),2)</f>
        <v>59.44</v>
      </c>
      <c r="G6" s="53">
        <v>10.85</v>
      </c>
      <c r="H6" s="53">
        <f>Original!AC7/Original!C7*100</f>
        <v>86.14481574786231</v>
      </c>
      <c r="I6" s="53">
        <f>Original!AE7/Original!AC7*100</f>
        <v>69.742044553025465</v>
      </c>
      <c r="J6" s="55">
        <f>(Original!AS7-Original!AT7)/Original!AS7*100</f>
        <v>25.657525250932707</v>
      </c>
      <c r="K6" s="54">
        <f>Original!AN7/Original!AC7*100</f>
        <v>58.269823872712188</v>
      </c>
      <c r="L6">
        <f>VLOOKUP($A6,Dados_v3!$A$4:$V$420,18,FALSE)</f>
        <v>59.9</v>
      </c>
      <c r="M6">
        <f>VLOOKUP($A6,Dados_v3!$A$4:$V$420,19,FALSE)</f>
        <v>52.300000000000004</v>
      </c>
      <c r="N6">
        <f>VLOOKUP($A6,Dados_v3!$A$4:$V$420,20,FALSE)</f>
        <v>73.5</v>
      </c>
      <c r="O6">
        <f>VLOOKUP($A6,Dados_v3!$A$4:$V$420,21,FALSE)</f>
        <v>43.7</v>
      </c>
      <c r="P6">
        <f>VLOOKUP($A6,Dados_v3!$A$4:$V$420,22,FALSE)</f>
        <v>41.099999999999994</v>
      </c>
    </row>
    <row r="7" spans="1:16" hidden="1">
      <c r="A7" t="s">
        <v>12</v>
      </c>
      <c r="B7">
        <v>4866</v>
      </c>
      <c r="C7">
        <v>49.42</v>
      </c>
      <c r="D7">
        <v>1400</v>
      </c>
      <c r="E7">
        <v>202</v>
      </c>
      <c r="F7" s="53">
        <f>ROUND(100-(Original!N8/Original!C8*100),2)</f>
        <v>57.09</v>
      </c>
      <c r="G7" s="53">
        <v>1.64</v>
      </c>
      <c r="H7" s="53">
        <f>Original!AC8/Original!C8*100</f>
        <v>82.034871334360872</v>
      </c>
      <c r="I7" s="53">
        <f>Original!AE8/Original!AC8*100</f>
        <v>48.68820271131446</v>
      </c>
      <c r="J7" s="55">
        <f>(Original!AS8-Original!AT8)/Original!AS8*100</f>
        <v>18.23416602017722</v>
      </c>
      <c r="K7" s="54">
        <f>Original!AN8/Original!AC8*100</f>
        <v>45.011655230193412</v>
      </c>
      <c r="L7">
        <f>VLOOKUP($A7,Dados_v3!$A$4:$V$420,18,FALSE)</f>
        <v>51.1</v>
      </c>
      <c r="M7">
        <f>VLOOKUP($A7,Dados_v3!$A$4:$V$420,19,FALSE)</f>
        <v>50.5</v>
      </c>
      <c r="N7">
        <f>VLOOKUP($A7,Dados_v3!$A$4:$V$420,20,FALSE)</f>
        <v>71.099999999999994</v>
      </c>
      <c r="O7">
        <f>VLOOKUP($A7,Dados_v3!$A$4:$V$420,21,FALSE)</f>
        <v>31.900000000000002</v>
      </c>
      <c r="P7">
        <f>VLOOKUP($A7,Dados_v3!$A$4:$V$420,22,FALSE)</f>
        <v>60.49</v>
      </c>
    </row>
    <row r="8" spans="1:16" hidden="1">
      <c r="A8" t="s">
        <v>13</v>
      </c>
      <c r="B8">
        <v>3901</v>
      </c>
      <c r="C8">
        <v>46.07</v>
      </c>
      <c r="D8">
        <v>1243</v>
      </c>
      <c r="E8">
        <v>256</v>
      </c>
      <c r="F8" s="53">
        <f>ROUND(100-(Original!N9/Original!C9*100),2)</f>
        <v>57.96</v>
      </c>
      <c r="G8" s="53">
        <v>32.42</v>
      </c>
      <c r="H8" s="53">
        <f>Original!AC9/Original!C9*100</f>
        <v>86.68520589105357</v>
      </c>
      <c r="I8" s="53">
        <f>Original!AE9/Original!AC9*100</f>
        <v>67.745150753875947</v>
      </c>
      <c r="J8" s="55">
        <f>(Original!AS9-Original!AT9)/Original!AS9*100</f>
        <v>21.617132323687109</v>
      </c>
      <c r="K8" s="54">
        <f>Original!AN9/Original!AC9*100</f>
        <v>54.765618589405719</v>
      </c>
      <c r="L8">
        <f>VLOOKUP($A8,Dados_v3!$A$4:$V$420,18,FALSE)</f>
        <v>59.9</v>
      </c>
      <c r="M8">
        <f>VLOOKUP($A8,Dados_v3!$A$4:$V$420,19,FALSE)</f>
        <v>55.500000000000007</v>
      </c>
      <c r="N8">
        <f>VLOOKUP($A8,Dados_v3!$A$4:$V$420,20,FALSE)</f>
        <v>72.599999999999994</v>
      </c>
      <c r="O8">
        <f>VLOOKUP($A8,Dados_v3!$A$4:$V$420,21,FALSE)</f>
        <v>41.699999999999996</v>
      </c>
      <c r="P8">
        <f>VLOOKUP($A8,Dados_v3!$A$4:$V$420,22,FALSE)</f>
        <v>51.43</v>
      </c>
    </row>
    <row r="9" spans="1:16" hidden="1">
      <c r="A9" t="s">
        <v>14</v>
      </c>
      <c r="B9">
        <v>3733</v>
      </c>
      <c r="C9">
        <v>44.39</v>
      </c>
      <c r="D9">
        <v>1215</v>
      </c>
      <c r="E9">
        <v>386</v>
      </c>
      <c r="F9" s="53">
        <f>ROUND(100-(Original!N10/Original!C10*100),2)</f>
        <v>63.46</v>
      </c>
      <c r="G9" s="53">
        <v>44.28</v>
      </c>
      <c r="H9" s="53">
        <f>Original!AC10/Original!C10*100</f>
        <v>84.477445202785958</v>
      </c>
      <c r="I9" s="53">
        <f>Original!AE10/Original!AC10*100</f>
        <v>66.740742280503994</v>
      </c>
      <c r="J9" s="55">
        <f>(Original!AS10-Original!AT10)/Original!AS10*100</f>
        <v>23.189186003662055</v>
      </c>
      <c r="K9" s="54">
        <f>Original!AN10/Original!AC10*100</f>
        <v>50.861637599566777</v>
      </c>
      <c r="L9">
        <f>VLOOKUP($A9,Dados_v3!$A$4:$V$420,18,FALSE)</f>
        <v>63.2</v>
      </c>
      <c r="M9">
        <f>VLOOKUP($A9,Dados_v3!$A$4:$V$420,19,FALSE)</f>
        <v>54.800000000000004</v>
      </c>
      <c r="N9">
        <f>VLOOKUP($A9,Dados_v3!$A$4:$V$420,20,FALSE)</f>
        <v>73.099999999999994</v>
      </c>
      <c r="O9">
        <f>VLOOKUP($A9,Dados_v3!$A$4:$V$420,21,FALSE)</f>
        <v>43.1</v>
      </c>
      <c r="P9">
        <f>VLOOKUP($A9,Dados_v3!$A$4:$V$420,22,FALSE)</f>
        <v>58.53</v>
      </c>
    </row>
    <row r="10" spans="1:16" hidden="1">
      <c r="A10" t="s">
        <v>15</v>
      </c>
      <c r="B10">
        <v>3936</v>
      </c>
      <c r="C10">
        <v>68.37</v>
      </c>
      <c r="D10">
        <v>1114</v>
      </c>
      <c r="E10">
        <v>195</v>
      </c>
      <c r="F10" s="53">
        <f>ROUND(100-(Original!N11/Original!C11*100),2)</f>
        <v>60.21</v>
      </c>
      <c r="G10" s="53">
        <v>20.2</v>
      </c>
      <c r="H10" s="53">
        <f>Original!AC11/Original!C11*100</f>
        <v>82.296246975355686</v>
      </c>
      <c r="I10" s="53">
        <f>Original!AE11/Original!AC11*100</f>
        <v>56.808976161719372</v>
      </c>
      <c r="J10" s="55">
        <f>(Original!AS11-Original!AT11)/Original!AS11*100</f>
        <v>17.847585230983086</v>
      </c>
      <c r="K10" s="54">
        <f>Original!AN11/Original!AC11*100</f>
        <v>48.491340815378528</v>
      </c>
      <c r="L10">
        <f>VLOOKUP($A10,Dados_v3!$A$4:$V$420,18,FALSE)</f>
        <v>54.6</v>
      </c>
      <c r="M10">
        <f>VLOOKUP($A10,Dados_v3!$A$4:$V$420,19,FALSE)</f>
        <v>51.5</v>
      </c>
      <c r="N10">
        <f>VLOOKUP($A10,Dados_v3!$A$4:$V$420,20,FALSE)</f>
        <v>78</v>
      </c>
      <c r="O10">
        <f>VLOOKUP($A10,Dados_v3!$A$4:$V$420,21,FALSE)</f>
        <v>35.799999999999997</v>
      </c>
      <c r="P10">
        <f>VLOOKUP($A10,Dados_v3!$A$4:$V$420,22,FALSE)</f>
        <v>56.710000000000008</v>
      </c>
    </row>
    <row r="11" spans="1:16" hidden="1">
      <c r="A11" t="s">
        <v>16</v>
      </c>
      <c r="B11">
        <v>8316</v>
      </c>
      <c r="C11">
        <v>55.07</v>
      </c>
      <c r="D11">
        <v>2574</v>
      </c>
      <c r="E11">
        <v>292</v>
      </c>
      <c r="F11" s="53">
        <f>ROUND(100-(Original!N12/Original!C12*100),2)</f>
        <v>68.47</v>
      </c>
      <c r="G11" s="53">
        <v>12.39</v>
      </c>
      <c r="H11" s="53">
        <f>Original!AC12/Original!C12*100</f>
        <v>88.151546824675336</v>
      </c>
      <c r="I11" s="53">
        <f>Original!AE12/Original!AC12*100</f>
        <v>64.858266811566821</v>
      </c>
      <c r="J11" s="55">
        <f>(Original!AS12-Original!AT12)/Original!AS12*100</f>
        <v>21.864309315234475</v>
      </c>
      <c r="K11" s="54">
        <f>Original!AN12/Original!AC12*100</f>
        <v>49.901049704342455</v>
      </c>
      <c r="L11">
        <f>VLOOKUP($A11,Dados_v3!$A$4:$V$420,18,FALSE)</f>
        <v>60.3</v>
      </c>
      <c r="M11">
        <f>VLOOKUP($A11,Dados_v3!$A$4:$V$420,19,FALSE)</f>
        <v>51.300000000000004</v>
      </c>
      <c r="N11">
        <f>VLOOKUP($A11,Dados_v3!$A$4:$V$420,20,FALSE)</f>
        <v>76.900000000000006</v>
      </c>
      <c r="O11">
        <f>VLOOKUP($A11,Dados_v3!$A$4:$V$420,21,FALSE)</f>
        <v>43</v>
      </c>
      <c r="P11">
        <f>VLOOKUP($A11,Dados_v3!$A$4:$V$420,22,FALSE)</f>
        <v>47.42</v>
      </c>
    </row>
    <row r="12" spans="1:16" hidden="1">
      <c r="A12" t="s">
        <v>17</v>
      </c>
      <c r="B12">
        <v>6357</v>
      </c>
      <c r="C12">
        <v>20.09</v>
      </c>
      <c r="D12">
        <v>1961</v>
      </c>
      <c r="E12">
        <v>259</v>
      </c>
      <c r="F12" s="53">
        <f>ROUND(100-(Original!N13/Original!C13*100),2)</f>
        <v>52.52</v>
      </c>
      <c r="G12" s="53">
        <v>68.03</v>
      </c>
      <c r="H12" s="53">
        <f>Original!AC13/Original!C13*100</f>
        <v>84.996583601384287</v>
      </c>
      <c r="I12" s="53">
        <f>Original!AE13/Original!AC13*100</f>
        <v>60.170131708238749</v>
      </c>
      <c r="J12" s="55">
        <f>(Original!AS13-Original!AT13)/Original!AS13*100</f>
        <v>18.626458511487431</v>
      </c>
      <c r="K12" s="54">
        <f>Original!AN13/Original!AC13*100</f>
        <v>38.404149926240997</v>
      </c>
      <c r="L12">
        <f>VLOOKUP($A12,Dados_v3!$A$4:$V$420,18,FALSE)</f>
        <v>56.3</v>
      </c>
      <c r="M12">
        <f>VLOOKUP($A12,Dados_v3!$A$4:$V$420,19,FALSE)</f>
        <v>54.500000000000007</v>
      </c>
      <c r="N12">
        <f>VLOOKUP($A12,Dados_v3!$A$4:$V$420,20,FALSE)</f>
        <v>71.599999999999994</v>
      </c>
      <c r="O12">
        <f>VLOOKUP($A12,Dados_v3!$A$4:$V$420,21,FALSE)</f>
        <v>39.200000000000003</v>
      </c>
      <c r="P12">
        <f>VLOOKUP($A12,Dados_v3!$A$4:$V$420,22,FALSE)</f>
        <v>47.660000000000004</v>
      </c>
    </row>
    <row r="13" spans="1:16" hidden="1">
      <c r="A13" t="s">
        <v>18</v>
      </c>
      <c r="B13">
        <v>7459</v>
      </c>
      <c r="C13">
        <v>31.4</v>
      </c>
      <c r="D13">
        <v>2115</v>
      </c>
      <c r="E13">
        <v>261</v>
      </c>
      <c r="F13" s="53">
        <f>ROUND(100-(Original!N14/Original!C14*100),2)</f>
        <v>55.11</v>
      </c>
      <c r="G13" s="53">
        <v>38.68</v>
      </c>
      <c r="H13" s="53">
        <f>Original!AC14/Original!C14*100</f>
        <v>82.859969853733745</v>
      </c>
      <c r="I13" s="53">
        <f>Original!AE14/Original!AC14*100</f>
        <v>64.690839902347079</v>
      </c>
      <c r="J13" s="55">
        <f>(Original!AS14-Original!AT14)/Original!AS14*100</f>
        <v>18.890657259745318</v>
      </c>
      <c r="K13" s="54">
        <f>Original!AN14/Original!AC14*100</f>
        <v>51.829562050881208</v>
      </c>
      <c r="L13">
        <f>VLOOKUP($A13,Dados_v3!$A$4:$V$420,18,FALSE)</f>
        <v>55.2</v>
      </c>
      <c r="M13">
        <f>VLOOKUP($A13,Dados_v3!$A$4:$V$420,19,FALSE)</f>
        <v>52.400000000000006</v>
      </c>
      <c r="N13">
        <f>VLOOKUP($A13,Dados_v3!$A$4:$V$420,20,FALSE)</f>
        <v>72.2</v>
      </c>
      <c r="O13">
        <f>VLOOKUP($A13,Dados_v3!$A$4:$V$420,21,FALSE)</f>
        <v>38.6</v>
      </c>
      <c r="P13">
        <f>VLOOKUP($A13,Dados_v3!$A$4:$V$420,22,FALSE)</f>
        <v>46.61</v>
      </c>
    </row>
    <row r="14" spans="1:16" hidden="1">
      <c r="A14" t="s">
        <v>19</v>
      </c>
      <c r="B14">
        <v>8599</v>
      </c>
      <c r="C14">
        <v>35.89</v>
      </c>
      <c r="D14">
        <v>2417</v>
      </c>
      <c r="E14">
        <v>236</v>
      </c>
      <c r="F14" s="53">
        <f>ROUND(100-(Original!N15/Original!C15*100),2)</f>
        <v>64.599999999999994</v>
      </c>
      <c r="G14" s="53">
        <v>20.6</v>
      </c>
      <c r="H14" s="53">
        <f>Original!AC15/Original!C15*100</f>
        <v>83.280968264798233</v>
      </c>
      <c r="I14" s="53">
        <f>Original!AE15/Original!AC15*100</f>
        <v>66.607348324824827</v>
      </c>
      <c r="J14" s="55">
        <f>(Original!AS15-Original!AT15)/Original!AS15*100</f>
        <v>31.414519676330009</v>
      </c>
      <c r="K14" s="54">
        <f>Original!AN15/Original!AC15*100</f>
        <v>58.760321795141856</v>
      </c>
      <c r="L14">
        <f>VLOOKUP($A14,Dados_v3!$A$4:$V$420,18,FALSE)</f>
        <v>57.499999999999993</v>
      </c>
      <c r="M14">
        <f>VLOOKUP($A14,Dados_v3!$A$4:$V$420,19,FALSE)</f>
        <v>51.2</v>
      </c>
      <c r="N14">
        <f>VLOOKUP($A14,Dados_v3!$A$4:$V$420,20,FALSE)</f>
        <v>68.5</v>
      </c>
      <c r="O14">
        <f>VLOOKUP($A14,Dados_v3!$A$4:$V$420,21,FALSE)</f>
        <v>45.4</v>
      </c>
      <c r="P14">
        <f>VLOOKUP($A14,Dados_v3!$A$4:$V$420,22,FALSE)</f>
        <v>52.900000000000006</v>
      </c>
    </row>
    <row r="15" spans="1:16" hidden="1">
      <c r="A15" t="s">
        <v>20</v>
      </c>
      <c r="B15">
        <v>6313</v>
      </c>
      <c r="C15">
        <v>39.71</v>
      </c>
      <c r="D15">
        <v>1798</v>
      </c>
      <c r="E15">
        <v>280</v>
      </c>
      <c r="F15" s="53">
        <f>ROUND(100-(Original!N16/Original!C16*100),2)</f>
        <v>60.72</v>
      </c>
      <c r="G15" s="53">
        <v>45.94</v>
      </c>
      <c r="H15" s="53">
        <f>Original!AC16/Original!C16*100</f>
        <v>82.712833765246302</v>
      </c>
      <c r="I15" s="53">
        <f>Original!AE16/Original!AC16*100</f>
        <v>62.935465155210771</v>
      </c>
      <c r="J15" s="55">
        <f>(Original!AS16-Original!AT16)/Original!AS16*100</f>
        <v>25.914839965245523</v>
      </c>
      <c r="K15" s="54">
        <f>Original!AN16/Original!AC16*100</f>
        <v>47.195046884822439</v>
      </c>
      <c r="L15">
        <f>VLOOKUP($A15,Dados_v3!$A$4:$V$420,18,FALSE)</f>
        <v>57.699999999999996</v>
      </c>
      <c r="M15">
        <f>VLOOKUP($A15,Dados_v3!$A$4:$V$420,19,FALSE)</f>
        <v>53.300000000000004</v>
      </c>
      <c r="N15">
        <f>VLOOKUP($A15,Dados_v3!$A$4:$V$420,20,FALSE)</f>
        <v>75.400000000000006</v>
      </c>
      <c r="O15">
        <f>VLOOKUP($A15,Dados_v3!$A$4:$V$420,21,FALSE)</f>
        <v>40</v>
      </c>
      <c r="P15">
        <f>VLOOKUP($A15,Dados_v3!$A$4:$V$420,22,FALSE)</f>
        <v>51.839999999999996</v>
      </c>
    </row>
    <row r="16" spans="1:16" hidden="1">
      <c r="A16" t="s">
        <v>21</v>
      </c>
      <c r="B16">
        <v>6453</v>
      </c>
      <c r="C16">
        <v>17.95</v>
      </c>
      <c r="D16">
        <v>1953</v>
      </c>
      <c r="E16">
        <v>271</v>
      </c>
      <c r="F16" s="53">
        <f>ROUND(100-(Original!N17/Original!C17*100),2)</f>
        <v>60.58</v>
      </c>
      <c r="G16" s="53">
        <v>68.25</v>
      </c>
      <c r="H16" s="53">
        <f>Original!AC17/Original!C17*100</f>
        <v>85.196834550131712</v>
      </c>
      <c r="I16" s="53">
        <f>Original!AE17/Original!AC17*100</f>
        <v>62.647468803848824</v>
      </c>
      <c r="J16" s="55">
        <f>(Original!AS17-Original!AT17)/Original!AS17*100</f>
        <v>29.951567062465184</v>
      </c>
      <c r="K16" s="54">
        <f>Original!AN17/Original!AC17*100</f>
        <v>44.30817283905165</v>
      </c>
      <c r="L16">
        <f>VLOOKUP($A16,Dados_v3!$A$4:$V$420,18,FALSE)</f>
        <v>60.199999999999996</v>
      </c>
      <c r="M16">
        <f>VLOOKUP($A16,Dados_v3!$A$4:$V$420,19,FALSE)</f>
        <v>53.900000000000006</v>
      </c>
      <c r="N16">
        <f>VLOOKUP($A16,Dados_v3!$A$4:$V$420,20,FALSE)</f>
        <v>76.3</v>
      </c>
      <c r="O16">
        <f>VLOOKUP($A16,Dados_v3!$A$4:$V$420,21,FALSE)</f>
        <v>41.099999999999994</v>
      </c>
      <c r="P16">
        <f>VLOOKUP($A16,Dados_v3!$A$4:$V$420,22,FALSE)</f>
        <v>49.17</v>
      </c>
    </row>
    <row r="17" spans="1:16" hidden="1">
      <c r="A17" t="s">
        <v>22</v>
      </c>
      <c r="B17">
        <v>9410</v>
      </c>
      <c r="C17">
        <v>65.73</v>
      </c>
      <c r="D17">
        <v>2555</v>
      </c>
      <c r="E17">
        <v>206</v>
      </c>
      <c r="F17" s="53">
        <f>ROUND(100-(Original!N18/Original!C18*100),2)</f>
        <v>56.3</v>
      </c>
      <c r="G17" s="53">
        <v>19.22</v>
      </c>
      <c r="H17" s="53">
        <f>Original!AC18/Original!C18*100</f>
        <v>81.886104682890533</v>
      </c>
      <c r="I17" s="53">
        <f>Original!AE18/Original!AC18*100</f>
        <v>59.369912529074128</v>
      </c>
      <c r="J17" s="55">
        <f>(Original!AS18-Original!AT18)/Original!AS18*100</f>
        <v>21.822421358208778</v>
      </c>
      <c r="K17" s="54">
        <f>Original!AN18/Original!AC18*100</f>
        <v>44.224625821425597</v>
      </c>
      <c r="L17">
        <f>VLOOKUP($A17,Dados_v3!$A$4:$V$420,18,FALSE)</f>
        <v>56.499999999999993</v>
      </c>
      <c r="M17">
        <f>VLOOKUP($A17,Dados_v3!$A$4:$V$420,19,FALSE)</f>
        <v>52.5</v>
      </c>
      <c r="N17">
        <f>VLOOKUP($A17,Dados_v3!$A$4:$V$420,20,FALSE)</f>
        <v>73.8</v>
      </c>
      <c r="O17">
        <f>VLOOKUP($A17,Dados_v3!$A$4:$V$420,21,FALSE)</f>
        <v>40.200000000000003</v>
      </c>
      <c r="P17">
        <f>VLOOKUP($A17,Dados_v3!$A$4:$V$420,22,FALSE)</f>
        <v>49.79</v>
      </c>
    </row>
    <row r="18" spans="1:16" hidden="1">
      <c r="A18" t="s">
        <v>23</v>
      </c>
      <c r="B18">
        <v>8895</v>
      </c>
      <c r="C18">
        <v>60.92</v>
      </c>
      <c r="D18">
        <v>2553</v>
      </c>
      <c r="E18">
        <v>242</v>
      </c>
      <c r="F18" s="53">
        <f>ROUND(100-(Original!N19/Original!C19*100),2)</f>
        <v>61.53</v>
      </c>
      <c r="G18" s="53">
        <v>0.59</v>
      </c>
      <c r="H18" s="53">
        <f>Original!AC19/Original!C19*100</f>
        <v>84.968090492861165</v>
      </c>
      <c r="I18" s="53">
        <f>Original!AE19/Original!AC19*100</f>
        <v>64.883575403242929</v>
      </c>
      <c r="J18" s="55">
        <f>(Original!AS19-Original!AT19)/Original!AS19*100</f>
        <v>25.456227416618749</v>
      </c>
      <c r="K18" s="54">
        <f>Original!AN19/Original!AC19*100</f>
        <v>56.14616190863471</v>
      </c>
      <c r="L18">
        <f>VLOOKUP($A18,Dados_v3!$A$4:$V$420,18,FALSE)</f>
        <v>58.699999999999996</v>
      </c>
      <c r="M18">
        <f>VLOOKUP($A18,Dados_v3!$A$4:$V$420,19,FALSE)</f>
        <v>53.1</v>
      </c>
      <c r="N18">
        <f>VLOOKUP($A18,Dados_v3!$A$4:$V$420,20,FALSE)</f>
        <v>76.2</v>
      </c>
      <c r="O18">
        <f>VLOOKUP($A18,Dados_v3!$A$4:$V$420,21,FALSE)</f>
        <v>40.400000000000006</v>
      </c>
      <c r="P18">
        <f>VLOOKUP($A18,Dados_v3!$A$4:$V$420,22,FALSE)</f>
        <v>44.2</v>
      </c>
    </row>
    <row r="19" spans="1:16" hidden="1">
      <c r="A19" t="s">
        <v>24</v>
      </c>
      <c r="B19">
        <v>8899</v>
      </c>
      <c r="C19">
        <v>67.400000000000006</v>
      </c>
      <c r="D19">
        <v>2375</v>
      </c>
      <c r="E19">
        <v>218</v>
      </c>
      <c r="F19" s="53">
        <f>ROUND(100-(Original!N20/Original!C20*100),2)</f>
        <v>69.05</v>
      </c>
      <c r="G19" s="53">
        <v>12.76</v>
      </c>
      <c r="H19" s="53">
        <f>Original!AC20/Original!C20*100</f>
        <v>80.698380307562644</v>
      </c>
      <c r="I19" s="53">
        <f>Original!AE20/Original!AC20*100</f>
        <v>49.000097343560846</v>
      </c>
      <c r="J19" s="55">
        <f>(Original!AS20-Original!AT20)/Original!AS20*100</f>
        <v>25.28976999542769</v>
      </c>
      <c r="K19" s="54">
        <f>Original!AN20/Original!AC20*100</f>
        <v>44.623749035176829</v>
      </c>
      <c r="L19">
        <f>VLOOKUP($A19,Dados_v3!$A$4:$V$420,18,FALSE)</f>
        <v>55.2</v>
      </c>
      <c r="M19">
        <f>VLOOKUP($A19,Dados_v3!$A$4:$V$420,19,FALSE)</f>
        <v>52.400000000000006</v>
      </c>
      <c r="N19">
        <f>VLOOKUP($A19,Dados_v3!$A$4:$V$420,20,FALSE)</f>
        <v>73.599999999999994</v>
      </c>
      <c r="O19">
        <f>VLOOKUP($A19,Dados_v3!$A$4:$V$420,21,FALSE)</f>
        <v>37.9</v>
      </c>
      <c r="P19">
        <f>VLOOKUP($A19,Dados_v3!$A$4:$V$420,22,FALSE)</f>
        <v>54.72</v>
      </c>
    </row>
    <row r="20" spans="1:16" hidden="1">
      <c r="A20" t="s">
        <v>25</v>
      </c>
      <c r="B20">
        <v>8843</v>
      </c>
      <c r="C20">
        <v>73.150000000000006</v>
      </c>
      <c r="D20">
        <v>2410</v>
      </c>
      <c r="E20">
        <v>229</v>
      </c>
      <c r="F20" s="53">
        <f>ROUND(100-(Original!N21/Original!C21*100),2)</f>
        <v>56.82</v>
      </c>
      <c r="G20" s="53">
        <v>16.510000000000002</v>
      </c>
      <c r="H20" s="53">
        <f>Original!AC21/Original!C21*100</f>
        <v>85.419218092050215</v>
      </c>
      <c r="I20" s="53">
        <f>Original!AE21/Original!AC21*100</f>
        <v>63.558848270623095</v>
      </c>
      <c r="J20" s="55">
        <f>(Original!AS21-Original!AT21)/Original!AS21*100</f>
        <v>16.305226380165358</v>
      </c>
      <c r="K20" s="54">
        <f>Original!AN21/Original!AC21*100</f>
        <v>49.229667513657247</v>
      </c>
      <c r="L20">
        <f>VLOOKUP($A20,Dados_v3!$A$4:$V$420,18,FALSE)</f>
        <v>57.099999999999994</v>
      </c>
      <c r="M20">
        <f>VLOOKUP($A20,Dados_v3!$A$4:$V$420,19,FALSE)</f>
        <v>56.599999999999994</v>
      </c>
      <c r="N20">
        <f>VLOOKUP($A20,Dados_v3!$A$4:$V$420,20,FALSE)</f>
        <v>75.900000000000006</v>
      </c>
      <c r="O20">
        <f>VLOOKUP($A20,Dados_v3!$A$4:$V$420,21,FALSE)</f>
        <v>36.6</v>
      </c>
      <c r="P20">
        <f>VLOOKUP($A20,Dados_v3!$A$4:$V$420,22,FALSE)</f>
        <v>50.38</v>
      </c>
    </row>
    <row r="21" spans="1:16" hidden="1">
      <c r="A21" t="s">
        <v>26</v>
      </c>
      <c r="B21">
        <v>8168</v>
      </c>
      <c r="C21">
        <v>68.77</v>
      </c>
      <c r="D21">
        <v>2211</v>
      </c>
      <c r="E21">
        <v>254</v>
      </c>
      <c r="F21" s="53">
        <f>ROUND(100-(Original!N22/Original!C22*100),2)</f>
        <v>61.02</v>
      </c>
      <c r="G21" s="53">
        <v>0.27</v>
      </c>
      <c r="H21" s="53">
        <f>Original!AC22/Original!C22*100</f>
        <v>86.46663760455435</v>
      </c>
      <c r="I21" s="53">
        <f>Original!AE22/Original!AC22*100</f>
        <v>62.549334177415815</v>
      </c>
      <c r="J21" s="55">
        <f>(Original!AS22-Original!AT22)/Original!AS22*100</f>
        <v>18.059544595655076</v>
      </c>
      <c r="K21" s="54">
        <f>Original!AN22/Original!AC22*100</f>
        <v>45.324306859280689</v>
      </c>
      <c r="L21">
        <f>VLOOKUP($A21,Dados_v3!$A$4:$V$420,18,FALSE)</f>
        <v>57.9</v>
      </c>
      <c r="M21">
        <f>VLOOKUP($A21,Dados_v3!$A$4:$V$420,19,FALSE)</f>
        <v>53.5</v>
      </c>
      <c r="N21">
        <f>VLOOKUP($A21,Dados_v3!$A$4:$V$420,20,FALSE)</f>
        <v>74.900000000000006</v>
      </c>
      <c r="O21">
        <f>VLOOKUP($A21,Dados_v3!$A$4:$V$420,21,FALSE)</f>
        <v>40.699999999999996</v>
      </c>
      <c r="P21">
        <f>VLOOKUP($A21,Dados_v3!$A$4:$V$420,22,FALSE)</f>
        <v>45.58</v>
      </c>
    </row>
    <row r="22" spans="1:16" hidden="1">
      <c r="A22" t="s">
        <v>27</v>
      </c>
      <c r="B22">
        <v>5041</v>
      </c>
      <c r="C22">
        <v>36.92</v>
      </c>
      <c r="D22">
        <v>1464</v>
      </c>
      <c r="E22">
        <v>232</v>
      </c>
      <c r="F22" s="53">
        <f>ROUND(100-(Original!N23/Original!C23*100),2)</f>
        <v>59.49</v>
      </c>
      <c r="G22" s="53">
        <v>56.08</v>
      </c>
      <c r="H22" s="53">
        <f>Original!AC23/Original!C23*100</f>
        <v>82.441439687760365</v>
      </c>
      <c r="I22" s="53">
        <f>Original!AE23/Original!AC23*100</f>
        <v>65.992367086830271</v>
      </c>
      <c r="J22" s="55">
        <f>(Original!AS23-Original!AT23)/Original!AS23*100</f>
        <v>27.446547509204205</v>
      </c>
      <c r="K22" s="54">
        <f>Original!AN23/Original!AC23*100</f>
        <v>56.269632772193113</v>
      </c>
      <c r="L22">
        <f>VLOOKUP($A22,Dados_v3!$A$4:$V$420,18,FALSE)</f>
        <v>59.9</v>
      </c>
      <c r="M22">
        <f>VLOOKUP($A22,Dados_v3!$A$4:$V$420,19,FALSE)</f>
        <v>55.500000000000007</v>
      </c>
      <c r="N22">
        <f>VLOOKUP($A22,Dados_v3!$A$4:$V$420,20,FALSE)</f>
        <v>73.5</v>
      </c>
      <c r="O22">
        <f>VLOOKUP($A22,Dados_v3!$A$4:$V$420,21,FALSE)</f>
        <v>41.3</v>
      </c>
      <c r="P22">
        <f>VLOOKUP($A22,Dados_v3!$A$4:$V$420,22,FALSE)</f>
        <v>53.16</v>
      </c>
    </row>
    <row r="23" spans="1:16" hidden="1">
      <c r="A23" t="s">
        <v>28</v>
      </c>
      <c r="B23">
        <v>7947</v>
      </c>
      <c r="C23">
        <v>59.13</v>
      </c>
      <c r="D23">
        <v>2558</v>
      </c>
      <c r="E23">
        <v>286</v>
      </c>
      <c r="F23" s="53">
        <f>ROUND(100-(Original!N24/Original!C24*100),2)</f>
        <v>60.66</v>
      </c>
      <c r="G23" s="53">
        <v>0.55000000000000004</v>
      </c>
      <c r="H23" s="53">
        <f>Original!AC24/Original!C24*100</f>
        <v>85.769063115137783</v>
      </c>
      <c r="I23" s="53">
        <f>Original!AE24/Original!AC24*100</f>
        <v>66.578208336728181</v>
      </c>
      <c r="J23" s="55">
        <f>(Original!AS24-Original!AT24)/Original!AS24*100</f>
        <v>24.241359023180607</v>
      </c>
      <c r="K23" s="54">
        <f>Original!AN24/Original!AC24*100</f>
        <v>59.934702950617535</v>
      </c>
      <c r="L23">
        <f>VLOOKUP($A23,Dados_v3!$A$4:$V$420,18,FALSE)</f>
        <v>62.3</v>
      </c>
      <c r="M23">
        <f>VLOOKUP($A23,Dados_v3!$A$4:$V$420,19,FALSE)</f>
        <v>56.399999999999991</v>
      </c>
      <c r="N23">
        <f>VLOOKUP($A23,Dados_v3!$A$4:$V$420,20,FALSE)</f>
        <v>76.8</v>
      </c>
      <c r="O23">
        <f>VLOOKUP($A23,Dados_v3!$A$4:$V$420,21,FALSE)</f>
        <v>39.6</v>
      </c>
      <c r="P23">
        <f>VLOOKUP($A23,Dados_v3!$A$4:$V$420,22,FALSE)</f>
        <v>50.7</v>
      </c>
    </row>
    <row r="24" spans="1:16" hidden="1">
      <c r="A24" t="s">
        <v>29</v>
      </c>
      <c r="B24">
        <v>6184</v>
      </c>
      <c r="C24">
        <v>47.56</v>
      </c>
      <c r="D24">
        <v>1742</v>
      </c>
      <c r="E24">
        <v>216</v>
      </c>
      <c r="F24" s="53">
        <f>ROUND(100-(Original!N25/Original!C25*100),2)</f>
        <v>66.75</v>
      </c>
      <c r="G24" s="53">
        <v>1.78</v>
      </c>
      <c r="H24" s="53">
        <f>Original!AC25/Original!C25*100</f>
        <v>84.150448696636488</v>
      </c>
      <c r="I24" s="53">
        <f>Original!AE25/Original!AC25*100</f>
        <v>55.26405409205546</v>
      </c>
      <c r="J24" s="55">
        <f>(Original!AS25-Original!AT25)/Original!AS25*100</f>
        <v>20.355520570097383</v>
      </c>
      <c r="K24" s="54">
        <f>Original!AN25/Original!AC25*100</f>
        <v>42.286190417445901</v>
      </c>
      <c r="L24">
        <f>VLOOKUP($A24,Dados_v3!$A$4:$V$420,18,FALSE)</f>
        <v>58.8</v>
      </c>
      <c r="M24">
        <f>VLOOKUP($A24,Dados_v3!$A$4:$V$420,19,FALSE)</f>
        <v>56.8</v>
      </c>
      <c r="N24">
        <f>VLOOKUP($A24,Dados_v3!$A$4:$V$420,20,FALSE)</f>
        <v>74.8</v>
      </c>
      <c r="O24">
        <f>VLOOKUP($A24,Dados_v3!$A$4:$V$420,21,FALSE)</f>
        <v>39</v>
      </c>
      <c r="P24">
        <f>VLOOKUP($A24,Dados_v3!$A$4:$V$420,22,FALSE)</f>
        <v>54.669999999999995</v>
      </c>
    </row>
    <row r="25" spans="1:16" hidden="1">
      <c r="A25" t="s">
        <v>30</v>
      </c>
      <c r="B25">
        <v>5384</v>
      </c>
      <c r="C25">
        <v>19.45</v>
      </c>
      <c r="D25">
        <v>1602</v>
      </c>
      <c r="E25">
        <v>310</v>
      </c>
      <c r="F25" s="53">
        <f>ROUND(100-(Original!N26/Original!C26*100),2)</f>
        <v>65.64</v>
      </c>
      <c r="G25" s="53">
        <v>55.87</v>
      </c>
      <c r="H25" s="53">
        <f>Original!AC26/Original!C26*100</f>
        <v>83.349212390601778</v>
      </c>
      <c r="I25" s="53">
        <f>Original!AE26/Original!AC26*100</f>
        <v>69.907417458636246</v>
      </c>
      <c r="J25" s="55">
        <f>(Original!AS26-Original!AT26)/Original!AS26*100</f>
        <v>25.355598376970669</v>
      </c>
      <c r="K25" s="54">
        <f>Original!AN26/Original!AC26*100</f>
        <v>51.508716052726669</v>
      </c>
      <c r="L25">
        <f>VLOOKUP($A25,Dados_v3!$A$4:$V$420,18,FALSE)</f>
        <v>57.8</v>
      </c>
      <c r="M25">
        <f>VLOOKUP($A25,Dados_v3!$A$4:$V$420,19,FALSE)</f>
        <v>55.800000000000004</v>
      </c>
      <c r="N25">
        <f>VLOOKUP($A25,Dados_v3!$A$4:$V$420,20,FALSE)</f>
        <v>75.2</v>
      </c>
      <c r="O25">
        <f>VLOOKUP($A25,Dados_v3!$A$4:$V$420,21,FALSE)</f>
        <v>38.299999999999997</v>
      </c>
      <c r="P25">
        <f>VLOOKUP($A25,Dados_v3!$A$4:$V$420,22,FALSE)</f>
        <v>43.75</v>
      </c>
    </row>
    <row r="26" spans="1:16" hidden="1">
      <c r="A26" t="s">
        <v>31</v>
      </c>
      <c r="B26">
        <v>8357</v>
      </c>
      <c r="C26">
        <v>35.89</v>
      </c>
      <c r="D26">
        <v>2241</v>
      </c>
      <c r="E26">
        <v>220</v>
      </c>
      <c r="F26" s="53">
        <f>ROUND(100-(Original!N27/Original!C27*100),2)</f>
        <v>58.24</v>
      </c>
      <c r="G26" s="53">
        <v>57.3</v>
      </c>
      <c r="H26" s="53">
        <f>Original!AC27/Original!C27*100</f>
        <v>83.278795644728973</v>
      </c>
      <c r="I26" s="53">
        <f>Original!AE27/Original!AC27*100</f>
        <v>57.205662335219628</v>
      </c>
      <c r="J26" s="55">
        <f>(Original!AS27-Original!AT27)/Original!AS27*100</f>
        <v>24.095788176876233</v>
      </c>
      <c r="K26" s="54">
        <f>Original!AN27/Original!AC27*100</f>
        <v>46.717944226616723</v>
      </c>
      <c r="L26">
        <f>VLOOKUP($A26,Dados_v3!$A$4:$V$420,18,FALSE)</f>
        <v>57.599999999999994</v>
      </c>
      <c r="M26">
        <f>VLOOKUP($A26,Dados_v3!$A$4:$V$420,19,FALSE)</f>
        <v>54.2</v>
      </c>
      <c r="N26">
        <f>VLOOKUP($A26,Dados_v3!$A$4:$V$420,20,FALSE)</f>
        <v>76.5</v>
      </c>
      <c r="O26">
        <f>VLOOKUP($A26,Dados_v3!$A$4:$V$420,21,FALSE)</f>
        <v>38.700000000000003</v>
      </c>
      <c r="P26">
        <f>VLOOKUP($A26,Dados_v3!$A$4:$V$420,22,FALSE)</f>
        <v>47.81</v>
      </c>
    </row>
    <row r="27" spans="1:16" hidden="1">
      <c r="A27" t="s">
        <v>32</v>
      </c>
      <c r="B27">
        <v>7956</v>
      </c>
      <c r="C27">
        <v>43.04</v>
      </c>
      <c r="D27">
        <v>2454</v>
      </c>
      <c r="E27">
        <v>395</v>
      </c>
      <c r="F27" s="53">
        <f>ROUND(100-(Original!N28/Original!C28*100),2)</f>
        <v>65.459999999999994</v>
      </c>
      <c r="G27" s="53">
        <v>44.78</v>
      </c>
      <c r="H27" s="53">
        <f>Original!AC28/Original!C28*100</f>
        <v>83.224810271241822</v>
      </c>
      <c r="I27" s="53">
        <f>Original!AE28/Original!AC28*100</f>
        <v>68.893150836919233</v>
      </c>
      <c r="J27" s="55">
        <f>(Original!AS28-Original!AT28)/Original!AS28*100</f>
        <v>25.391762857247958</v>
      </c>
      <c r="K27" s="54">
        <f>Original!AN28/Original!AC28*100</f>
        <v>54.561657250412729</v>
      </c>
      <c r="L27">
        <f>VLOOKUP($A27,Dados_v3!$A$4:$V$420,18,FALSE)</f>
        <v>61.4</v>
      </c>
      <c r="M27">
        <f>VLOOKUP($A27,Dados_v3!$A$4:$V$420,19,FALSE)</f>
        <v>54.300000000000004</v>
      </c>
      <c r="N27">
        <f>VLOOKUP($A27,Dados_v3!$A$4:$V$420,20,FALSE)</f>
        <v>68.5</v>
      </c>
      <c r="O27">
        <f>VLOOKUP($A27,Dados_v3!$A$4:$V$420,21,FALSE)</f>
        <v>46</v>
      </c>
      <c r="P27">
        <f>VLOOKUP($A27,Dados_v3!$A$4:$V$420,22,FALSE)</f>
        <v>51.300000000000004</v>
      </c>
    </row>
    <row r="28" spans="1:16" hidden="1">
      <c r="A28" t="s">
        <v>33</v>
      </c>
      <c r="B28">
        <v>5255</v>
      </c>
      <c r="C28">
        <v>35.97</v>
      </c>
      <c r="D28">
        <v>1555</v>
      </c>
      <c r="E28">
        <v>283</v>
      </c>
      <c r="F28" s="53">
        <f>ROUND(100-(Original!N29/Original!C29*100),2)</f>
        <v>78.459999999999994</v>
      </c>
      <c r="G28" s="53">
        <v>0.32</v>
      </c>
      <c r="H28" s="53">
        <f>Original!AC29/Original!C29*100</f>
        <v>84.689613515699335</v>
      </c>
      <c r="I28" s="53">
        <f>Original!AE29/Original!AC29*100</f>
        <v>65.843077560293366</v>
      </c>
      <c r="J28" s="55">
        <f>(Original!AS29-Original!AT29)/Original!AS29*100</f>
        <v>34.839681727333989</v>
      </c>
      <c r="K28" s="54">
        <f>Original!AN29/Original!AC29*100</f>
        <v>53.186358238658102</v>
      </c>
      <c r="L28">
        <f>VLOOKUP($A28,Dados_v3!$A$4:$V$420,18,FALSE)</f>
        <v>63.1</v>
      </c>
      <c r="M28">
        <f>VLOOKUP($A28,Dados_v3!$A$4:$V$420,19,FALSE)</f>
        <v>51.6</v>
      </c>
      <c r="N28">
        <f>VLOOKUP($A28,Dados_v3!$A$4:$V$420,20,FALSE)</f>
        <v>77.8</v>
      </c>
      <c r="O28">
        <f>VLOOKUP($A28,Dados_v3!$A$4:$V$420,21,FALSE)</f>
        <v>43</v>
      </c>
      <c r="P28">
        <f>VLOOKUP($A28,Dados_v3!$A$4:$V$420,22,FALSE)</f>
        <v>47.25</v>
      </c>
    </row>
    <row r="29" spans="1:16" hidden="1">
      <c r="A29" t="s">
        <v>34</v>
      </c>
      <c r="B29">
        <v>9285</v>
      </c>
      <c r="C29">
        <v>35.61</v>
      </c>
      <c r="D29">
        <v>2730</v>
      </c>
      <c r="E29">
        <v>254</v>
      </c>
      <c r="F29" s="53">
        <f>ROUND(100-(Original!N30/Original!C30*100),2)</f>
        <v>75.62</v>
      </c>
      <c r="G29" s="53">
        <v>1.68</v>
      </c>
      <c r="H29" s="53">
        <f>Original!AC30/Original!C30*100</f>
        <v>85.190988232740978</v>
      </c>
      <c r="I29" s="53">
        <f>Original!AE30/Original!AC30*100</f>
        <v>60.983767186625869</v>
      </c>
      <c r="J29" s="55">
        <f>(Original!AS30-Original!AT30)/Original!AS30*100</f>
        <v>23.470522073272669</v>
      </c>
      <c r="K29" s="54">
        <f>Original!AN30/Original!AC30*100</f>
        <v>47.197032691348618</v>
      </c>
      <c r="L29">
        <f>VLOOKUP($A29,Dados_v3!$A$4:$V$420,18,FALSE)</f>
        <v>59</v>
      </c>
      <c r="M29">
        <f>VLOOKUP($A29,Dados_v3!$A$4:$V$420,19,FALSE)</f>
        <v>54.6</v>
      </c>
      <c r="N29">
        <f>VLOOKUP($A29,Dados_v3!$A$4:$V$420,20,FALSE)</f>
        <v>68.5</v>
      </c>
      <c r="O29">
        <f>VLOOKUP($A29,Dados_v3!$A$4:$V$420,21,FALSE)</f>
        <v>44.2</v>
      </c>
      <c r="P29">
        <f>VLOOKUP($A29,Dados_v3!$A$4:$V$420,22,FALSE)</f>
        <v>50.519999999999996</v>
      </c>
    </row>
    <row r="30" spans="1:16" hidden="1">
      <c r="A30" t="s">
        <v>35</v>
      </c>
      <c r="B30">
        <v>7002</v>
      </c>
      <c r="C30">
        <v>53.26</v>
      </c>
      <c r="D30">
        <v>2113</v>
      </c>
      <c r="E30">
        <v>238</v>
      </c>
      <c r="F30" s="53">
        <f>ROUND(100-(Original!N31/Original!C31*100),2)</f>
        <v>60.04</v>
      </c>
      <c r="G30" s="53">
        <v>2.79</v>
      </c>
      <c r="H30" s="53">
        <f>Original!AC31/Original!C31*100</f>
        <v>82.349797187517865</v>
      </c>
      <c r="I30" s="53">
        <f>Original!AE31/Original!AC31*100</f>
        <v>61.325918240390365</v>
      </c>
      <c r="J30" s="55">
        <f>(Original!AS31-Original!AT31)/Original!AS31*100</f>
        <v>22.230372237368005</v>
      </c>
      <c r="K30" s="54">
        <f>Original!AN31/Original!AC31*100</f>
        <v>53.304909376102735</v>
      </c>
      <c r="L30">
        <f>VLOOKUP($A30,Dados_v3!$A$4:$V$420,18,FALSE)</f>
        <v>57.599999999999994</v>
      </c>
      <c r="M30">
        <f>VLOOKUP($A30,Dados_v3!$A$4:$V$420,19,FALSE)</f>
        <v>54.300000000000004</v>
      </c>
      <c r="N30">
        <f>VLOOKUP($A30,Dados_v3!$A$4:$V$420,20,FALSE)</f>
        <v>69.399999999999991</v>
      </c>
      <c r="O30">
        <f>VLOOKUP($A30,Dados_v3!$A$4:$V$420,21,FALSE)</f>
        <v>42.6</v>
      </c>
      <c r="P30">
        <f>VLOOKUP($A30,Dados_v3!$A$4:$V$420,22,FALSE)</f>
        <v>52.359999999999992</v>
      </c>
    </row>
    <row r="31" spans="1:16" hidden="1">
      <c r="A31" t="s">
        <v>36</v>
      </c>
      <c r="B31">
        <v>7110</v>
      </c>
      <c r="C31">
        <v>20.55</v>
      </c>
      <c r="D31">
        <v>2166</v>
      </c>
      <c r="E31">
        <v>326</v>
      </c>
      <c r="F31" s="53">
        <f>ROUND(100-(Original!N32/Original!C32*100),2)</f>
        <v>59.55</v>
      </c>
      <c r="G31" s="53">
        <v>72.44</v>
      </c>
      <c r="H31" s="53">
        <f>Original!AC32/Original!C32*100</f>
        <v>82.531255024472586</v>
      </c>
      <c r="I31" s="53">
        <f>Original!AE32/Original!AC32*100</f>
        <v>62.232441478783109</v>
      </c>
      <c r="J31" s="55">
        <f>(Original!AS32-Original!AT32)/Original!AS32*100</f>
        <v>32.049088227987014</v>
      </c>
      <c r="K31" s="54">
        <f>Original!AN32/Original!AC32*100</f>
        <v>49.966902799585014</v>
      </c>
      <c r="L31">
        <f>VLOOKUP($A31,Dados_v3!$A$4:$V$420,18,FALSE)</f>
        <v>63.4</v>
      </c>
      <c r="M31">
        <f>VLOOKUP($A31,Dados_v3!$A$4:$V$420,19,FALSE)</f>
        <v>56.100000000000009</v>
      </c>
      <c r="N31">
        <f>VLOOKUP($A31,Dados_v3!$A$4:$V$420,20,FALSE)</f>
        <v>74.8</v>
      </c>
      <c r="O31">
        <f>VLOOKUP($A31,Dados_v3!$A$4:$V$420,21,FALSE)</f>
        <v>41.5</v>
      </c>
      <c r="P31">
        <f>VLOOKUP($A31,Dados_v3!$A$4:$V$420,22,FALSE)</f>
        <v>52.769999999999996</v>
      </c>
    </row>
    <row r="32" spans="1:16" hidden="1">
      <c r="A32" t="s">
        <v>37</v>
      </c>
      <c r="B32">
        <v>7309</v>
      </c>
      <c r="C32">
        <v>19.82</v>
      </c>
      <c r="D32">
        <v>2171</v>
      </c>
      <c r="E32">
        <v>265</v>
      </c>
      <c r="F32" s="53">
        <f>ROUND(100-(Original!N33/Original!C33*100),2)</f>
        <v>64.239999999999995</v>
      </c>
      <c r="G32" s="53">
        <v>63.38</v>
      </c>
      <c r="H32" s="53">
        <f>Original!AC33/Original!C33*100</f>
        <v>79.869507716787524</v>
      </c>
      <c r="I32" s="53">
        <f>Original!AE33/Original!AC33*100</f>
        <v>63.859108448667847</v>
      </c>
      <c r="J32" s="55">
        <f>(Original!AS33-Original!AT33)/Original!AS33*100</f>
        <v>27.215651796285545</v>
      </c>
      <c r="K32" s="54">
        <f>Original!AN33/Original!AC33*100</f>
        <v>52.497167243556355</v>
      </c>
      <c r="L32">
        <f>VLOOKUP($A32,Dados_v3!$A$4:$V$420,18,FALSE)</f>
        <v>59.199999999999996</v>
      </c>
      <c r="M32">
        <f>VLOOKUP($A32,Dados_v3!$A$4:$V$420,19,FALSE)</f>
        <v>52.900000000000006</v>
      </c>
      <c r="N32">
        <f>VLOOKUP($A32,Dados_v3!$A$4:$V$420,20,FALSE)</f>
        <v>74.7</v>
      </c>
      <c r="O32">
        <f>VLOOKUP($A32,Dados_v3!$A$4:$V$420,21,FALSE)</f>
        <v>42.199999999999996</v>
      </c>
      <c r="P32">
        <f>VLOOKUP($A32,Dados_v3!$A$4:$V$420,22,FALSE)</f>
        <v>48.25</v>
      </c>
    </row>
    <row r="33" spans="1:16" hidden="1">
      <c r="A33" t="s">
        <v>38</v>
      </c>
      <c r="B33">
        <v>7903</v>
      </c>
      <c r="C33">
        <v>26.12</v>
      </c>
      <c r="D33">
        <v>2387</v>
      </c>
      <c r="E33">
        <v>300</v>
      </c>
      <c r="F33" s="53">
        <f>ROUND(100-(Original!N34/Original!C34*100),2)</f>
        <v>59.66</v>
      </c>
      <c r="G33" s="53">
        <v>37.659999999999997</v>
      </c>
      <c r="H33" s="53">
        <f>Original!AC34/Original!C34*100</f>
        <v>82.273640797798294</v>
      </c>
      <c r="I33" s="53">
        <f>Original!AE34/Original!AC34*100</f>
        <v>68.077039003317282</v>
      </c>
      <c r="J33" s="55">
        <f>(Original!AS34-Original!AT34)/Original!AS34*100</f>
        <v>27.229307753864969</v>
      </c>
      <c r="K33" s="54">
        <f>Original!AN34/Original!AC34*100</f>
        <v>55.257244765972459</v>
      </c>
      <c r="L33">
        <f>VLOOKUP($A33,Dados_v3!$A$4:$V$420,18,FALSE)</f>
        <v>57.8</v>
      </c>
      <c r="M33">
        <f>VLOOKUP($A33,Dados_v3!$A$4:$V$420,19,FALSE)</f>
        <v>53.5</v>
      </c>
      <c r="N33">
        <f>VLOOKUP($A33,Dados_v3!$A$4:$V$420,20,FALSE)</f>
        <v>76.400000000000006</v>
      </c>
      <c r="O33">
        <f>VLOOKUP($A33,Dados_v3!$A$4:$V$420,21,FALSE)</f>
        <v>39.5</v>
      </c>
      <c r="P33">
        <f>VLOOKUP($A33,Dados_v3!$A$4:$V$420,22,FALSE)</f>
        <v>52.32</v>
      </c>
    </row>
    <row r="34" spans="1:16" hidden="1">
      <c r="A34" t="s">
        <v>39</v>
      </c>
      <c r="B34">
        <v>7598</v>
      </c>
      <c r="C34">
        <v>69.37</v>
      </c>
      <c r="D34">
        <v>2156</v>
      </c>
      <c r="E34">
        <v>265</v>
      </c>
      <c r="F34" s="53">
        <f>ROUND(100-(Original!N35/Original!C35*100),2)</f>
        <v>66.25</v>
      </c>
      <c r="G34" s="53">
        <v>19.02</v>
      </c>
      <c r="H34" s="53">
        <f>Original!AC35/Original!C35*100</f>
        <v>79.743167459068175</v>
      </c>
      <c r="I34" s="53">
        <f>Original!AE35/Original!AC35*100</f>
        <v>54.664654983364734</v>
      </c>
      <c r="J34" s="55">
        <f>(Original!AS35-Original!AT35)/Original!AS35*100</f>
        <v>25.219532831917991</v>
      </c>
      <c r="K34" s="54">
        <f>Original!AN35/Original!AC35*100</f>
        <v>48.87808259751101</v>
      </c>
      <c r="L34">
        <f>VLOOKUP($A34,Dados_v3!$A$4:$V$420,18,FALSE)</f>
        <v>58.4</v>
      </c>
      <c r="M34">
        <f>VLOOKUP($A34,Dados_v3!$A$4:$V$420,19,FALSE)</f>
        <v>53.300000000000004</v>
      </c>
      <c r="N34">
        <f>VLOOKUP($A34,Dados_v3!$A$4:$V$420,20,FALSE)</f>
        <v>71</v>
      </c>
      <c r="O34">
        <f>VLOOKUP($A34,Dados_v3!$A$4:$V$420,21,FALSE)</f>
        <v>43.1</v>
      </c>
      <c r="P34">
        <f>VLOOKUP($A34,Dados_v3!$A$4:$V$420,22,FALSE)</f>
        <v>63.54</v>
      </c>
    </row>
    <row r="35" spans="1:16" hidden="1">
      <c r="A35" t="s">
        <v>40</v>
      </c>
      <c r="B35">
        <v>7678</v>
      </c>
      <c r="C35">
        <v>39.979999999999997</v>
      </c>
      <c r="D35">
        <v>2224</v>
      </c>
      <c r="E35">
        <v>224</v>
      </c>
      <c r="F35" s="53">
        <f>ROUND(100-(Original!N36/Original!C36*100),2)</f>
        <v>49.44</v>
      </c>
      <c r="G35" s="53">
        <v>54.5</v>
      </c>
      <c r="H35" s="53">
        <f>Original!AC36/Original!C36*100</f>
        <v>85.303324899843702</v>
      </c>
      <c r="I35" s="53">
        <f>Original!AE36/Original!AC36*100</f>
        <v>55.048419576344585</v>
      </c>
      <c r="J35" s="55">
        <f>(Original!AS36-Original!AT36)/Original!AS36*100</f>
        <v>16.004910927761543</v>
      </c>
      <c r="K35" s="54">
        <f>Original!AN36/Original!AC36*100</f>
        <v>48.521157854816224</v>
      </c>
      <c r="L35">
        <f>VLOOKUP($A35,Dados_v3!$A$4:$V$420,18,FALSE)</f>
        <v>55.300000000000004</v>
      </c>
      <c r="M35">
        <f>VLOOKUP($A35,Dados_v3!$A$4:$V$420,19,FALSE)</f>
        <v>54.500000000000007</v>
      </c>
      <c r="N35">
        <f>VLOOKUP($A35,Dados_v3!$A$4:$V$420,20,FALSE)</f>
        <v>74.900000000000006</v>
      </c>
      <c r="O35">
        <f>VLOOKUP($A35,Dados_v3!$A$4:$V$420,21,FALSE)</f>
        <v>36</v>
      </c>
      <c r="P35">
        <f>VLOOKUP($A35,Dados_v3!$A$4:$V$420,22,FALSE)</f>
        <v>57.08</v>
      </c>
    </row>
    <row r="36" spans="1:16" hidden="1">
      <c r="A36" t="s">
        <v>41</v>
      </c>
      <c r="B36">
        <v>8973</v>
      </c>
      <c r="C36">
        <v>66.12</v>
      </c>
      <c r="D36">
        <v>2660</v>
      </c>
      <c r="E36">
        <v>246</v>
      </c>
      <c r="F36" s="53">
        <f>ROUND(100-(Original!N37/Original!C37*100),2)</f>
        <v>61.15</v>
      </c>
      <c r="G36" s="53">
        <v>30.56</v>
      </c>
      <c r="H36" s="53">
        <f>Original!AC37/Original!C37*100</f>
        <v>86.735456516103852</v>
      </c>
      <c r="I36" s="53">
        <f>Original!AE37/Original!AC37*100</f>
        <v>56.944287766718723</v>
      </c>
      <c r="J36" s="55">
        <f>(Original!AS37-Original!AT37)/Original!AS37*100</f>
        <v>23.925168623773558</v>
      </c>
      <c r="K36" s="54">
        <f>Original!AN37/Original!AC37*100</f>
        <v>50.184145512035862</v>
      </c>
      <c r="L36">
        <f>VLOOKUP($A36,Dados_v3!$A$4:$V$420,18,FALSE)</f>
        <v>61.3</v>
      </c>
      <c r="M36">
        <f>VLOOKUP($A36,Dados_v3!$A$4:$V$420,19,FALSE)</f>
        <v>54.1</v>
      </c>
      <c r="N36">
        <f>VLOOKUP($A36,Dados_v3!$A$4:$V$420,20,FALSE)</f>
        <v>75.599999999999994</v>
      </c>
      <c r="O36">
        <f>VLOOKUP($A36,Dados_v3!$A$4:$V$420,21,FALSE)</f>
        <v>41.8</v>
      </c>
      <c r="P36">
        <f>VLOOKUP($A36,Dados_v3!$A$4:$V$420,22,FALSE)</f>
        <v>63.54</v>
      </c>
    </row>
    <row r="37" spans="1:16" hidden="1">
      <c r="A37" t="s">
        <v>42</v>
      </c>
      <c r="B37">
        <v>6474</v>
      </c>
      <c r="C37">
        <v>24.68</v>
      </c>
      <c r="D37">
        <v>2001</v>
      </c>
      <c r="E37">
        <v>268</v>
      </c>
      <c r="F37" s="53">
        <f>ROUND(100-(Original!N38/Original!C38*100),2)</f>
        <v>57.34</v>
      </c>
      <c r="G37" s="53">
        <v>65.319999999999993</v>
      </c>
      <c r="H37" s="53">
        <f>Original!AC38/Original!C38*100</f>
        <v>82.978055028884768</v>
      </c>
      <c r="I37" s="53">
        <f>Original!AE38/Original!AC38*100</f>
        <v>58.238986933059635</v>
      </c>
      <c r="J37" s="55">
        <f>(Original!AS38-Original!AT38)/Original!AS38*100</f>
        <v>26.716106561082032</v>
      </c>
      <c r="K37" s="54">
        <f>Original!AN38/Original!AC38*100</f>
        <v>44.459964714801281</v>
      </c>
      <c r="L37">
        <f>VLOOKUP($A37,Dados_v3!$A$4:$V$420,18,FALSE)</f>
        <v>56.699999999999996</v>
      </c>
      <c r="M37">
        <f>VLOOKUP($A37,Dados_v3!$A$4:$V$420,19,FALSE)</f>
        <v>56.499999999999993</v>
      </c>
      <c r="N37">
        <f>VLOOKUP($A37,Dados_v3!$A$4:$V$420,20,FALSE)</f>
        <v>75.099999999999994</v>
      </c>
      <c r="O37">
        <f>VLOOKUP($A37,Dados_v3!$A$4:$V$420,21,FALSE)</f>
        <v>36.799999999999997</v>
      </c>
      <c r="P37">
        <f>VLOOKUP($A37,Dados_v3!$A$4:$V$420,22,FALSE)</f>
        <v>52.629999999999995</v>
      </c>
    </row>
    <row r="38" spans="1:16" hidden="1">
      <c r="A38" t="s">
        <v>43</v>
      </c>
      <c r="B38">
        <v>8031</v>
      </c>
      <c r="C38">
        <v>61.8</v>
      </c>
      <c r="D38">
        <v>2382</v>
      </c>
      <c r="E38">
        <v>281</v>
      </c>
      <c r="F38" s="53">
        <f>ROUND(100-(Original!N39/Original!C39*100),2)</f>
        <v>59.26</v>
      </c>
      <c r="G38" s="53">
        <v>13.81</v>
      </c>
      <c r="H38" s="53">
        <f>Original!AC39/Original!C39*100</f>
        <v>87.837263276055282</v>
      </c>
      <c r="I38" s="53">
        <f>Original!AE39/Original!AC39*100</f>
        <v>71.705024411752191</v>
      </c>
      <c r="J38" s="55">
        <f>(Original!AS39-Original!AT39)/Original!AS39*100</f>
        <v>22.658759241216078</v>
      </c>
      <c r="K38" s="54">
        <f>Original!AN39/Original!AC39*100</f>
        <v>54.034863353770923</v>
      </c>
      <c r="L38">
        <f>VLOOKUP($A38,Dados_v3!$A$4:$V$420,18,FALSE)</f>
        <v>60.199999999999996</v>
      </c>
      <c r="M38">
        <f>VLOOKUP($A38,Dados_v3!$A$4:$V$420,19,FALSE)</f>
        <v>55.800000000000004</v>
      </c>
      <c r="N38">
        <f>VLOOKUP($A38,Dados_v3!$A$4:$V$420,20,FALSE)</f>
        <v>76.3</v>
      </c>
      <c r="O38">
        <f>VLOOKUP($A38,Dados_v3!$A$4:$V$420,21,FALSE)</f>
        <v>39.700000000000003</v>
      </c>
      <c r="P38">
        <f>VLOOKUP($A38,Dados_v3!$A$4:$V$420,22,FALSE)</f>
        <v>45.87</v>
      </c>
    </row>
    <row r="39" spans="1:16" hidden="1">
      <c r="A39" t="s">
        <v>44</v>
      </c>
      <c r="B39">
        <v>8305</v>
      </c>
      <c r="C39">
        <v>38</v>
      </c>
      <c r="D39">
        <v>2437</v>
      </c>
      <c r="E39">
        <v>219</v>
      </c>
      <c r="F39" s="53">
        <f>ROUND(100-(Original!N40/Original!C40*100),2)</f>
        <v>57.11</v>
      </c>
      <c r="G39" s="53">
        <v>0.62</v>
      </c>
      <c r="H39" s="53">
        <f>Original!AC40/Original!C40*100</f>
        <v>83.228813514148101</v>
      </c>
      <c r="I39" s="53">
        <f>Original!AE40/Original!AC40*100</f>
        <v>63.258268755577888</v>
      </c>
      <c r="J39" s="55">
        <f>(Original!AS40-Original!AT40)/Original!AS40*100</f>
        <v>18.995283302055714</v>
      </c>
      <c r="K39" s="54">
        <f>Original!AN40/Original!AC40*100</f>
        <v>51.367247987562905</v>
      </c>
      <c r="L39">
        <f>VLOOKUP($A39,Dados_v3!$A$4:$V$420,18,FALSE)</f>
        <v>58.4</v>
      </c>
      <c r="M39">
        <f>VLOOKUP($A39,Dados_v3!$A$4:$V$420,19,FALSE)</f>
        <v>55.300000000000004</v>
      </c>
      <c r="N39">
        <f>VLOOKUP($A39,Dados_v3!$A$4:$V$420,20,FALSE)</f>
        <v>68.600000000000009</v>
      </c>
      <c r="O39">
        <f>VLOOKUP($A39,Dados_v3!$A$4:$V$420,21,FALSE)</f>
        <v>42.9</v>
      </c>
      <c r="P39">
        <f>VLOOKUP($A39,Dados_v3!$A$4:$V$420,22,FALSE)</f>
        <v>47.13</v>
      </c>
    </row>
    <row r="40" spans="1:16" hidden="1">
      <c r="A40" t="s">
        <v>45</v>
      </c>
      <c r="B40">
        <v>9560</v>
      </c>
      <c r="C40">
        <v>78.19</v>
      </c>
      <c r="D40">
        <v>2452</v>
      </c>
      <c r="E40">
        <v>189</v>
      </c>
      <c r="F40" s="53">
        <f>ROUND(100-(Original!N41/Original!C41*100),2)</f>
        <v>52.97</v>
      </c>
      <c r="G40" s="53">
        <v>15.7</v>
      </c>
      <c r="H40" s="53">
        <f>Original!AC41/Original!C41*100</f>
        <v>82.522952287238496</v>
      </c>
      <c r="I40" s="53">
        <f>Original!AE41/Original!AC41*100</f>
        <v>52.97139158865248</v>
      </c>
      <c r="J40" s="55">
        <f>(Original!AS41-Original!AT41)/Original!AS41*100</f>
        <v>16.69012729050451</v>
      </c>
      <c r="K40" s="54">
        <f>Original!AN41/Original!AC41*100</f>
        <v>51.296537494776828</v>
      </c>
      <c r="L40">
        <f>VLOOKUP($A40,Dados_v3!$A$4:$V$420,18,FALSE)</f>
        <v>51.800000000000004</v>
      </c>
      <c r="M40">
        <f>VLOOKUP($A40,Dados_v3!$A$4:$V$420,19,FALSE)</f>
        <v>51.5</v>
      </c>
      <c r="N40">
        <f>VLOOKUP($A40,Dados_v3!$A$4:$V$420,20,FALSE)</f>
        <v>69.899999999999991</v>
      </c>
      <c r="O40">
        <f>VLOOKUP($A40,Dados_v3!$A$4:$V$420,21,FALSE)</f>
        <v>35.9</v>
      </c>
      <c r="P40">
        <f>VLOOKUP($A40,Dados_v3!$A$4:$V$420,22,FALSE)</f>
        <v>50.27</v>
      </c>
    </row>
    <row r="41" spans="1:16" hidden="1">
      <c r="A41" t="s">
        <v>46</v>
      </c>
      <c r="B41">
        <v>8073</v>
      </c>
      <c r="C41">
        <v>64.569999999999993</v>
      </c>
      <c r="D41">
        <v>2098</v>
      </c>
      <c r="E41">
        <v>230</v>
      </c>
      <c r="F41" s="53">
        <f>ROUND(100-(Original!N42/Original!C42*100),2)</f>
        <v>63.19</v>
      </c>
      <c r="G41" s="53">
        <v>0.33</v>
      </c>
      <c r="H41" s="53">
        <f>Original!AC42/Original!C42*100</f>
        <v>81.328553181716828</v>
      </c>
      <c r="I41" s="53">
        <f>Original!AE42/Original!AC42*100</f>
        <v>56.823997191261014</v>
      </c>
      <c r="J41" s="55">
        <f>(Original!AS42-Original!AT42)/Original!AS42*100</f>
        <v>30.598926285528787</v>
      </c>
      <c r="K41" s="54">
        <f>Original!AN42/Original!AC42*100</f>
        <v>50.46795949999369</v>
      </c>
      <c r="L41">
        <f>VLOOKUP($A41,Dados_v3!$A$4:$V$420,18,FALSE)</f>
        <v>60.4</v>
      </c>
      <c r="M41">
        <f>VLOOKUP($A41,Dados_v3!$A$4:$V$420,19,FALSE)</f>
        <v>53.300000000000004</v>
      </c>
      <c r="N41">
        <f>VLOOKUP($A41,Dados_v3!$A$4:$V$420,20,FALSE)</f>
        <v>74.7</v>
      </c>
      <c r="O41">
        <f>VLOOKUP($A41,Dados_v3!$A$4:$V$420,21,FALSE)</f>
        <v>42.699999999999996</v>
      </c>
      <c r="P41">
        <f>VLOOKUP($A41,Dados_v3!$A$4:$V$420,22,FALSE)</f>
        <v>54.669999999999995</v>
      </c>
    </row>
    <row r="42" spans="1:16" hidden="1">
      <c r="A42" t="s">
        <v>47</v>
      </c>
      <c r="B42">
        <v>7038</v>
      </c>
      <c r="C42">
        <v>59.97</v>
      </c>
      <c r="D42">
        <v>1982</v>
      </c>
      <c r="E42">
        <v>245</v>
      </c>
      <c r="F42" s="53">
        <f>ROUND(100-(Original!N43/Original!C43*100),2)</f>
        <v>50.18</v>
      </c>
      <c r="G42" s="53">
        <v>24.57</v>
      </c>
      <c r="H42" s="53">
        <f>Original!AC43/Original!C43*100</f>
        <v>85.155990613242409</v>
      </c>
      <c r="I42" s="53">
        <f>Original!AE43/Original!AC43*100</f>
        <v>64.567809784942625</v>
      </c>
      <c r="J42" s="55">
        <f>(Original!AS43-Original!AT43)/Original!AS43*100</f>
        <v>14.061907481678993</v>
      </c>
      <c r="K42" s="54">
        <f>Original!AN43/Original!AC43*100</f>
        <v>57.359316893515278</v>
      </c>
      <c r="L42">
        <f>VLOOKUP($A42,Dados_v3!$A$4:$V$420,18,FALSE)</f>
        <v>53.800000000000004</v>
      </c>
      <c r="M42">
        <f>VLOOKUP($A42,Dados_v3!$A$4:$V$420,19,FALSE)</f>
        <v>50.3</v>
      </c>
      <c r="N42">
        <f>VLOOKUP($A42,Dados_v3!$A$4:$V$420,20,FALSE)</f>
        <v>69.399999999999991</v>
      </c>
      <c r="O42">
        <f>VLOOKUP($A42,Dados_v3!$A$4:$V$420,21,FALSE)</f>
        <v>38.4</v>
      </c>
      <c r="P42">
        <f>VLOOKUP($A42,Dados_v3!$A$4:$V$420,22,FALSE)</f>
        <v>46.07</v>
      </c>
    </row>
    <row r="43" spans="1:16" hidden="1">
      <c r="A43" t="s">
        <v>48</v>
      </c>
      <c r="B43">
        <v>8782</v>
      </c>
      <c r="C43">
        <v>21.25</v>
      </c>
      <c r="D43">
        <v>2700</v>
      </c>
      <c r="E43">
        <v>329</v>
      </c>
      <c r="F43" s="53">
        <f>ROUND(100-(Original!N44/Original!C44*100),2)</f>
        <v>60.74</v>
      </c>
      <c r="G43" s="53">
        <v>71.19</v>
      </c>
      <c r="H43" s="53">
        <f>Original!AC44/Original!C44*100</f>
        <v>82.928774005351855</v>
      </c>
      <c r="I43" s="53">
        <f>Original!AE44/Original!AC44*100</f>
        <v>67.503366531247238</v>
      </c>
      <c r="J43" s="55">
        <f>(Original!AS44-Original!AT44)/Original!AS44*100</f>
        <v>26.80105558430413</v>
      </c>
      <c r="K43" s="54">
        <f>Original!AN44/Original!AC44*100</f>
        <v>53.51161505330041</v>
      </c>
      <c r="L43">
        <f>VLOOKUP($A43,Dados_v3!$A$4:$V$420,18,FALSE)</f>
        <v>57.599999999999994</v>
      </c>
      <c r="M43">
        <f>VLOOKUP($A43,Dados_v3!$A$4:$V$420,19,FALSE)</f>
        <v>53.5</v>
      </c>
      <c r="N43">
        <f>VLOOKUP($A43,Dados_v3!$A$4:$V$420,20,FALSE)</f>
        <v>75.3</v>
      </c>
      <c r="O43">
        <f>VLOOKUP($A43,Dados_v3!$A$4:$V$420,21,FALSE)</f>
        <v>45.300000000000004</v>
      </c>
      <c r="P43">
        <f>VLOOKUP($A43,Dados_v3!$A$4:$V$420,22,FALSE)</f>
        <v>47.03</v>
      </c>
    </row>
    <row r="44" spans="1:16" hidden="1">
      <c r="A44" t="s">
        <v>49</v>
      </c>
      <c r="B44">
        <v>8468</v>
      </c>
      <c r="C44">
        <v>61.81</v>
      </c>
      <c r="D44">
        <v>2366</v>
      </c>
      <c r="E44">
        <v>242</v>
      </c>
      <c r="F44" s="53">
        <f>ROUND(100-(Original!N45/Original!C45*100),2)</f>
        <v>60.34</v>
      </c>
      <c r="G44" s="53">
        <v>9.3800000000000008</v>
      </c>
      <c r="H44" s="53">
        <f>Original!AC45/Original!C45*100</f>
        <v>85.404189501299001</v>
      </c>
      <c r="I44" s="53">
        <f>Original!AE45/Original!AC45*100</f>
        <v>58.623673650979825</v>
      </c>
      <c r="J44" s="55">
        <f>(Original!AS45-Original!AT45)/Original!AS45*100</f>
        <v>18.306843779384931</v>
      </c>
      <c r="K44" s="54">
        <f>Original!AN45/Original!AC45*100</f>
        <v>47.537059863239044</v>
      </c>
      <c r="L44">
        <f>VLOOKUP($A44,Dados_v3!$A$4:$V$420,18,FALSE)</f>
        <v>57.8</v>
      </c>
      <c r="M44">
        <f>VLOOKUP($A44,Dados_v3!$A$4:$V$420,19,FALSE)</f>
        <v>55.400000000000006</v>
      </c>
      <c r="N44">
        <f>VLOOKUP($A44,Dados_v3!$A$4:$V$420,20,FALSE)</f>
        <v>78.900000000000006</v>
      </c>
      <c r="O44">
        <f>VLOOKUP($A44,Dados_v3!$A$4:$V$420,21,FALSE)</f>
        <v>37</v>
      </c>
      <c r="P44">
        <f>VLOOKUP($A44,Dados_v3!$A$4:$V$420,22,FALSE)</f>
        <v>48.43</v>
      </c>
    </row>
    <row r="45" spans="1:16" hidden="1">
      <c r="A45" t="s">
        <v>50</v>
      </c>
      <c r="B45">
        <v>8280</v>
      </c>
      <c r="C45">
        <v>33.119999999999997</v>
      </c>
      <c r="D45">
        <v>2393</v>
      </c>
      <c r="E45">
        <v>216</v>
      </c>
      <c r="F45" s="53">
        <f>ROUND(100-(Original!N46/Original!C46*100),2)</f>
        <v>59.71</v>
      </c>
      <c r="G45" s="53">
        <v>3.26</v>
      </c>
      <c r="H45" s="53">
        <f>Original!AC46/Original!C46*100</f>
        <v>83.10172914613527</v>
      </c>
      <c r="I45" s="53">
        <f>Original!AE46/Original!AC46*100</f>
        <v>54.197865207622684</v>
      </c>
      <c r="J45" s="55">
        <f>(Original!AS46-Original!AT46)/Original!AS46*100</f>
        <v>17.555250560446851</v>
      </c>
      <c r="K45" s="54">
        <f>Original!AN46/Original!AC46*100</f>
        <v>44.407331268688274</v>
      </c>
      <c r="L45">
        <f>VLOOKUP($A45,Dados_v3!$A$4:$V$420,18,FALSE)</f>
        <v>55.800000000000004</v>
      </c>
      <c r="M45">
        <f>VLOOKUP($A45,Dados_v3!$A$4:$V$420,19,FALSE)</f>
        <v>55.2</v>
      </c>
      <c r="N45">
        <f>VLOOKUP($A45,Dados_v3!$A$4:$V$420,20,FALSE)</f>
        <v>69.5</v>
      </c>
      <c r="O45">
        <f>VLOOKUP($A45,Dados_v3!$A$4:$V$420,21,FALSE)</f>
        <v>39.5</v>
      </c>
      <c r="P45">
        <f>VLOOKUP($A45,Dados_v3!$A$4:$V$420,22,FALSE)</f>
        <v>55.57</v>
      </c>
    </row>
    <row r="46" spans="1:16" hidden="1">
      <c r="A46" t="s">
        <v>51</v>
      </c>
      <c r="B46">
        <v>7317</v>
      </c>
      <c r="C46">
        <v>53.61</v>
      </c>
      <c r="D46">
        <v>2249</v>
      </c>
      <c r="E46">
        <v>279</v>
      </c>
      <c r="F46" s="53">
        <f>ROUND(100-(Original!N47/Original!C47*100),2)</f>
        <v>65.069999999999993</v>
      </c>
      <c r="G46" s="53">
        <v>19.39</v>
      </c>
      <c r="H46" s="53">
        <f>Original!AC47/Original!C47*100</f>
        <v>86.104215108787756</v>
      </c>
      <c r="I46" s="53">
        <f>Original!AE47/Original!AC47*100</f>
        <v>64.407425843350666</v>
      </c>
      <c r="J46" s="55">
        <f>(Original!AS47-Original!AT47)/Original!AS47*100</f>
        <v>30.690422003728823</v>
      </c>
      <c r="K46" s="54">
        <f>Original!AN47/Original!AC47*100</f>
        <v>51.738870620273715</v>
      </c>
      <c r="L46">
        <f>VLOOKUP($A46,Dados_v3!$A$4:$V$420,18,FALSE)</f>
        <v>61.7</v>
      </c>
      <c r="M46">
        <f>VLOOKUP($A46,Dados_v3!$A$4:$V$420,19,FALSE)</f>
        <v>55.2</v>
      </c>
      <c r="N46">
        <f>VLOOKUP($A46,Dados_v3!$A$4:$V$420,20,FALSE)</f>
        <v>76.3</v>
      </c>
      <c r="O46">
        <f>VLOOKUP($A46,Dados_v3!$A$4:$V$420,21,FALSE)</f>
        <v>40.699999999999996</v>
      </c>
      <c r="P46">
        <f>VLOOKUP($A46,Dados_v3!$A$4:$V$420,22,FALSE)</f>
        <v>52.03</v>
      </c>
    </row>
    <row r="47" spans="1:16" hidden="1">
      <c r="A47" t="s">
        <v>52</v>
      </c>
      <c r="B47">
        <v>7602</v>
      </c>
      <c r="C47">
        <v>33.25</v>
      </c>
      <c r="D47">
        <v>2408</v>
      </c>
      <c r="E47">
        <v>275</v>
      </c>
      <c r="F47" s="53">
        <f>ROUND(100-(Original!N48/Original!C48*100),2)</f>
        <v>63.69</v>
      </c>
      <c r="G47" s="53">
        <v>60.59</v>
      </c>
      <c r="H47" s="53">
        <f>Original!AC48/Original!C48*100</f>
        <v>85.981871840173639</v>
      </c>
      <c r="I47" s="53">
        <f>Original!AE48/Original!AC48*100</f>
        <v>67.628377809654197</v>
      </c>
      <c r="J47" s="55">
        <f>(Original!AS48-Original!AT48)/Original!AS48*100</f>
        <v>22.489945498845913</v>
      </c>
      <c r="K47" s="54">
        <f>Original!AN48/Original!AC48*100</f>
        <v>53.475378020069343</v>
      </c>
      <c r="L47">
        <f>VLOOKUP($A47,Dados_v3!$A$4:$V$420,18,FALSE)</f>
        <v>59.699999999999996</v>
      </c>
      <c r="M47">
        <f>VLOOKUP($A47,Dados_v3!$A$4:$V$420,19,FALSE)</f>
        <v>56.3</v>
      </c>
      <c r="N47">
        <f>VLOOKUP($A47,Dados_v3!$A$4:$V$420,20,FALSE)</f>
        <v>77</v>
      </c>
      <c r="O47">
        <f>VLOOKUP($A47,Dados_v3!$A$4:$V$420,21,FALSE)</f>
        <v>38.6</v>
      </c>
      <c r="P47">
        <f>VLOOKUP($A47,Dados_v3!$A$4:$V$420,22,FALSE)</f>
        <v>44.32</v>
      </c>
    </row>
    <row r="48" spans="1:16" hidden="1">
      <c r="A48" t="s">
        <v>53</v>
      </c>
      <c r="B48">
        <v>6648</v>
      </c>
      <c r="C48">
        <v>57.78</v>
      </c>
      <c r="D48">
        <v>2022</v>
      </c>
      <c r="E48">
        <v>308</v>
      </c>
      <c r="F48" s="53">
        <f>ROUND(100-(Original!N49/Original!C49*100),2)</f>
        <v>57.64</v>
      </c>
      <c r="G48" s="53">
        <v>33.090000000000003</v>
      </c>
      <c r="H48" s="53">
        <f>Original!AC49/Original!C49*100</f>
        <v>82.745760347021658</v>
      </c>
      <c r="I48" s="53">
        <f>Original!AE49/Original!AC49*100</f>
        <v>68.766644277844307</v>
      </c>
      <c r="J48" s="55">
        <f>(Original!AS49-Original!AT49)/Original!AS49*100</f>
        <v>19.810880972225199</v>
      </c>
      <c r="K48" s="54">
        <f>Original!AN49/Original!AC49*100</f>
        <v>55.31239145395871</v>
      </c>
      <c r="L48">
        <f>VLOOKUP($A48,Dados_v3!$A$4:$V$420,18,FALSE)</f>
        <v>56.999999999999993</v>
      </c>
      <c r="M48">
        <f>VLOOKUP($A48,Dados_v3!$A$4:$V$420,19,FALSE)</f>
        <v>52.2</v>
      </c>
      <c r="N48">
        <f>VLOOKUP($A48,Dados_v3!$A$4:$V$420,20,FALSE)</f>
        <v>77.100000000000009</v>
      </c>
      <c r="O48">
        <f>VLOOKUP($A48,Dados_v3!$A$4:$V$420,21,FALSE)</f>
        <v>39.200000000000003</v>
      </c>
      <c r="P48">
        <f>VLOOKUP($A48,Dados_v3!$A$4:$V$420,22,FALSE)</f>
        <v>56.35</v>
      </c>
    </row>
    <row r="49" spans="1:16" hidden="1">
      <c r="A49" t="s">
        <v>54</v>
      </c>
      <c r="B49">
        <v>7435</v>
      </c>
      <c r="C49">
        <v>63.48</v>
      </c>
      <c r="D49">
        <v>2096</v>
      </c>
      <c r="E49">
        <v>179</v>
      </c>
      <c r="F49" s="53">
        <f>ROUND(100-(Original!N50/Original!C50*100),2)</f>
        <v>57.44</v>
      </c>
      <c r="G49" s="53">
        <v>2.67</v>
      </c>
      <c r="H49" s="53">
        <f>Original!AC50/Original!C50*100</f>
        <v>81.562572321587083</v>
      </c>
      <c r="I49" s="53">
        <f>Original!AE50/Original!AC50*100</f>
        <v>54.965680226616463</v>
      </c>
      <c r="J49" s="55">
        <f>(Original!AS50-Original!AT50)/Original!AS50*100</f>
        <v>15.772777676164173</v>
      </c>
      <c r="K49" s="54">
        <f>Original!AN50/Original!AC50*100</f>
        <v>41.035961945112035</v>
      </c>
      <c r="L49">
        <f>VLOOKUP($A49,Dados_v3!$A$4:$V$420,18,FALSE)</f>
        <v>52.400000000000006</v>
      </c>
      <c r="M49">
        <f>VLOOKUP($A49,Dados_v3!$A$4:$V$420,19,FALSE)</f>
        <v>51.4</v>
      </c>
      <c r="N49">
        <f>VLOOKUP($A49,Dados_v3!$A$4:$V$420,20,FALSE)</f>
        <v>73.7</v>
      </c>
      <c r="O49">
        <f>VLOOKUP($A49,Dados_v3!$A$4:$V$420,21,FALSE)</f>
        <v>34.300000000000004</v>
      </c>
      <c r="P49">
        <f>VLOOKUP($A49,Dados_v3!$A$4:$V$420,22,FALSE)</f>
        <v>56.03</v>
      </c>
    </row>
    <row r="50" spans="1:16" hidden="1">
      <c r="A50" t="s">
        <v>55</v>
      </c>
      <c r="B50">
        <v>8034</v>
      </c>
      <c r="C50">
        <v>34.81</v>
      </c>
      <c r="D50">
        <v>2120</v>
      </c>
      <c r="E50">
        <v>225</v>
      </c>
      <c r="F50" s="53">
        <f>ROUND(100-(Original!N51/Original!C51*100),2)</f>
        <v>60.02</v>
      </c>
      <c r="G50" s="53">
        <v>5.38</v>
      </c>
      <c r="H50" s="53">
        <f>Original!AC51/Original!C51*100</f>
        <v>83.554209981951715</v>
      </c>
      <c r="I50" s="53">
        <f>Original!AE51/Original!AC51*100</f>
        <v>56.809244871764697</v>
      </c>
      <c r="J50" s="55">
        <f>(Original!AS51-Original!AT51)/Original!AS51*100</f>
        <v>20.840291535085615</v>
      </c>
      <c r="K50" s="54">
        <f>Original!AN51/Original!AC51*100</f>
        <v>52.018912085182912</v>
      </c>
      <c r="L50">
        <f>VLOOKUP($A50,Dados_v3!$A$4:$V$420,18,FALSE)</f>
        <v>56.699999999999996</v>
      </c>
      <c r="M50">
        <f>VLOOKUP($A50,Dados_v3!$A$4:$V$420,19,FALSE)</f>
        <v>53.900000000000006</v>
      </c>
      <c r="N50">
        <f>VLOOKUP($A50,Dados_v3!$A$4:$V$420,20,FALSE)</f>
        <v>77.5</v>
      </c>
      <c r="O50">
        <f>VLOOKUP($A50,Dados_v3!$A$4:$V$420,21,FALSE)</f>
        <v>37.4</v>
      </c>
      <c r="P50">
        <f>VLOOKUP($A50,Dados_v3!$A$4:$V$420,22,FALSE)</f>
        <v>50.949999999999996</v>
      </c>
    </row>
    <row r="51" spans="1:16" hidden="1">
      <c r="A51" t="s">
        <v>56</v>
      </c>
      <c r="B51">
        <v>8298</v>
      </c>
      <c r="C51">
        <v>66.709999999999994</v>
      </c>
      <c r="D51">
        <v>2417</v>
      </c>
      <c r="E51">
        <v>259</v>
      </c>
      <c r="F51" s="53">
        <f>ROUND(100-(Original!N52/Original!C52*100),2)</f>
        <v>58.95</v>
      </c>
      <c r="G51" s="53">
        <v>14.03</v>
      </c>
      <c r="H51" s="53">
        <f>Original!AC52/Original!C52*100</f>
        <v>85.452643506387076</v>
      </c>
      <c r="I51" s="53">
        <f>Original!AE52/Original!AC52*100</f>
        <v>65.529843412340867</v>
      </c>
      <c r="J51" s="55">
        <f>(Original!AS52-Original!AT52)/Original!AS52*100</f>
        <v>23.884665112047976</v>
      </c>
      <c r="K51" s="54">
        <f>Original!AN52/Original!AC52*100</f>
        <v>59.497537355181464</v>
      </c>
      <c r="L51">
        <f>VLOOKUP($A51,Dados_v3!$A$4:$V$420,18,FALSE)</f>
        <v>60.699999999999996</v>
      </c>
      <c r="M51">
        <f>VLOOKUP($A51,Dados_v3!$A$4:$V$420,19,FALSE)</f>
        <v>56.999999999999993</v>
      </c>
      <c r="N51">
        <f>VLOOKUP($A51,Dados_v3!$A$4:$V$420,20,FALSE)</f>
        <v>73.900000000000006</v>
      </c>
      <c r="O51">
        <f>VLOOKUP($A51,Dados_v3!$A$4:$V$420,21,FALSE)</f>
        <v>40.5</v>
      </c>
      <c r="P51">
        <f>VLOOKUP($A51,Dados_v3!$A$4:$V$420,22,FALSE)</f>
        <v>45.519999999999996</v>
      </c>
    </row>
    <row r="52" spans="1:16" hidden="1">
      <c r="A52" t="s">
        <v>57</v>
      </c>
      <c r="B52">
        <v>8410</v>
      </c>
      <c r="C52">
        <v>37.71</v>
      </c>
      <c r="D52">
        <v>2441</v>
      </c>
      <c r="E52">
        <v>285</v>
      </c>
      <c r="F52" s="53">
        <f>ROUND(100-(Original!N53/Original!C53*100),2)</f>
        <v>74.77</v>
      </c>
      <c r="G52" s="53">
        <v>27.41</v>
      </c>
      <c r="H52" s="53">
        <f>Original!AC53/Original!C53*100</f>
        <v>81.578098891438771</v>
      </c>
      <c r="I52" s="53">
        <f>Original!AE53/Original!AC53*100</f>
        <v>64.63993958124999</v>
      </c>
      <c r="J52" s="55">
        <f>(Original!AS53-Original!AT53)/Original!AS53*100</f>
        <v>37.471957937508868</v>
      </c>
      <c r="K52" s="54">
        <f>Original!AN53/Original!AC53*100</f>
        <v>56.383967038150253</v>
      </c>
      <c r="L52">
        <f>VLOOKUP($A52,Dados_v3!$A$4:$V$420,18,FALSE)</f>
        <v>64.3</v>
      </c>
      <c r="M52">
        <f>VLOOKUP($A52,Dados_v3!$A$4:$V$420,19,FALSE)</f>
        <v>55.7</v>
      </c>
      <c r="N52">
        <f>VLOOKUP($A52,Dados_v3!$A$4:$V$420,20,FALSE)</f>
        <v>75.8</v>
      </c>
      <c r="O52">
        <f>VLOOKUP($A52,Dados_v3!$A$4:$V$420,21,FALSE)</f>
        <v>41.3</v>
      </c>
      <c r="P52">
        <f>VLOOKUP($A52,Dados_v3!$A$4:$V$420,22,FALSE)</f>
        <v>58.34</v>
      </c>
    </row>
    <row r="53" spans="1:16" hidden="1">
      <c r="A53" t="s">
        <v>58</v>
      </c>
      <c r="B53">
        <v>6876</v>
      </c>
      <c r="C53">
        <v>75.040000000000006</v>
      </c>
      <c r="D53">
        <v>1877</v>
      </c>
      <c r="E53">
        <v>224</v>
      </c>
      <c r="F53" s="53">
        <f>ROUND(100-(Original!N54/Original!C54*100),2)</f>
        <v>67.599999999999994</v>
      </c>
      <c r="G53" s="53">
        <v>1.81</v>
      </c>
      <c r="H53" s="53">
        <f>Original!AC54/Original!C54*100</f>
        <v>84.146446638743456</v>
      </c>
      <c r="I53" s="53">
        <f>Original!AE54/Original!AC54*100</f>
        <v>57.101564939182779</v>
      </c>
      <c r="J53" s="55">
        <f>(Original!AS54-Original!AT54)/Original!AS54*100</f>
        <v>24.471737139868992</v>
      </c>
      <c r="K53" s="54">
        <f>Original!AN54/Original!AC54*100</f>
        <v>51.160391246823401</v>
      </c>
      <c r="L53">
        <f>VLOOKUP($A53,Dados_v3!$A$4:$V$420,18,FALSE)</f>
        <v>58.8</v>
      </c>
      <c r="M53">
        <f>VLOOKUP($A53,Dados_v3!$A$4:$V$420,19,FALSE)</f>
        <v>48.8</v>
      </c>
      <c r="N53">
        <f>VLOOKUP($A53,Dados_v3!$A$4:$V$420,20,FALSE)</f>
        <v>76.099999999999994</v>
      </c>
      <c r="O53">
        <f>VLOOKUP($A53,Dados_v3!$A$4:$V$420,21,FALSE)</f>
        <v>44.5</v>
      </c>
      <c r="P53">
        <f>VLOOKUP($A53,Dados_v3!$A$4:$V$420,22,FALSE)</f>
        <v>47.53</v>
      </c>
    </row>
    <row r="54" spans="1:16" hidden="1">
      <c r="A54" t="s">
        <v>59</v>
      </c>
      <c r="B54">
        <v>9799</v>
      </c>
      <c r="C54">
        <v>62.35</v>
      </c>
      <c r="D54">
        <v>2633</v>
      </c>
      <c r="E54">
        <v>235</v>
      </c>
      <c r="F54" s="53">
        <f>ROUND(100-(Original!N55/Original!C55*100),2)</f>
        <v>63.4</v>
      </c>
      <c r="G54" s="53">
        <v>18.88</v>
      </c>
      <c r="H54" s="53">
        <f>Original!AC55/Original!C55*100</f>
        <v>80.994114279416266</v>
      </c>
      <c r="I54" s="53">
        <f>Original!AE55/Original!AC55*100</f>
        <v>62.938369526244443</v>
      </c>
      <c r="J54" s="55">
        <f>(Original!AS55-Original!AT55)/Original!AS55*100</f>
        <v>18.801461143736429</v>
      </c>
      <c r="K54" s="54">
        <f>Original!AN55/Original!AC55*100</f>
        <v>53.522262024419121</v>
      </c>
      <c r="L54">
        <f>VLOOKUP($A54,Dados_v3!$A$4:$V$420,18,FALSE)</f>
        <v>53.300000000000004</v>
      </c>
      <c r="M54">
        <f>VLOOKUP($A54,Dados_v3!$A$4:$V$420,19,FALSE)</f>
        <v>53.400000000000006</v>
      </c>
      <c r="N54">
        <f>VLOOKUP($A54,Dados_v3!$A$4:$V$420,20,FALSE)</f>
        <v>81</v>
      </c>
      <c r="O54">
        <f>VLOOKUP($A54,Dados_v3!$A$4:$V$420,21,FALSE)</f>
        <v>40.300000000000004</v>
      </c>
      <c r="P54">
        <f>VLOOKUP($A54,Dados_v3!$A$4:$V$420,22,FALSE)</f>
        <v>49.41</v>
      </c>
    </row>
    <row r="55" spans="1:16" hidden="1">
      <c r="A55" t="s">
        <v>60</v>
      </c>
      <c r="B55">
        <v>8822</v>
      </c>
      <c r="C55">
        <v>58.74</v>
      </c>
      <c r="D55">
        <v>2529</v>
      </c>
      <c r="E55">
        <v>245</v>
      </c>
      <c r="F55" s="53">
        <f>ROUND(100-(Original!N56/Original!C56*100),2)</f>
        <v>51.44</v>
      </c>
      <c r="G55" s="53">
        <v>0.43</v>
      </c>
      <c r="H55" s="53">
        <f>Original!AC56/Original!C56*100</f>
        <v>84.841972799818635</v>
      </c>
      <c r="I55" s="53">
        <f>Original!AE56/Original!AC56*100</f>
        <v>66.02073607899861</v>
      </c>
      <c r="J55" s="55">
        <f>(Original!AS56-Original!AT56)/Original!AS56*100</f>
        <v>17.284990583238077</v>
      </c>
      <c r="K55" s="54">
        <f>Original!AN56/Original!AC56*100</f>
        <v>57.088092170136619</v>
      </c>
      <c r="L55">
        <f>VLOOKUP($A55,Dados_v3!$A$4:$V$420,18,FALSE)</f>
        <v>57.199999999999996</v>
      </c>
      <c r="M55">
        <f>VLOOKUP($A55,Dados_v3!$A$4:$V$420,19,FALSE)</f>
        <v>53.6</v>
      </c>
      <c r="N55">
        <f>VLOOKUP($A55,Dados_v3!$A$4:$V$420,20,FALSE)</f>
        <v>72.5</v>
      </c>
      <c r="O55">
        <f>VLOOKUP($A55,Dados_v3!$A$4:$V$420,21,FALSE)</f>
        <v>40.9</v>
      </c>
      <c r="P55">
        <f>VLOOKUP($A55,Dados_v3!$A$4:$V$420,22,FALSE)</f>
        <v>56.31</v>
      </c>
    </row>
    <row r="56" spans="1:16" hidden="1">
      <c r="A56" t="s">
        <v>61</v>
      </c>
      <c r="B56">
        <v>9810</v>
      </c>
      <c r="C56">
        <v>32.68</v>
      </c>
      <c r="D56">
        <v>2808</v>
      </c>
      <c r="E56">
        <v>305</v>
      </c>
      <c r="F56" s="53">
        <f>ROUND(100-(Original!N57/Original!C57*100),2)</f>
        <v>67.650000000000006</v>
      </c>
      <c r="G56" s="53">
        <v>74.290000000000006</v>
      </c>
      <c r="H56" s="53">
        <f>Original!AC57/Original!C57*100</f>
        <v>83.071224574719665</v>
      </c>
      <c r="I56" s="53">
        <f>Original!AE57/Original!AC57*100</f>
        <v>66.129884721882249</v>
      </c>
      <c r="J56" s="55">
        <f>(Original!AS57-Original!AT57)/Original!AS57*100</f>
        <v>29.263538626487922</v>
      </c>
      <c r="K56" s="54">
        <f>Original!AN57/Original!AC57*100</f>
        <v>54.575968947167375</v>
      </c>
      <c r="L56">
        <f>VLOOKUP($A56,Dados_v3!$A$4:$V$420,18,FALSE)</f>
        <v>62.5</v>
      </c>
      <c r="M56">
        <f>VLOOKUP($A56,Dados_v3!$A$4:$V$420,19,FALSE)</f>
        <v>50.3</v>
      </c>
      <c r="N56">
        <f>VLOOKUP($A56,Dados_v3!$A$4:$V$420,20,FALSE)</f>
        <v>75</v>
      </c>
      <c r="O56">
        <f>VLOOKUP($A56,Dados_v3!$A$4:$V$420,21,FALSE)</f>
        <v>45.7</v>
      </c>
      <c r="P56">
        <f>VLOOKUP($A56,Dados_v3!$A$4:$V$420,22,FALSE)</f>
        <v>49.47</v>
      </c>
    </row>
    <row r="57" spans="1:16" hidden="1">
      <c r="A57" t="s">
        <v>62</v>
      </c>
      <c r="B57">
        <v>9554</v>
      </c>
      <c r="C57">
        <v>61.66</v>
      </c>
      <c r="D57">
        <v>3036</v>
      </c>
      <c r="E57">
        <v>214</v>
      </c>
      <c r="F57" s="53">
        <f>ROUND(100-(Original!N58/Original!C58*100),2)</f>
        <v>54.39</v>
      </c>
      <c r="G57" s="53">
        <v>3.66</v>
      </c>
      <c r="H57" s="53">
        <f>Original!AC58/Original!C58*100</f>
        <v>83.735384989742528</v>
      </c>
      <c r="I57" s="53">
        <f>Original!AE58/Original!AC58*100</f>
        <v>65.477002753463438</v>
      </c>
      <c r="J57" s="55">
        <f>(Original!AS58-Original!AT58)/Original!AS58*100</f>
        <v>18.884971218490847</v>
      </c>
      <c r="K57" s="54">
        <f>Original!AN58/Original!AC58*100</f>
        <v>55.673383357163075</v>
      </c>
      <c r="L57">
        <f>VLOOKUP($A57,Dados_v3!$A$4:$V$420,18,FALSE)</f>
        <v>57.8</v>
      </c>
      <c r="M57">
        <f>VLOOKUP($A57,Dados_v3!$A$4:$V$420,19,FALSE)</f>
        <v>52.6</v>
      </c>
      <c r="N57">
        <f>VLOOKUP($A57,Dados_v3!$A$4:$V$420,20,FALSE)</f>
        <v>71.8</v>
      </c>
      <c r="O57">
        <f>VLOOKUP($A57,Dados_v3!$A$4:$V$420,21,FALSE)</f>
        <v>43.2</v>
      </c>
      <c r="P57">
        <f>VLOOKUP($A57,Dados_v3!$A$4:$V$420,22,FALSE)</f>
        <v>50.529999999999994</v>
      </c>
    </row>
    <row r="58" spans="1:16" hidden="1">
      <c r="A58" t="s">
        <v>63</v>
      </c>
      <c r="B58">
        <v>8602</v>
      </c>
      <c r="C58">
        <v>45.98</v>
      </c>
      <c r="D58">
        <v>2428</v>
      </c>
      <c r="E58">
        <v>250</v>
      </c>
      <c r="F58" s="53">
        <f>ROUND(100-(Original!N59/Original!C59*100),2)</f>
        <v>56.45</v>
      </c>
      <c r="G58" s="53">
        <v>28.71</v>
      </c>
      <c r="H58" s="53">
        <f>Original!AC59/Original!C59*100</f>
        <v>81.050095099511736</v>
      </c>
      <c r="I58" s="53">
        <f>Original!AE59/Original!AC59*100</f>
        <v>66.09862315047134</v>
      </c>
      <c r="J58" s="55">
        <f>(Original!AS59-Original!AT59)/Original!AS59*100</f>
        <v>15.336888680057953</v>
      </c>
      <c r="K58" s="54">
        <f>Original!AN59/Original!AC59*100</f>
        <v>52.781333174660936</v>
      </c>
      <c r="L58">
        <f>VLOOKUP($A58,Dados_v3!$A$4:$V$420,18,FALSE)</f>
        <v>54</v>
      </c>
      <c r="M58">
        <f>VLOOKUP($A58,Dados_v3!$A$4:$V$420,19,FALSE)</f>
        <v>48.9</v>
      </c>
      <c r="N58">
        <f>VLOOKUP($A58,Dados_v3!$A$4:$V$420,20,FALSE)</f>
        <v>77.8</v>
      </c>
      <c r="O58">
        <f>VLOOKUP($A58,Dados_v3!$A$4:$V$420,21,FALSE)</f>
        <v>35.4</v>
      </c>
      <c r="P58">
        <f>VLOOKUP($A58,Dados_v3!$A$4:$V$420,22,FALSE)</f>
        <v>47.18</v>
      </c>
    </row>
    <row r="59" spans="1:16" hidden="1">
      <c r="A59" t="s">
        <v>64</v>
      </c>
      <c r="B59">
        <v>7775</v>
      </c>
      <c r="C59">
        <v>15.88</v>
      </c>
      <c r="D59">
        <v>2094</v>
      </c>
      <c r="E59">
        <v>258</v>
      </c>
      <c r="F59" s="53">
        <f>ROUND(100-(Original!N60/Original!C60*100),2)</f>
        <v>69.13</v>
      </c>
      <c r="G59" s="53">
        <v>79.27</v>
      </c>
      <c r="H59" s="53">
        <f>Original!AC60/Original!C60*100</f>
        <v>80.065803424051438</v>
      </c>
      <c r="I59" s="53">
        <f>Original!AE60/Original!AC60*100</f>
        <v>57.971489216490845</v>
      </c>
      <c r="J59" s="55">
        <f>(Original!AS60-Original!AT60)/Original!AS60*100</f>
        <v>40.95624848890435</v>
      </c>
      <c r="K59" s="54">
        <f>Original!AN60/Original!AC60*100</f>
        <v>44.742903433878091</v>
      </c>
      <c r="L59">
        <f>VLOOKUP($A59,Dados_v3!$A$4:$V$420,18,FALSE)</f>
        <v>63.2</v>
      </c>
      <c r="M59">
        <f>VLOOKUP($A59,Dados_v3!$A$4:$V$420,19,FALSE)</f>
        <v>55.900000000000006</v>
      </c>
      <c r="N59">
        <f>VLOOKUP($A59,Dados_v3!$A$4:$V$420,20,FALSE)</f>
        <v>76.599999999999994</v>
      </c>
      <c r="O59">
        <f>VLOOKUP($A59,Dados_v3!$A$4:$V$420,21,FALSE)</f>
        <v>40.6</v>
      </c>
      <c r="P59">
        <f>VLOOKUP($A59,Dados_v3!$A$4:$V$420,22,FALSE)</f>
        <v>55.58</v>
      </c>
    </row>
    <row r="60" spans="1:16" hidden="1">
      <c r="A60" t="s">
        <v>65</v>
      </c>
      <c r="B60">
        <v>6673</v>
      </c>
      <c r="C60">
        <v>23.93</v>
      </c>
      <c r="D60">
        <v>1761</v>
      </c>
      <c r="E60">
        <v>251</v>
      </c>
      <c r="F60" s="53">
        <f>ROUND(100-(Original!N61/Original!C61*100),2)</f>
        <v>62.9</v>
      </c>
      <c r="G60" s="53">
        <v>71.83</v>
      </c>
      <c r="H60" s="53">
        <f>Original!AC61/Original!C61*100</f>
        <v>84.701162871422156</v>
      </c>
      <c r="I60" s="53">
        <f>Original!AE61/Original!AC61*100</f>
        <v>49.172464907554016</v>
      </c>
      <c r="J60" s="55">
        <f>(Original!AS61-Original!AT61)/Original!AS61*100</f>
        <v>32.347880992137142</v>
      </c>
      <c r="K60" s="54">
        <f>Original!AN61/Original!AC61*100</f>
        <v>36.082278276884281</v>
      </c>
      <c r="L60">
        <f>VLOOKUP($A60,Dados_v3!$A$4:$V$420,18,FALSE)</f>
        <v>61</v>
      </c>
      <c r="M60">
        <f>VLOOKUP($A60,Dados_v3!$A$4:$V$420,19,FALSE)</f>
        <v>54.800000000000004</v>
      </c>
      <c r="N60">
        <f>VLOOKUP($A60,Dados_v3!$A$4:$V$420,20,FALSE)</f>
        <v>71.2</v>
      </c>
      <c r="O60">
        <f>VLOOKUP($A60,Dados_v3!$A$4:$V$420,21,FALSE)</f>
        <v>43.9</v>
      </c>
      <c r="P60">
        <f>VLOOKUP($A60,Dados_v3!$A$4:$V$420,22,FALSE)</f>
        <v>58.19</v>
      </c>
    </row>
    <row r="61" spans="1:16" hidden="1">
      <c r="A61" t="s">
        <v>66</v>
      </c>
      <c r="B61">
        <v>9648</v>
      </c>
      <c r="C61">
        <v>75.81</v>
      </c>
      <c r="D61">
        <v>2886</v>
      </c>
      <c r="E61">
        <v>234</v>
      </c>
      <c r="F61" s="53">
        <f>ROUND(100-(Original!N62/Original!C62*100),2)</f>
        <v>62.38</v>
      </c>
      <c r="G61" s="53">
        <v>3.53</v>
      </c>
      <c r="H61" s="53">
        <f>Original!AC62/Original!C62*100</f>
        <v>84.367697450248755</v>
      </c>
      <c r="I61" s="53">
        <f>Original!AE62/Original!AC62*100</f>
        <v>58.151762074807422</v>
      </c>
      <c r="J61" s="55">
        <f>(Original!AS62-Original!AT62)/Original!AS62*100</f>
        <v>22.843689978380851</v>
      </c>
      <c r="K61" s="54">
        <f>Original!AN62/Original!AC62*100</f>
        <v>45.578453151055534</v>
      </c>
      <c r="L61">
        <f>VLOOKUP($A61,Dados_v3!$A$4:$V$420,18,FALSE)</f>
        <v>58.699999999999996</v>
      </c>
      <c r="M61">
        <f>VLOOKUP($A61,Dados_v3!$A$4:$V$420,19,FALSE)</f>
        <v>54.800000000000004</v>
      </c>
      <c r="N61">
        <f>VLOOKUP($A61,Dados_v3!$A$4:$V$420,20,FALSE)</f>
        <v>77</v>
      </c>
      <c r="O61">
        <f>VLOOKUP($A61,Dados_v3!$A$4:$V$420,21,FALSE)</f>
        <v>43.7</v>
      </c>
      <c r="P61">
        <f>VLOOKUP($A61,Dados_v3!$A$4:$V$420,22,FALSE)</f>
        <v>54.24</v>
      </c>
    </row>
    <row r="62" spans="1:16" hidden="1">
      <c r="A62" t="s">
        <v>67</v>
      </c>
      <c r="B62">
        <v>8776</v>
      </c>
      <c r="C62">
        <v>80.81</v>
      </c>
      <c r="D62">
        <v>2480</v>
      </c>
      <c r="E62">
        <v>234</v>
      </c>
      <c r="F62" s="53">
        <f>ROUND(100-(Original!N63/Original!C63*100),2)</f>
        <v>64.63</v>
      </c>
      <c r="G62" s="53">
        <v>0.81</v>
      </c>
      <c r="H62" s="53">
        <f>Original!AC63/Original!C63*100</f>
        <v>82.548455031221508</v>
      </c>
      <c r="I62" s="53">
        <f>Original!AE63/Original!AC63*100</f>
        <v>61.327656123273535</v>
      </c>
      <c r="J62" s="55">
        <f>(Original!AS63-Original!AT63)/Original!AS63*100</f>
        <v>26.539726851371988</v>
      </c>
      <c r="K62" s="54">
        <f>Original!AN63/Original!AC63*100</f>
        <v>58.47456990651969</v>
      </c>
      <c r="L62">
        <f>VLOOKUP($A62,Dados_v3!$A$4:$V$420,18,FALSE)</f>
        <v>59.199999999999996</v>
      </c>
      <c r="M62">
        <f>VLOOKUP($A62,Dados_v3!$A$4:$V$420,19,FALSE)</f>
        <v>50.6</v>
      </c>
      <c r="N62">
        <f>VLOOKUP($A62,Dados_v3!$A$4:$V$420,20,FALSE)</f>
        <v>77.600000000000009</v>
      </c>
      <c r="O62">
        <f>VLOOKUP($A62,Dados_v3!$A$4:$V$420,21,FALSE)</f>
        <v>42.4</v>
      </c>
      <c r="P62">
        <f>VLOOKUP($A62,Dados_v3!$A$4:$V$420,22,FALSE)</f>
        <v>52.559999999999995</v>
      </c>
    </row>
    <row r="63" spans="1:16" hidden="1">
      <c r="A63" t="s">
        <v>68</v>
      </c>
      <c r="B63">
        <v>9226</v>
      </c>
      <c r="C63">
        <v>35.880000000000003</v>
      </c>
      <c r="D63">
        <v>2911</v>
      </c>
      <c r="E63">
        <v>290</v>
      </c>
      <c r="F63" s="53">
        <f>ROUND(100-(Original!N64/Original!C64*100),2)</f>
        <v>65.97</v>
      </c>
      <c r="G63" s="53">
        <v>62.56</v>
      </c>
      <c r="H63" s="53">
        <f>Original!AC64/Original!C64*100</f>
        <v>85.001008228593108</v>
      </c>
      <c r="I63" s="53">
        <f>Original!AE64/Original!AC64*100</f>
        <v>74.209748036728882</v>
      </c>
      <c r="J63" s="55">
        <f>(Original!AS64-Original!AT64)/Original!AS64*100</f>
        <v>31.48792716190782</v>
      </c>
      <c r="K63" s="54">
        <f>Original!AN64/Original!AC64*100</f>
        <v>62.271928267672983</v>
      </c>
      <c r="L63">
        <f>VLOOKUP($A63,Dados_v3!$A$4:$V$420,18,FALSE)</f>
        <v>64</v>
      </c>
      <c r="M63">
        <f>VLOOKUP($A63,Dados_v3!$A$4:$V$420,19,FALSE)</f>
        <v>53.6</v>
      </c>
      <c r="N63">
        <f>VLOOKUP($A63,Dados_v3!$A$4:$V$420,20,FALSE)</f>
        <v>73.2</v>
      </c>
      <c r="O63">
        <f>VLOOKUP($A63,Dados_v3!$A$4:$V$420,21,FALSE)</f>
        <v>44.4</v>
      </c>
      <c r="P63">
        <f>VLOOKUP($A63,Dados_v3!$A$4:$V$420,22,FALSE)</f>
        <v>47.29</v>
      </c>
    </row>
    <row r="64" spans="1:16" hidden="1">
      <c r="A64" t="s">
        <v>69</v>
      </c>
      <c r="B64">
        <v>5715</v>
      </c>
      <c r="C64">
        <v>9.68</v>
      </c>
      <c r="D64">
        <v>1711</v>
      </c>
      <c r="E64">
        <v>229</v>
      </c>
      <c r="F64" s="53">
        <f>ROUND(100-(Original!N65/Original!C65*100),2)</f>
        <v>60.21</v>
      </c>
      <c r="G64" s="53">
        <v>68.849999999999994</v>
      </c>
      <c r="H64" s="53">
        <f>Original!AC65/Original!C65*100</f>
        <v>81.716841310236205</v>
      </c>
      <c r="I64" s="53">
        <f>Original!AE65/Original!AC65*100</f>
        <v>62.424555658301429</v>
      </c>
      <c r="J64" s="55">
        <f>(Original!AS65-Original!AT65)/Original!AS65*100</f>
        <v>22.227403521150567</v>
      </c>
      <c r="K64" s="54">
        <f>Original!AN65/Original!AC65*100</f>
        <v>43.492321806158671</v>
      </c>
      <c r="L64">
        <f>VLOOKUP($A64,Dados_v3!$A$4:$V$420,18,FALSE)</f>
        <v>54.6</v>
      </c>
      <c r="M64">
        <f>VLOOKUP($A64,Dados_v3!$A$4:$V$420,19,FALSE)</f>
        <v>50.8</v>
      </c>
      <c r="N64">
        <f>VLOOKUP($A64,Dados_v3!$A$4:$V$420,20,FALSE)</f>
        <v>72.899999999999991</v>
      </c>
      <c r="O64">
        <f>VLOOKUP($A64,Dados_v3!$A$4:$V$420,21,FALSE)</f>
        <v>38.9</v>
      </c>
      <c r="P64">
        <f>VLOOKUP($A64,Dados_v3!$A$4:$V$420,22,FALSE)</f>
        <v>46.06</v>
      </c>
    </row>
    <row r="65" spans="1:16" hidden="1">
      <c r="A65" t="s">
        <v>70</v>
      </c>
      <c r="B65">
        <v>8008</v>
      </c>
      <c r="C65">
        <v>28.68</v>
      </c>
      <c r="D65">
        <v>2222</v>
      </c>
      <c r="E65">
        <v>279</v>
      </c>
      <c r="F65" s="53">
        <f>ROUND(100-(Original!N66/Original!C66*100),2)</f>
        <v>70.45</v>
      </c>
      <c r="G65" s="53">
        <v>44.24</v>
      </c>
      <c r="H65" s="53">
        <f>Original!AC66/Original!C66*100</f>
        <v>84.30429815559441</v>
      </c>
      <c r="I65" s="53">
        <f>Original!AE66/Original!AC66*100</f>
        <v>58.747196843964304</v>
      </c>
      <c r="J65" s="55">
        <f>(Original!AS66-Original!AT66)/Original!AS66*100</f>
        <v>34.177409437076321</v>
      </c>
      <c r="K65" s="54">
        <f>Original!AN66/Original!AC66*100</f>
        <v>43.895687827691845</v>
      </c>
      <c r="L65">
        <f>VLOOKUP($A65,Dados_v3!$A$4:$V$420,18,FALSE)</f>
        <v>59.699999999999996</v>
      </c>
      <c r="M65">
        <f>VLOOKUP($A65,Dados_v3!$A$4:$V$420,19,FALSE)</f>
        <v>51.4</v>
      </c>
      <c r="N65">
        <f>VLOOKUP($A65,Dados_v3!$A$4:$V$420,20,FALSE)</f>
        <v>72.899999999999991</v>
      </c>
      <c r="O65">
        <f>VLOOKUP($A65,Dados_v3!$A$4:$V$420,21,FALSE)</f>
        <v>44.7</v>
      </c>
      <c r="P65">
        <f>VLOOKUP($A65,Dados_v3!$A$4:$V$420,22,FALSE)</f>
        <v>48.54</v>
      </c>
    </row>
    <row r="66" spans="1:16" hidden="1">
      <c r="A66" t="s">
        <v>71</v>
      </c>
      <c r="B66">
        <v>7895</v>
      </c>
      <c r="C66">
        <v>19.68</v>
      </c>
      <c r="D66">
        <v>2447</v>
      </c>
      <c r="E66">
        <v>247</v>
      </c>
      <c r="F66" s="53">
        <f>ROUND(100-(Original!N67/Original!C67*100),2)</f>
        <v>65.319999999999993</v>
      </c>
      <c r="G66" s="53">
        <v>18.72</v>
      </c>
      <c r="H66" s="53">
        <f>Original!AC67/Original!C67*100</f>
        <v>84.806141434325525</v>
      </c>
      <c r="I66" s="53">
        <f>Original!AE67/Original!AC67*100</f>
        <v>57.700450928655577</v>
      </c>
      <c r="J66" s="55">
        <f>(Original!AS67-Original!AT67)/Original!AS67*100</f>
        <v>30.208065752329532</v>
      </c>
      <c r="K66" s="54">
        <f>Original!AN67/Original!AC67*100</f>
        <v>44.478076912346765</v>
      </c>
      <c r="L66">
        <f>VLOOKUP($A66,Dados_v3!$A$4:$V$420,18,FALSE)</f>
        <v>59.4</v>
      </c>
      <c r="M66">
        <f>VLOOKUP($A66,Dados_v3!$A$4:$V$420,19,FALSE)</f>
        <v>51.1</v>
      </c>
      <c r="N66">
        <f>VLOOKUP($A66,Dados_v3!$A$4:$V$420,20,FALSE)</f>
        <v>74.900000000000006</v>
      </c>
      <c r="O66">
        <f>VLOOKUP($A66,Dados_v3!$A$4:$V$420,21,FALSE)</f>
        <v>43.5</v>
      </c>
      <c r="P66">
        <f>VLOOKUP($A66,Dados_v3!$A$4:$V$420,22,FALSE)</f>
        <v>56.42</v>
      </c>
    </row>
    <row r="67" spans="1:16" hidden="1">
      <c r="A67" t="s">
        <v>72</v>
      </c>
      <c r="B67">
        <v>8661</v>
      </c>
      <c r="C67">
        <v>33.159999999999997</v>
      </c>
      <c r="D67">
        <v>2811</v>
      </c>
      <c r="E67">
        <v>255</v>
      </c>
      <c r="F67" s="53">
        <f>ROUND(100-(Original!N68/Original!C68*100),2)</f>
        <v>63.51</v>
      </c>
      <c r="G67" s="53">
        <v>19.420000000000002</v>
      </c>
      <c r="H67" s="53">
        <f>Original!AC68/Original!C68*100</f>
        <v>85.69150376111304</v>
      </c>
      <c r="I67" s="53">
        <f>Original!AE68/Original!AC68*100</f>
        <v>69.26540988413548</v>
      </c>
      <c r="J67" s="55">
        <f>(Original!AS68-Original!AT68)/Original!AS68*100</f>
        <v>24.240903379641829</v>
      </c>
      <c r="K67" s="54">
        <f>Original!AN68/Original!AC68*100</f>
        <v>53.071453800556078</v>
      </c>
      <c r="L67">
        <f>VLOOKUP($A67,Dados_v3!$A$4:$V$420,18,FALSE)</f>
        <v>57.499999999999993</v>
      </c>
      <c r="M67">
        <f>VLOOKUP($A67,Dados_v3!$A$4:$V$420,19,FALSE)</f>
        <v>53.300000000000004</v>
      </c>
      <c r="N67">
        <f>VLOOKUP($A67,Dados_v3!$A$4:$V$420,20,FALSE)</f>
        <v>77.2</v>
      </c>
      <c r="O67">
        <f>VLOOKUP($A67,Dados_v3!$A$4:$V$420,21,FALSE)</f>
        <v>38.6</v>
      </c>
      <c r="P67">
        <f>VLOOKUP($A67,Dados_v3!$A$4:$V$420,22,FALSE)</f>
        <v>51.29</v>
      </c>
    </row>
    <row r="68" spans="1:16" hidden="1">
      <c r="A68" t="s">
        <v>73</v>
      </c>
      <c r="B68">
        <v>9109</v>
      </c>
      <c r="C68">
        <v>63.07</v>
      </c>
      <c r="D68">
        <v>2718</v>
      </c>
      <c r="E68">
        <v>252</v>
      </c>
      <c r="F68" s="53">
        <f>ROUND(100-(Original!N69/Original!C69*100),2)</f>
        <v>60.3</v>
      </c>
      <c r="G68" s="53">
        <v>17.989999999999998</v>
      </c>
      <c r="H68" s="53">
        <f>Original!AC69/Original!C69*100</f>
        <v>84.872830499725538</v>
      </c>
      <c r="I68" s="53">
        <f>Original!AE69/Original!AC69*100</f>
        <v>65.955347495972035</v>
      </c>
      <c r="J68" s="55">
        <f>(Original!AS69-Original!AT69)/Original!AS69*100</f>
        <v>23.828045154308221</v>
      </c>
      <c r="K68" s="54">
        <f>Original!AN69/Original!AC69*100</f>
        <v>58.797559966165316</v>
      </c>
      <c r="L68">
        <f>VLOOKUP($A68,Dados_v3!$A$4:$V$420,18,FALSE)</f>
        <v>58.599999999999994</v>
      </c>
      <c r="M68">
        <f>VLOOKUP($A68,Dados_v3!$A$4:$V$420,19,FALSE)</f>
        <v>56.100000000000009</v>
      </c>
      <c r="N68">
        <f>VLOOKUP($A68,Dados_v3!$A$4:$V$420,20,FALSE)</f>
        <v>68.899999999999991</v>
      </c>
      <c r="O68">
        <f>VLOOKUP($A68,Dados_v3!$A$4:$V$420,21,FALSE)</f>
        <v>42.4</v>
      </c>
      <c r="P68">
        <f>VLOOKUP($A68,Dados_v3!$A$4:$V$420,22,FALSE)</f>
        <v>52.370000000000005</v>
      </c>
    </row>
    <row r="69" spans="1:16" hidden="1">
      <c r="A69" t="s">
        <v>74</v>
      </c>
      <c r="B69">
        <v>6800</v>
      </c>
      <c r="C69">
        <v>79.72</v>
      </c>
      <c r="D69">
        <v>2087</v>
      </c>
      <c r="E69">
        <v>277</v>
      </c>
      <c r="F69" s="53">
        <f>ROUND(100-(Original!N70/Original!C70*100),2)</f>
        <v>54.91</v>
      </c>
      <c r="G69" s="53">
        <v>27.31</v>
      </c>
      <c r="H69" s="53">
        <f>Original!AC70/Original!C70*100</f>
        <v>83.546537424705875</v>
      </c>
      <c r="I69" s="53">
        <f>Original!AE70/Original!AC70*100</f>
        <v>60.040665272652284</v>
      </c>
      <c r="J69" s="55">
        <f>(Original!AS70-Original!AT70)/Original!AS70*100</f>
        <v>18.445694291377375</v>
      </c>
      <c r="K69" s="54">
        <f>Original!AN70/Original!AC70*100</f>
        <v>45.262211514669559</v>
      </c>
      <c r="L69">
        <f>VLOOKUP($A69,Dados_v3!$A$4:$V$420,18,FALSE)</f>
        <v>57.699999999999996</v>
      </c>
      <c r="M69">
        <f>VLOOKUP($A69,Dados_v3!$A$4:$V$420,19,FALSE)</f>
        <v>53.900000000000006</v>
      </c>
      <c r="N69">
        <f>VLOOKUP($A69,Dados_v3!$A$4:$V$420,20,FALSE)</f>
        <v>68.899999999999991</v>
      </c>
      <c r="O69">
        <f>VLOOKUP($A69,Dados_v3!$A$4:$V$420,21,FALSE)</f>
        <v>43.4</v>
      </c>
      <c r="P69">
        <f>VLOOKUP($A69,Dados_v3!$A$4:$V$420,22,FALSE)</f>
        <v>47.29</v>
      </c>
    </row>
    <row r="70" spans="1:16" hidden="1">
      <c r="A70" t="s">
        <v>75</v>
      </c>
      <c r="B70">
        <v>8983</v>
      </c>
      <c r="C70">
        <v>27.84</v>
      </c>
      <c r="D70">
        <v>2461</v>
      </c>
      <c r="E70">
        <v>242</v>
      </c>
      <c r="F70" s="53">
        <f>ROUND(100-(Original!N71/Original!C71*100),2)</f>
        <v>69.209999999999994</v>
      </c>
      <c r="G70" s="53">
        <v>1.02</v>
      </c>
      <c r="H70" s="53">
        <f>Original!AC71/Original!C71*100</f>
        <v>82.640534416898589</v>
      </c>
      <c r="I70" s="53">
        <f>Original!AE71/Original!AC71*100</f>
        <v>62.199344383534381</v>
      </c>
      <c r="J70" s="55">
        <f>(Original!AS71-Original!AT71)/Original!AS71*100</f>
        <v>28.618343277771974</v>
      </c>
      <c r="K70" s="54">
        <f>Original!AN71/Original!AC71*100</f>
        <v>53.904864169721677</v>
      </c>
      <c r="L70">
        <f>VLOOKUP($A70,Dados_v3!$A$4:$V$420,18,FALSE)</f>
        <v>58.699999999999996</v>
      </c>
      <c r="M70">
        <f>VLOOKUP($A70,Dados_v3!$A$4:$V$420,19,FALSE)</f>
        <v>51.6</v>
      </c>
      <c r="N70">
        <f>VLOOKUP($A70,Dados_v3!$A$4:$V$420,20,FALSE)</f>
        <v>75.099999999999994</v>
      </c>
      <c r="O70">
        <f>VLOOKUP($A70,Dados_v3!$A$4:$V$420,21,FALSE)</f>
        <v>42.5</v>
      </c>
      <c r="P70">
        <f>VLOOKUP($A70,Dados_v3!$A$4:$V$420,22,FALSE)</f>
        <v>52.62</v>
      </c>
    </row>
    <row r="71" spans="1:16" hidden="1">
      <c r="A71" t="s">
        <v>76</v>
      </c>
      <c r="B71">
        <v>17064</v>
      </c>
      <c r="C71">
        <v>47.09</v>
      </c>
      <c r="D71">
        <v>4314</v>
      </c>
      <c r="E71">
        <v>202</v>
      </c>
      <c r="F71" s="53">
        <f>ROUND(100-(Original!N72/Original!C72*100),2)</f>
        <v>63.1</v>
      </c>
      <c r="G71" s="53">
        <v>43.14</v>
      </c>
      <c r="H71" s="53">
        <f>Original!AC72/Original!C72*100</f>
        <v>79.717547026136899</v>
      </c>
      <c r="I71" s="53">
        <f>Original!AE72/Original!AC72*100</f>
        <v>54.598508813455361</v>
      </c>
      <c r="J71" s="55">
        <f>(Original!AS72-Original!AT72)/Original!AS72*100</f>
        <v>26.45577343448155</v>
      </c>
      <c r="K71" s="54">
        <f>Original!AN72/Original!AC72*100</f>
        <v>49.938116269401078</v>
      </c>
      <c r="L71">
        <f>VLOOKUP($A71,Dados_v3!$A$4:$V$420,18,FALSE)</f>
        <v>57.499999999999993</v>
      </c>
      <c r="M71">
        <f>VLOOKUP($A71,Dados_v3!$A$4:$V$420,19,FALSE)</f>
        <v>53.300000000000004</v>
      </c>
      <c r="N71">
        <f>VLOOKUP($A71,Dados_v3!$A$4:$V$420,20,FALSE)</f>
        <v>74.599999999999994</v>
      </c>
      <c r="O71">
        <f>VLOOKUP($A71,Dados_v3!$A$4:$V$420,21,FALSE)</f>
        <v>52.300000000000004</v>
      </c>
      <c r="P71">
        <f>VLOOKUP($A71,Dados_v3!$A$4:$V$420,22,FALSE)</f>
        <v>56.210000000000008</v>
      </c>
    </row>
    <row r="72" spans="1:16" hidden="1">
      <c r="A72" t="s">
        <v>77</v>
      </c>
      <c r="B72">
        <v>14653</v>
      </c>
      <c r="C72">
        <v>12.82</v>
      </c>
      <c r="D72">
        <v>4103</v>
      </c>
      <c r="E72">
        <v>229</v>
      </c>
      <c r="F72" s="53">
        <f>ROUND(100-(Original!N73/Original!C73*100),2)</f>
        <v>68.650000000000006</v>
      </c>
      <c r="G72" s="53">
        <v>6.9</v>
      </c>
      <c r="H72" s="53">
        <f>Original!AC73/Original!C73*100</f>
        <v>81.260948013307853</v>
      </c>
      <c r="I72" s="53">
        <f>Original!AE73/Original!AC73*100</f>
        <v>59.558280209016715</v>
      </c>
      <c r="J72" s="55">
        <f>(Original!AS73-Original!AT73)/Original!AS73*100</f>
        <v>26.847971655209619</v>
      </c>
      <c r="K72" s="54">
        <f>Original!AN73/Original!AC73*100</f>
        <v>49.181326660744851</v>
      </c>
      <c r="L72">
        <f>VLOOKUP($A72,Dados_v3!$A$4:$V$420,18,FALSE)</f>
        <v>58.199999999999996</v>
      </c>
      <c r="M72">
        <f>VLOOKUP($A72,Dados_v3!$A$4:$V$420,19,FALSE)</f>
        <v>53.900000000000006</v>
      </c>
      <c r="N72">
        <f>VLOOKUP($A72,Dados_v3!$A$4:$V$420,20,FALSE)</f>
        <v>76.900000000000006</v>
      </c>
      <c r="O72">
        <f>VLOOKUP($A72,Dados_v3!$A$4:$V$420,21,FALSE)</f>
        <v>46.800000000000004</v>
      </c>
      <c r="P72">
        <f>VLOOKUP($A72,Dados_v3!$A$4:$V$420,22,FALSE)</f>
        <v>57.91</v>
      </c>
    </row>
    <row r="73" spans="1:16" hidden="1">
      <c r="A73" t="s">
        <v>78</v>
      </c>
      <c r="B73">
        <v>15702</v>
      </c>
      <c r="C73">
        <v>64.510000000000005</v>
      </c>
      <c r="D73">
        <v>4522</v>
      </c>
      <c r="E73">
        <v>208</v>
      </c>
      <c r="F73" s="53">
        <f>ROUND(100-(Original!N74/Original!C74*100),2)</f>
        <v>48.34</v>
      </c>
      <c r="G73" s="53">
        <v>23.18</v>
      </c>
      <c r="H73" s="53">
        <f>Original!AC74/Original!C74*100</f>
        <v>83.321982238632017</v>
      </c>
      <c r="I73" s="53">
        <f>Original!AE74/Original!AC74*100</f>
        <v>58.820573282116818</v>
      </c>
      <c r="J73" s="55">
        <f>(Original!AS74-Original!AT74)/Original!AS74*100</f>
        <v>14.215117771692171</v>
      </c>
      <c r="K73" s="54">
        <f>Original!AN74/Original!AC74*100</f>
        <v>45.084046317990946</v>
      </c>
      <c r="L73">
        <f>VLOOKUP($A73,Dados_v3!$A$4:$V$420,18,FALSE)</f>
        <v>54.6</v>
      </c>
      <c r="M73">
        <f>VLOOKUP($A73,Dados_v3!$A$4:$V$420,19,FALSE)</f>
        <v>58.599999999999994</v>
      </c>
      <c r="N73">
        <f>VLOOKUP($A73,Dados_v3!$A$4:$V$420,20,FALSE)</f>
        <v>73.099999999999994</v>
      </c>
      <c r="O73">
        <f>VLOOKUP($A73,Dados_v3!$A$4:$V$420,21,FALSE)</f>
        <v>47.4</v>
      </c>
      <c r="P73">
        <f>VLOOKUP($A73,Dados_v3!$A$4:$V$420,22,FALSE)</f>
        <v>54.779999999999994</v>
      </c>
    </row>
    <row r="74" spans="1:16" hidden="1">
      <c r="A74" t="s">
        <v>79</v>
      </c>
      <c r="B74">
        <v>15731</v>
      </c>
      <c r="C74">
        <v>63.28</v>
      </c>
      <c r="D74">
        <v>4585</v>
      </c>
      <c r="E74">
        <v>211</v>
      </c>
      <c r="F74" s="53">
        <f>ROUND(100-(Original!N75/Original!C75*100),2)</f>
        <v>60.08</v>
      </c>
      <c r="G74" s="53">
        <v>2.33</v>
      </c>
      <c r="H74" s="53">
        <f>Original!AC75/Original!C75*100</f>
        <v>84.241454432331068</v>
      </c>
      <c r="I74" s="53">
        <f>Original!AE75/Original!AC75*100</f>
        <v>53.828392961381347</v>
      </c>
      <c r="J74" s="55">
        <f>(Original!AS75-Original!AT75)/Original!AS75*100</f>
        <v>20.680336796270037</v>
      </c>
      <c r="K74" s="54">
        <f>Original!AN75/Original!AC75*100</f>
        <v>52.96275945027994</v>
      </c>
      <c r="L74">
        <f>VLOOKUP($A74,Dados_v3!$A$4:$V$420,18,FALSE)</f>
        <v>55.000000000000007</v>
      </c>
      <c r="M74">
        <f>VLOOKUP($A74,Dados_v3!$A$4:$V$420,19,FALSE)</f>
        <v>52.7</v>
      </c>
      <c r="N74">
        <f>VLOOKUP($A74,Dados_v3!$A$4:$V$420,20,FALSE)</f>
        <v>76.3</v>
      </c>
      <c r="O74">
        <f>VLOOKUP($A74,Dados_v3!$A$4:$V$420,21,FALSE)</f>
        <v>50.5</v>
      </c>
      <c r="P74">
        <f>VLOOKUP($A74,Dados_v3!$A$4:$V$420,22,FALSE)</f>
        <v>53.76</v>
      </c>
    </row>
    <row r="75" spans="1:16" hidden="1">
      <c r="A75" t="s">
        <v>80</v>
      </c>
      <c r="B75">
        <v>15961</v>
      </c>
      <c r="C75">
        <v>32.130000000000003</v>
      </c>
      <c r="D75">
        <v>4325</v>
      </c>
      <c r="E75">
        <v>179</v>
      </c>
      <c r="F75" s="53">
        <f>ROUND(100-(Original!N76/Original!C76*100),2)</f>
        <v>62.07</v>
      </c>
      <c r="G75" s="53">
        <v>1.32</v>
      </c>
      <c r="H75" s="53">
        <f>Original!AC76/Original!C76*100</f>
        <v>80.250069316145598</v>
      </c>
      <c r="I75" s="53">
        <f>Original!AE76/Original!AC76*100</f>
        <v>58.345054129376209</v>
      </c>
      <c r="J75" s="55">
        <f>(Original!AS76-Original!AT76)/Original!AS76*100</f>
        <v>22.563816912095238</v>
      </c>
      <c r="K75" s="54">
        <f>Original!AN76/Original!AC76*100</f>
        <v>47.111459892132544</v>
      </c>
      <c r="L75">
        <f>VLOOKUP($A75,Dados_v3!$A$4:$V$420,18,FALSE)</f>
        <v>56.100000000000009</v>
      </c>
      <c r="M75">
        <f>VLOOKUP($A75,Dados_v3!$A$4:$V$420,19,FALSE)</f>
        <v>55.500000000000007</v>
      </c>
      <c r="N75">
        <f>VLOOKUP($A75,Dados_v3!$A$4:$V$420,20,FALSE)</f>
        <v>74</v>
      </c>
      <c r="O75">
        <f>VLOOKUP($A75,Dados_v3!$A$4:$V$420,21,FALSE)</f>
        <v>46.5</v>
      </c>
      <c r="P75">
        <f>VLOOKUP($A75,Dados_v3!$A$4:$V$420,22,FALSE)</f>
        <v>50.49</v>
      </c>
    </row>
    <row r="76" spans="1:16" hidden="1">
      <c r="A76" t="s">
        <v>81</v>
      </c>
      <c r="B76">
        <v>13960</v>
      </c>
      <c r="C76">
        <v>44.32</v>
      </c>
      <c r="D76">
        <v>3747</v>
      </c>
      <c r="E76">
        <v>203</v>
      </c>
      <c r="F76" s="53">
        <f>ROUND(100-(Original!N77/Original!C77*100),2)</f>
        <v>63.62</v>
      </c>
      <c r="G76" s="53">
        <v>11.69</v>
      </c>
      <c r="H76" s="53">
        <f>Original!AC77/Original!C77*100</f>
        <v>80.692793668123215</v>
      </c>
      <c r="I76" s="53">
        <f>Original!AE77/Original!AC77*100</f>
        <v>54.179721634115715</v>
      </c>
      <c r="J76" s="55">
        <f>(Original!AS77-Original!AT77)/Original!AS77*100</f>
        <v>21.234285246841981</v>
      </c>
      <c r="K76" s="54">
        <f>Original!AN77/Original!AC77*100</f>
        <v>48.291537292627737</v>
      </c>
      <c r="L76">
        <f>VLOOKUP($A76,Dados_v3!$A$4:$V$420,18,FALSE)</f>
        <v>55.500000000000007</v>
      </c>
      <c r="M76">
        <f>VLOOKUP($A76,Dados_v3!$A$4:$V$420,19,FALSE)</f>
        <v>57.099999999999994</v>
      </c>
      <c r="N76">
        <f>VLOOKUP($A76,Dados_v3!$A$4:$V$420,20,FALSE)</f>
        <v>78.900000000000006</v>
      </c>
      <c r="O76">
        <f>VLOOKUP($A76,Dados_v3!$A$4:$V$420,21,FALSE)</f>
        <v>42.4</v>
      </c>
      <c r="P76">
        <f>VLOOKUP($A76,Dados_v3!$A$4:$V$420,22,FALSE)</f>
        <v>60.17</v>
      </c>
    </row>
    <row r="77" spans="1:16" hidden="1">
      <c r="A77" t="s">
        <v>82</v>
      </c>
      <c r="B77">
        <v>14414</v>
      </c>
      <c r="C77">
        <v>56.93</v>
      </c>
      <c r="D77">
        <v>4621</v>
      </c>
      <c r="E77">
        <v>265</v>
      </c>
      <c r="F77" s="53">
        <f>ROUND(100-(Original!N78/Original!C78*100),2)</f>
        <v>61.61</v>
      </c>
      <c r="G77" s="53">
        <v>34.78</v>
      </c>
      <c r="H77" s="53">
        <f>Original!AC78/Original!C78*100</f>
        <v>84.672990070833904</v>
      </c>
      <c r="I77" s="53">
        <f>Original!AE78/Original!AC78*100</f>
        <v>63.657653382089684</v>
      </c>
      <c r="J77" s="55">
        <f>(Original!AS78-Original!AT78)/Original!AS78*100</f>
        <v>24.189200457016604</v>
      </c>
      <c r="K77" s="54">
        <f>Original!AN78/Original!AC78*100</f>
        <v>52.8946465765478</v>
      </c>
      <c r="L77">
        <f>VLOOKUP($A77,Dados_v3!$A$4:$V$420,18,FALSE)</f>
        <v>58.8</v>
      </c>
      <c r="M77">
        <f>VLOOKUP($A77,Dados_v3!$A$4:$V$420,19,FALSE)</f>
        <v>53.900000000000006</v>
      </c>
      <c r="N77">
        <f>VLOOKUP($A77,Dados_v3!$A$4:$V$420,20,FALSE)</f>
        <v>76.2</v>
      </c>
      <c r="O77">
        <f>VLOOKUP($A77,Dados_v3!$A$4:$V$420,21,FALSE)</f>
        <v>47.5</v>
      </c>
      <c r="P77">
        <f>VLOOKUP($A77,Dados_v3!$A$4:$V$420,22,FALSE)</f>
        <v>55.879999999999995</v>
      </c>
    </row>
    <row r="78" spans="1:16" hidden="1">
      <c r="A78" t="s">
        <v>83</v>
      </c>
      <c r="B78">
        <v>14073</v>
      </c>
      <c r="C78">
        <v>53.59</v>
      </c>
      <c r="D78">
        <v>3792</v>
      </c>
      <c r="E78">
        <v>253</v>
      </c>
      <c r="F78" s="53">
        <f>ROUND(100-(Original!N79/Original!C79*100),2)</f>
        <v>63.95</v>
      </c>
      <c r="G78" s="53">
        <v>3.51</v>
      </c>
      <c r="H78" s="53">
        <f>Original!AC79/Original!C79*100</f>
        <v>83.760632942514022</v>
      </c>
      <c r="I78" s="53">
        <f>Original!AE79/Original!AC79*100</f>
        <v>55.377833140188024</v>
      </c>
      <c r="J78" s="55">
        <f>(Original!AS79-Original!AT79)/Original!AS79*100</f>
        <v>26.696356974091373</v>
      </c>
      <c r="K78" s="54">
        <f>Original!AN79/Original!AC79*100</f>
        <v>49.230157720964186</v>
      </c>
      <c r="L78">
        <f>VLOOKUP($A78,Dados_v3!$A$4:$V$420,18,FALSE)</f>
        <v>62.5</v>
      </c>
      <c r="M78">
        <f>VLOOKUP($A78,Dados_v3!$A$4:$V$420,19,FALSE)</f>
        <v>53</v>
      </c>
      <c r="N78">
        <f>VLOOKUP($A78,Dados_v3!$A$4:$V$420,20,FALSE)</f>
        <v>76.400000000000006</v>
      </c>
      <c r="O78">
        <f>VLOOKUP($A78,Dados_v3!$A$4:$V$420,21,FALSE)</f>
        <v>49.2</v>
      </c>
      <c r="P78">
        <f>VLOOKUP($A78,Dados_v3!$A$4:$V$420,22,FALSE)</f>
        <v>56.48</v>
      </c>
    </row>
    <row r="79" spans="1:16" hidden="1">
      <c r="A79" t="s">
        <v>84</v>
      </c>
      <c r="B79">
        <v>10242</v>
      </c>
      <c r="C79">
        <v>57.76</v>
      </c>
      <c r="D79">
        <v>2521</v>
      </c>
      <c r="E79">
        <v>250</v>
      </c>
      <c r="F79" s="53">
        <f>ROUND(100-(Original!N80/Original!C80*100),2)</f>
        <v>64.34</v>
      </c>
      <c r="G79" s="53">
        <v>21.26</v>
      </c>
      <c r="H79" s="53">
        <f>Original!AC80/Original!C80*100</f>
        <v>85.432447603885947</v>
      </c>
      <c r="I79" s="53">
        <f>Original!AE80/Original!AC80*100</f>
        <v>58.590779240600476</v>
      </c>
      <c r="J79" s="55">
        <f>(Original!AS80-Original!AT80)/Original!AS80*100</f>
        <v>25.264361467250612</v>
      </c>
      <c r="K79" s="54">
        <f>Original!AN80/Original!AC80*100</f>
        <v>45.185672142953663</v>
      </c>
      <c r="L79">
        <f>VLOOKUP($A79,Dados_v3!$A$4:$V$420,18,FALSE)</f>
        <v>58.9</v>
      </c>
      <c r="M79">
        <f>VLOOKUP($A79,Dados_v3!$A$4:$V$420,19,FALSE)</f>
        <v>55.2</v>
      </c>
      <c r="N79">
        <f>VLOOKUP($A79,Dados_v3!$A$4:$V$420,20,FALSE)</f>
        <v>75.400000000000006</v>
      </c>
      <c r="O79">
        <f>VLOOKUP($A79,Dados_v3!$A$4:$V$420,21,FALSE)</f>
        <v>44.5</v>
      </c>
      <c r="P79">
        <f>VLOOKUP($A79,Dados_v3!$A$4:$V$420,22,FALSE)</f>
        <v>48.68</v>
      </c>
    </row>
    <row r="80" spans="1:16" hidden="1">
      <c r="A80" t="s">
        <v>85</v>
      </c>
      <c r="B80">
        <v>17072</v>
      </c>
      <c r="C80">
        <v>62.75</v>
      </c>
      <c r="D80">
        <v>4624</v>
      </c>
      <c r="E80">
        <v>252</v>
      </c>
      <c r="F80" s="53">
        <f>ROUND(100-(Original!N81/Original!C81*100),2)</f>
        <v>55.69</v>
      </c>
      <c r="G80" s="53">
        <v>50.04</v>
      </c>
      <c r="H80" s="53">
        <f>Original!AC81/Original!C81*100</f>
        <v>86.431410990159321</v>
      </c>
      <c r="I80" s="53">
        <f>Original!AE81/Original!AC81*100</f>
        <v>56.234556509574233</v>
      </c>
      <c r="J80" s="55">
        <f>(Original!AS81-Original!AT81)/Original!AS81*100</f>
        <v>27.33801978535854</v>
      </c>
      <c r="K80" s="54">
        <f>Original!AN81/Original!AC81*100</f>
        <v>42.991695389043016</v>
      </c>
      <c r="L80">
        <f>VLOOKUP($A80,Dados_v3!$A$4:$V$420,18,FALSE)</f>
        <v>59.199999999999996</v>
      </c>
      <c r="M80">
        <f>VLOOKUP($A80,Dados_v3!$A$4:$V$420,19,FALSE)</f>
        <v>56.699999999999996</v>
      </c>
      <c r="N80">
        <f>VLOOKUP($A80,Dados_v3!$A$4:$V$420,20,FALSE)</f>
        <v>77.400000000000006</v>
      </c>
      <c r="O80">
        <f>VLOOKUP($A80,Dados_v3!$A$4:$V$420,21,FALSE)</f>
        <v>47.699999999999996</v>
      </c>
      <c r="P80">
        <f>VLOOKUP($A80,Dados_v3!$A$4:$V$420,22,FALSE)</f>
        <v>56.2</v>
      </c>
    </row>
    <row r="81" spans="1:16" hidden="1">
      <c r="A81" t="s">
        <v>86</v>
      </c>
      <c r="B81">
        <v>11554</v>
      </c>
      <c r="C81">
        <v>72.09</v>
      </c>
      <c r="D81">
        <v>2890</v>
      </c>
      <c r="E81">
        <v>229</v>
      </c>
      <c r="F81" s="53">
        <f>ROUND(100-(Original!N82/Original!C82*100),2)</f>
        <v>57.35</v>
      </c>
      <c r="G81" s="53">
        <v>12.18</v>
      </c>
      <c r="H81" s="53">
        <f>Original!AC82/Original!C82*100</f>
        <v>83.361386842046031</v>
      </c>
      <c r="I81" s="53">
        <f>Original!AE82/Original!AC82*100</f>
        <v>61.527793148963625</v>
      </c>
      <c r="J81" s="55">
        <f>(Original!AS82-Original!AT82)/Original!AS82*100</f>
        <v>23.287408353197826</v>
      </c>
      <c r="K81" s="54">
        <f>Original!AN82/Original!AC82*100</f>
        <v>64.246304419578465</v>
      </c>
      <c r="L81">
        <f>VLOOKUP($A81,Dados_v3!$A$4:$V$420,18,FALSE)</f>
        <v>56.100000000000009</v>
      </c>
      <c r="M81">
        <f>VLOOKUP($A81,Dados_v3!$A$4:$V$420,19,FALSE)</f>
        <v>56.3</v>
      </c>
      <c r="N81">
        <f>VLOOKUP($A81,Dados_v3!$A$4:$V$420,20,FALSE)</f>
        <v>75.099999999999994</v>
      </c>
      <c r="O81">
        <f>VLOOKUP($A81,Dados_v3!$A$4:$V$420,21,FALSE)</f>
        <v>42.1</v>
      </c>
      <c r="P81">
        <f>VLOOKUP($A81,Dados_v3!$A$4:$V$420,22,FALSE)</f>
        <v>45.83</v>
      </c>
    </row>
    <row r="82" spans="1:16" hidden="1">
      <c r="A82" t="s">
        <v>87</v>
      </c>
      <c r="B82">
        <v>11015</v>
      </c>
      <c r="C82">
        <v>47.5</v>
      </c>
      <c r="D82">
        <v>3084</v>
      </c>
      <c r="E82">
        <v>241</v>
      </c>
      <c r="F82" s="53">
        <f>ROUND(100-(Original!N83/Original!C83*100),2)</f>
        <v>71.569999999999993</v>
      </c>
      <c r="G82" s="53">
        <v>10.47</v>
      </c>
      <c r="H82" s="53">
        <f>Original!AC83/Original!C83*100</f>
        <v>82.723055741625046</v>
      </c>
      <c r="I82" s="53">
        <f>Original!AE83/Original!AC83*100</f>
        <v>64.61795137506175</v>
      </c>
      <c r="J82" s="55">
        <f>(Original!AS83-Original!AT83)/Original!AS83*100</f>
        <v>27.514947235076313</v>
      </c>
      <c r="K82" s="54">
        <f>Original!AN83/Original!AC83*100</f>
        <v>52.032061919959716</v>
      </c>
      <c r="L82">
        <f>VLOOKUP($A82,Dados_v3!$A$4:$V$420,18,FALSE)</f>
        <v>59.8</v>
      </c>
      <c r="M82">
        <f>VLOOKUP($A82,Dados_v3!$A$4:$V$420,19,FALSE)</f>
        <v>54.400000000000006</v>
      </c>
      <c r="N82">
        <f>VLOOKUP($A82,Dados_v3!$A$4:$V$420,20,FALSE)</f>
        <v>72</v>
      </c>
      <c r="O82">
        <f>VLOOKUP($A82,Dados_v3!$A$4:$V$420,21,FALSE)</f>
        <v>47.599999999999994</v>
      </c>
      <c r="P82">
        <f>VLOOKUP($A82,Dados_v3!$A$4:$V$420,22,FALSE)</f>
        <v>51.570000000000007</v>
      </c>
    </row>
    <row r="83" spans="1:16" hidden="1">
      <c r="A83" t="s">
        <v>88</v>
      </c>
      <c r="B83">
        <v>17731</v>
      </c>
      <c r="C83">
        <v>52.03</v>
      </c>
      <c r="D83">
        <v>5172</v>
      </c>
      <c r="E83">
        <v>201</v>
      </c>
      <c r="F83" s="53">
        <f>ROUND(100-(Original!N84/Original!C84*100),2)</f>
        <v>60.43</v>
      </c>
      <c r="G83" s="53">
        <v>0.87</v>
      </c>
      <c r="H83" s="53">
        <f>Original!AC84/Original!C84*100</f>
        <v>82.008857394563194</v>
      </c>
      <c r="I83" s="53">
        <f>Original!AE84/Original!AC84*100</f>
        <v>57.441039701803533</v>
      </c>
      <c r="J83" s="55">
        <f>(Original!AS84-Original!AT84)/Original!AS84*100</f>
        <v>21.056887660192761</v>
      </c>
      <c r="K83" s="54">
        <f>Original!AN84/Original!AC84*100</f>
        <v>53.159944675905635</v>
      </c>
      <c r="L83">
        <f>VLOOKUP($A83,Dados_v3!$A$4:$V$420,18,FALSE)</f>
        <v>54.800000000000004</v>
      </c>
      <c r="M83">
        <f>VLOOKUP($A83,Dados_v3!$A$4:$V$420,19,FALSE)</f>
        <v>56.8</v>
      </c>
      <c r="N83">
        <f>VLOOKUP($A83,Dados_v3!$A$4:$V$420,20,FALSE)</f>
        <v>76.099999999999994</v>
      </c>
      <c r="O83">
        <f>VLOOKUP($A83,Dados_v3!$A$4:$V$420,21,FALSE)</f>
        <v>47</v>
      </c>
      <c r="P83">
        <f>VLOOKUP($A83,Dados_v3!$A$4:$V$420,22,FALSE)</f>
        <v>56.620000000000005</v>
      </c>
    </row>
    <row r="84" spans="1:16" hidden="1">
      <c r="A84" t="s">
        <v>89</v>
      </c>
      <c r="B84">
        <v>11561</v>
      </c>
      <c r="C84">
        <v>49.77</v>
      </c>
      <c r="D84">
        <v>3121</v>
      </c>
      <c r="E84">
        <v>229</v>
      </c>
      <c r="F84" s="53">
        <f>ROUND(100-(Original!N85/Original!C85*100),2)</f>
        <v>67.319999999999993</v>
      </c>
      <c r="G84" s="53">
        <v>2.5</v>
      </c>
      <c r="H84" s="53">
        <f>Original!AC85/Original!C85*100</f>
        <v>81.494234680131484</v>
      </c>
      <c r="I84" s="53">
        <f>Original!AE85/Original!AC85*100</f>
        <v>51.812181436775781</v>
      </c>
      <c r="J84" s="55">
        <f>(Original!AS85-Original!AT85)/Original!AS85*100</f>
        <v>28.674576486716091</v>
      </c>
      <c r="K84" s="54">
        <f>Original!AN85/Original!AC85*100</f>
        <v>47.719588705424783</v>
      </c>
      <c r="L84">
        <f>VLOOKUP($A84,Dados_v3!$A$4:$V$420,18,FALSE)</f>
        <v>56.999999999999993</v>
      </c>
      <c r="M84">
        <f>VLOOKUP($A84,Dados_v3!$A$4:$V$420,19,FALSE)</f>
        <v>56.2</v>
      </c>
      <c r="N84">
        <f>VLOOKUP($A84,Dados_v3!$A$4:$V$420,20,FALSE)</f>
        <v>71</v>
      </c>
      <c r="O84">
        <f>VLOOKUP($A84,Dados_v3!$A$4:$V$420,21,FALSE)</f>
        <v>45.2</v>
      </c>
      <c r="P84">
        <f>VLOOKUP($A84,Dados_v3!$A$4:$V$420,22,FALSE)</f>
        <v>54.37</v>
      </c>
    </row>
    <row r="85" spans="1:16" hidden="1">
      <c r="A85" t="s">
        <v>90</v>
      </c>
      <c r="B85">
        <v>13743</v>
      </c>
      <c r="C85">
        <v>71.349999999999994</v>
      </c>
      <c r="D85">
        <v>3650</v>
      </c>
      <c r="E85">
        <v>267</v>
      </c>
      <c r="F85" s="53">
        <f>ROUND(100-(Original!N86/Original!C86*100),2)</f>
        <v>55.16</v>
      </c>
      <c r="G85" s="53">
        <v>0.71</v>
      </c>
      <c r="H85" s="53">
        <f>Original!AC86/Original!C86*100</f>
        <v>85.126784040529714</v>
      </c>
      <c r="I85" s="53">
        <f>Original!AE86/Original!AC86*100</f>
        <v>70.276704520488593</v>
      </c>
      <c r="J85" s="55">
        <f>(Original!AS86-Original!AT86)/Original!AS86*100</f>
        <v>14.114909749082235</v>
      </c>
      <c r="K85" s="54">
        <f>Original!AN86/Original!AC86*100</f>
        <v>60.107582702214458</v>
      </c>
      <c r="L85">
        <f>VLOOKUP($A85,Dados_v3!$A$4:$V$420,18,FALSE)</f>
        <v>58.099999999999994</v>
      </c>
      <c r="M85">
        <f>VLOOKUP($A85,Dados_v3!$A$4:$V$420,19,FALSE)</f>
        <v>52.7</v>
      </c>
      <c r="N85">
        <f>VLOOKUP($A85,Dados_v3!$A$4:$V$420,20,FALSE)</f>
        <v>77.900000000000006</v>
      </c>
      <c r="O85">
        <f>VLOOKUP($A85,Dados_v3!$A$4:$V$420,21,FALSE)</f>
        <v>47.099999999999994</v>
      </c>
      <c r="P85">
        <f>VLOOKUP($A85,Dados_v3!$A$4:$V$420,22,FALSE)</f>
        <v>44.73</v>
      </c>
    </row>
    <row r="86" spans="1:16" hidden="1">
      <c r="A86" t="s">
        <v>91</v>
      </c>
      <c r="B86">
        <v>10036</v>
      </c>
      <c r="C86">
        <v>48.93</v>
      </c>
      <c r="D86">
        <v>2675</v>
      </c>
      <c r="E86">
        <v>276</v>
      </c>
      <c r="F86" s="53">
        <f>ROUND(100-(Original!N87/Original!C87*100),2)</f>
        <v>70.650000000000006</v>
      </c>
      <c r="G86" s="53">
        <v>6.43</v>
      </c>
      <c r="H86" s="53">
        <f>Original!AC87/Original!C87*100</f>
        <v>84.586485890195291</v>
      </c>
      <c r="I86" s="53">
        <f>Original!AE87/Original!AC87*100</f>
        <v>52.049269441839698</v>
      </c>
      <c r="J86" s="55">
        <f>(Original!AS87-Original!AT87)/Original!AS87*100</f>
        <v>30.48226337638561</v>
      </c>
      <c r="K86" s="54">
        <f>Original!AN87/Original!AC87*100</f>
        <v>43.358604031472858</v>
      </c>
      <c r="L86">
        <f>VLOOKUP($A86,Dados_v3!$A$4:$V$420,18,FALSE)</f>
        <v>58.8</v>
      </c>
      <c r="M86">
        <f>VLOOKUP($A86,Dados_v3!$A$4:$V$420,19,FALSE)</f>
        <v>54</v>
      </c>
      <c r="N86">
        <f>VLOOKUP($A86,Dados_v3!$A$4:$V$420,20,FALSE)</f>
        <v>74.400000000000006</v>
      </c>
      <c r="O86">
        <f>VLOOKUP($A86,Dados_v3!$A$4:$V$420,21,FALSE)</f>
        <v>46.2</v>
      </c>
      <c r="P86">
        <f>VLOOKUP($A86,Dados_v3!$A$4:$V$420,22,FALSE)</f>
        <v>52.53</v>
      </c>
    </row>
    <row r="87" spans="1:16" hidden="1">
      <c r="A87" t="s">
        <v>92</v>
      </c>
      <c r="B87">
        <v>10392</v>
      </c>
      <c r="C87">
        <v>46.23</v>
      </c>
      <c r="D87">
        <v>3029</v>
      </c>
      <c r="E87">
        <v>256</v>
      </c>
      <c r="F87" s="53">
        <f>ROUND(100-(Original!N88/Original!C88*100),2)</f>
        <v>57.7</v>
      </c>
      <c r="G87" s="53">
        <v>15.35</v>
      </c>
      <c r="H87" s="53">
        <f>Original!AC88/Original!C88*100</f>
        <v>78.908933764145502</v>
      </c>
      <c r="I87" s="53">
        <f>Original!AE88/Original!AC88*100</f>
        <v>67.080505705760402</v>
      </c>
      <c r="J87" s="55">
        <f>(Original!AS88-Original!AT88)/Original!AS88*100</f>
        <v>21.499570222943017</v>
      </c>
      <c r="K87" s="54">
        <f>Original!AN88/Original!AC88*100</f>
        <v>49.931142305497886</v>
      </c>
      <c r="L87">
        <f>VLOOKUP($A87,Dados_v3!$A$4:$V$420,18,FALSE)</f>
        <v>55.900000000000006</v>
      </c>
      <c r="M87">
        <f>VLOOKUP($A87,Dados_v3!$A$4:$V$420,19,FALSE)</f>
        <v>55.000000000000007</v>
      </c>
      <c r="N87">
        <f>VLOOKUP($A87,Dados_v3!$A$4:$V$420,20,FALSE)</f>
        <v>74</v>
      </c>
      <c r="O87">
        <f>VLOOKUP($A87,Dados_v3!$A$4:$V$420,21,FALSE)</f>
        <v>43.5</v>
      </c>
      <c r="P87">
        <f>VLOOKUP($A87,Dados_v3!$A$4:$V$420,22,FALSE)</f>
        <v>47.06</v>
      </c>
    </row>
    <row r="88" spans="1:16" hidden="1">
      <c r="A88" t="s">
        <v>93</v>
      </c>
      <c r="B88">
        <v>13595</v>
      </c>
      <c r="C88">
        <v>15.95</v>
      </c>
      <c r="D88">
        <v>3923</v>
      </c>
      <c r="E88">
        <v>235</v>
      </c>
      <c r="F88" s="53">
        <f>ROUND(100-(Original!N89/Original!C89*100),2)</f>
        <v>61.93</v>
      </c>
      <c r="G88" s="53">
        <v>45.04</v>
      </c>
      <c r="H88" s="53">
        <f>Original!AC89/Original!C89*100</f>
        <v>82.22376210003678</v>
      </c>
      <c r="I88" s="53">
        <f>Original!AE89/Original!AC89*100</f>
        <v>62.492630322769585</v>
      </c>
      <c r="J88" s="55">
        <f>(Original!AS89-Original!AT89)/Original!AS89*100</f>
        <v>23.405917489707569</v>
      </c>
      <c r="K88" s="54">
        <f>Original!AN89/Original!AC89*100</f>
        <v>47.217184305435715</v>
      </c>
      <c r="L88">
        <f>VLOOKUP($A88,Dados_v3!$A$4:$V$420,18,FALSE)</f>
        <v>56.8</v>
      </c>
      <c r="M88">
        <f>VLOOKUP($A88,Dados_v3!$A$4:$V$420,19,FALSE)</f>
        <v>50.4</v>
      </c>
      <c r="N88">
        <f>VLOOKUP($A88,Dados_v3!$A$4:$V$420,20,FALSE)</f>
        <v>76.099999999999994</v>
      </c>
      <c r="O88">
        <f>VLOOKUP($A88,Dados_v3!$A$4:$V$420,21,FALSE)</f>
        <v>47.099999999999994</v>
      </c>
      <c r="P88">
        <f>VLOOKUP($A88,Dados_v3!$A$4:$V$420,22,FALSE)</f>
        <v>45.879999999999995</v>
      </c>
    </row>
    <row r="89" spans="1:16" hidden="1">
      <c r="A89" t="s">
        <v>94</v>
      </c>
      <c r="B89">
        <v>13850</v>
      </c>
      <c r="C89">
        <v>74.86</v>
      </c>
      <c r="D89">
        <v>3822</v>
      </c>
      <c r="E89">
        <v>226</v>
      </c>
      <c r="F89" s="53">
        <f>ROUND(100-(Original!N90/Original!C90*100),2)</f>
        <v>55.88</v>
      </c>
      <c r="G89" s="53">
        <v>2.15</v>
      </c>
      <c r="H89" s="53">
        <f>Original!AC90/Original!C90*100</f>
        <v>82.169555152490972</v>
      </c>
      <c r="I89" s="53">
        <f>Original!AE90/Original!AC90*100</f>
        <v>54.651969849447646</v>
      </c>
      <c r="J89" s="55">
        <f>(Original!AS90-Original!AT90)/Original!AS90*100</f>
        <v>20.98235214434861</v>
      </c>
      <c r="K89" s="54">
        <f>Original!AN90/Original!AC90*100</f>
        <v>44.662972197232378</v>
      </c>
      <c r="L89">
        <f>VLOOKUP($A89,Dados_v3!$A$4:$V$420,18,FALSE)</f>
        <v>58.9</v>
      </c>
      <c r="M89">
        <f>VLOOKUP($A89,Dados_v3!$A$4:$V$420,19,FALSE)</f>
        <v>59.099999999999994</v>
      </c>
      <c r="N89">
        <f>VLOOKUP($A89,Dados_v3!$A$4:$V$420,20,FALSE)</f>
        <v>75.400000000000006</v>
      </c>
      <c r="O89">
        <f>VLOOKUP($A89,Dados_v3!$A$4:$V$420,21,FALSE)</f>
        <v>43.9</v>
      </c>
      <c r="P89">
        <f>VLOOKUP($A89,Dados_v3!$A$4:$V$420,22,FALSE)</f>
        <v>57.89</v>
      </c>
    </row>
    <row r="90" spans="1:16" hidden="1">
      <c r="A90" t="s">
        <v>95</v>
      </c>
      <c r="B90">
        <v>11814</v>
      </c>
      <c r="C90">
        <v>65.790000000000006</v>
      </c>
      <c r="D90">
        <v>3035</v>
      </c>
      <c r="E90">
        <v>220</v>
      </c>
      <c r="F90" s="53">
        <f>ROUND(100-(Original!N91/Original!C91*100),2)</f>
        <v>62.42</v>
      </c>
      <c r="G90" s="53">
        <v>13.01</v>
      </c>
      <c r="H90" s="53">
        <f>Original!AC91/Original!C91*100</f>
        <v>82.288071092940569</v>
      </c>
      <c r="I90" s="53">
        <f>Original!AE91/Original!AC91*100</f>
        <v>59.234285528453547</v>
      </c>
      <c r="J90" s="55">
        <f>(Original!AS91-Original!AT91)/Original!AS91*100</f>
        <v>20.884503922739643</v>
      </c>
      <c r="K90" s="54">
        <f>Original!AN91/Original!AC91*100</f>
        <v>49.486234180275304</v>
      </c>
      <c r="L90">
        <f>VLOOKUP($A90,Dados_v3!$A$4:$V$420,18,FALSE)</f>
        <v>57.9</v>
      </c>
      <c r="M90">
        <f>VLOOKUP($A90,Dados_v3!$A$4:$V$420,19,FALSE)</f>
        <v>56.599999999999994</v>
      </c>
      <c r="N90">
        <f>VLOOKUP($A90,Dados_v3!$A$4:$V$420,20,FALSE)</f>
        <v>76</v>
      </c>
      <c r="O90">
        <f>VLOOKUP($A90,Dados_v3!$A$4:$V$420,21,FALSE)</f>
        <v>44.9</v>
      </c>
      <c r="P90">
        <f>VLOOKUP($A90,Dados_v3!$A$4:$V$420,22,FALSE)</f>
        <v>47.160000000000004</v>
      </c>
    </row>
    <row r="91" spans="1:16" hidden="1">
      <c r="A91" t="s">
        <v>96</v>
      </c>
      <c r="B91">
        <v>13987</v>
      </c>
      <c r="C91">
        <v>55.27</v>
      </c>
      <c r="D91">
        <v>4113</v>
      </c>
      <c r="E91">
        <v>259</v>
      </c>
      <c r="F91" s="53">
        <f>ROUND(100-(Original!N92/Original!C92*100),2)</f>
        <v>78.510000000000005</v>
      </c>
      <c r="G91" s="53">
        <v>2.16</v>
      </c>
      <c r="H91" s="53">
        <f>Original!AC92/Original!C92*100</f>
        <v>82.973657697933788</v>
      </c>
      <c r="I91" s="53">
        <f>Original!AE92/Original!AC92*100</f>
        <v>60.799887002413833</v>
      </c>
      <c r="J91" s="55">
        <f>(Original!AS92-Original!AT92)/Original!AS92*100</f>
        <v>27.416636179971899</v>
      </c>
      <c r="K91" s="54">
        <f>Original!AN92/Original!AC92*100</f>
        <v>48.787887777867425</v>
      </c>
      <c r="L91">
        <f>VLOOKUP($A91,Dados_v3!$A$4:$V$420,18,FALSE)</f>
        <v>63</v>
      </c>
      <c r="M91">
        <f>VLOOKUP($A91,Dados_v3!$A$4:$V$420,19,FALSE)</f>
        <v>54.900000000000006</v>
      </c>
      <c r="N91">
        <f>VLOOKUP($A91,Dados_v3!$A$4:$V$420,20,FALSE)</f>
        <v>77.5</v>
      </c>
      <c r="O91">
        <f>VLOOKUP($A91,Dados_v3!$A$4:$V$420,21,FALSE)</f>
        <v>47.099999999999994</v>
      </c>
      <c r="P91">
        <f>VLOOKUP($A91,Dados_v3!$A$4:$V$420,22,FALSE)</f>
        <v>57.75</v>
      </c>
    </row>
    <row r="92" spans="1:16" hidden="1">
      <c r="A92" t="s">
        <v>97</v>
      </c>
      <c r="B92">
        <v>13612</v>
      </c>
      <c r="C92">
        <v>50.69</v>
      </c>
      <c r="D92">
        <v>3977</v>
      </c>
      <c r="E92">
        <v>218</v>
      </c>
      <c r="F92" s="53">
        <f>ROUND(100-(Original!N93/Original!C93*100),2)</f>
        <v>73.709999999999994</v>
      </c>
      <c r="G92" s="53">
        <v>6.51</v>
      </c>
      <c r="H92" s="53">
        <f>Original!AC93/Original!C93*100</f>
        <v>81.861443336541299</v>
      </c>
      <c r="I92" s="53">
        <f>Original!AE93/Original!AC93*100</f>
        <v>68.936462633057772</v>
      </c>
      <c r="J92" s="55">
        <f>(Original!AS93-Original!AT93)/Original!AS93*100</f>
        <v>25.580887661340356</v>
      </c>
      <c r="K92" s="54">
        <f>Original!AN93/Original!AC93*100</f>
        <v>61.374467262575969</v>
      </c>
      <c r="L92">
        <f>VLOOKUP($A92,Dados_v3!$A$4:$V$420,18,FALSE)</f>
        <v>60.699999999999996</v>
      </c>
      <c r="M92">
        <f>VLOOKUP($A92,Dados_v3!$A$4:$V$420,19,FALSE)</f>
        <v>57.999999999999993</v>
      </c>
      <c r="N92">
        <f>VLOOKUP($A92,Dados_v3!$A$4:$V$420,20,FALSE)</f>
        <v>72.7</v>
      </c>
      <c r="O92">
        <f>VLOOKUP($A92,Dados_v3!$A$4:$V$420,21,FALSE)</f>
        <v>47</v>
      </c>
      <c r="P92">
        <f>VLOOKUP($A92,Dados_v3!$A$4:$V$420,22,FALSE)</f>
        <v>51.249999999999993</v>
      </c>
    </row>
    <row r="93" spans="1:16" hidden="1">
      <c r="A93" t="s">
        <v>98</v>
      </c>
      <c r="B93">
        <v>14191</v>
      </c>
      <c r="C93">
        <v>59.87</v>
      </c>
      <c r="D93">
        <v>3871</v>
      </c>
      <c r="E93">
        <v>254</v>
      </c>
      <c r="F93" s="53">
        <f>ROUND(100-(Original!N94/Original!C94*100),2)</f>
        <v>71.209999999999994</v>
      </c>
      <c r="G93" s="53">
        <v>24.98</v>
      </c>
      <c r="H93" s="53">
        <f>Original!AC94/Original!C94*100</f>
        <v>82.633105368261582</v>
      </c>
      <c r="I93" s="53">
        <f>Original!AE94/Original!AC94*100</f>
        <v>66.683194374048654</v>
      </c>
      <c r="J93" s="55">
        <f>(Original!AS94-Original!AT94)/Original!AS94*100</f>
        <v>26.376313497776149</v>
      </c>
      <c r="K93" s="54">
        <f>Original!AN94/Original!AC94*100</f>
        <v>65.027930409271718</v>
      </c>
      <c r="L93">
        <f>VLOOKUP($A93,Dados_v3!$A$4:$V$420,18,FALSE)</f>
        <v>61</v>
      </c>
      <c r="M93">
        <f>VLOOKUP($A93,Dados_v3!$A$4:$V$420,19,FALSE)</f>
        <v>55.400000000000006</v>
      </c>
      <c r="N93">
        <f>VLOOKUP($A93,Dados_v3!$A$4:$V$420,20,FALSE)</f>
        <v>77.5</v>
      </c>
      <c r="O93">
        <f>VLOOKUP($A93,Dados_v3!$A$4:$V$420,21,FALSE)</f>
        <v>46.2</v>
      </c>
      <c r="P93">
        <f>VLOOKUP($A93,Dados_v3!$A$4:$V$420,22,FALSE)</f>
        <v>46.72</v>
      </c>
    </row>
    <row r="94" spans="1:16" hidden="1">
      <c r="A94" t="s">
        <v>99</v>
      </c>
      <c r="B94">
        <v>16021</v>
      </c>
      <c r="C94">
        <v>43.64</v>
      </c>
      <c r="D94">
        <v>4359</v>
      </c>
      <c r="E94">
        <v>247</v>
      </c>
      <c r="F94" s="53">
        <f>ROUND(100-(Original!N95/Original!C95*100),2)</f>
        <v>61.44</v>
      </c>
      <c r="G94" s="53">
        <v>0.02</v>
      </c>
      <c r="H94" s="53">
        <f>Original!AC95/Original!C95*100</f>
        <v>83.901754538605573</v>
      </c>
      <c r="I94" s="53">
        <f>Original!AE95/Original!AC95*100</f>
        <v>63.628996096667002</v>
      </c>
      <c r="J94" s="55">
        <f>(Original!AS95-Original!AT95)/Original!AS95*100</f>
        <v>18.080428876443726</v>
      </c>
      <c r="K94" s="54">
        <f>Original!AN95/Original!AC95*100</f>
        <v>53.489004584942265</v>
      </c>
      <c r="L94">
        <f>VLOOKUP($A94,Dados_v3!$A$4:$V$420,18,FALSE)</f>
        <v>57.499999999999993</v>
      </c>
      <c r="M94">
        <f>VLOOKUP($A94,Dados_v3!$A$4:$V$420,19,FALSE)</f>
        <v>56.999999999999993</v>
      </c>
      <c r="N94">
        <f>VLOOKUP($A94,Dados_v3!$A$4:$V$420,20,FALSE)</f>
        <v>72.399999999999991</v>
      </c>
      <c r="O94">
        <f>VLOOKUP($A94,Dados_v3!$A$4:$V$420,21,FALSE)</f>
        <v>50.2</v>
      </c>
      <c r="P94">
        <f>VLOOKUP($A94,Dados_v3!$A$4:$V$420,22,FALSE)</f>
        <v>49.72</v>
      </c>
    </row>
    <row r="95" spans="1:16" hidden="1">
      <c r="A95" t="s">
        <v>100</v>
      </c>
      <c r="B95">
        <v>14836</v>
      </c>
      <c r="C95">
        <v>76.290000000000006</v>
      </c>
      <c r="D95">
        <v>4120</v>
      </c>
      <c r="E95">
        <v>206</v>
      </c>
      <c r="F95" s="53">
        <f>ROUND(100-(Original!N96/Original!C96*100),2)</f>
        <v>62.09</v>
      </c>
      <c r="G95" s="53">
        <v>15.17</v>
      </c>
      <c r="H95" s="53">
        <f>Original!AC96/Original!C96*100</f>
        <v>83.304913380493389</v>
      </c>
      <c r="I95" s="53">
        <f>Original!AE96/Original!AC96*100</f>
        <v>53.489143781306772</v>
      </c>
      <c r="J95" s="55">
        <f>(Original!AS96-Original!AT96)/Original!AS96*100</f>
        <v>19.296912737667174</v>
      </c>
      <c r="K95" s="54">
        <f>Original!AN96/Original!AC96*100</f>
        <v>51.440681956307031</v>
      </c>
      <c r="L95">
        <f>VLOOKUP($A95,Dados_v3!$A$4:$V$420,18,FALSE)</f>
        <v>53.800000000000004</v>
      </c>
      <c r="M95">
        <f>VLOOKUP($A95,Dados_v3!$A$4:$V$420,19,FALSE)</f>
        <v>56.999999999999993</v>
      </c>
      <c r="N95">
        <f>VLOOKUP($A95,Dados_v3!$A$4:$V$420,20,FALSE)</f>
        <v>75.3</v>
      </c>
      <c r="O95">
        <f>VLOOKUP($A95,Dados_v3!$A$4:$V$420,21,FALSE)</f>
        <v>44.3</v>
      </c>
      <c r="P95">
        <f>VLOOKUP($A95,Dados_v3!$A$4:$V$420,22,FALSE)</f>
        <v>56.100000000000009</v>
      </c>
    </row>
    <row r="96" spans="1:16" hidden="1">
      <c r="A96" t="s">
        <v>101</v>
      </c>
      <c r="B96">
        <v>15411</v>
      </c>
      <c r="C96">
        <v>62.34</v>
      </c>
      <c r="D96">
        <v>4223</v>
      </c>
      <c r="E96">
        <v>226</v>
      </c>
      <c r="F96" s="53">
        <f>ROUND(100-(Original!N97/Original!C97*100),2)</f>
        <v>53.75</v>
      </c>
      <c r="G96" s="53">
        <v>27.61</v>
      </c>
      <c r="H96" s="53">
        <f>Original!AC97/Original!C97*100</f>
        <v>83.373267061774058</v>
      </c>
      <c r="I96" s="53">
        <f>Original!AE97/Original!AC97*100</f>
        <v>59.663124935853858</v>
      </c>
      <c r="J96" s="55">
        <f>(Original!AS97-Original!AT97)/Original!AS97*100</f>
        <v>15.372148250421755</v>
      </c>
      <c r="K96" s="54">
        <f>Original!AN97/Original!AC97*100</f>
        <v>46.133822709604431</v>
      </c>
      <c r="L96">
        <f>VLOOKUP($A96,Dados_v3!$A$4:$V$420,18,FALSE)</f>
        <v>56.699999999999996</v>
      </c>
      <c r="M96">
        <f>VLOOKUP($A96,Dados_v3!$A$4:$V$420,19,FALSE)</f>
        <v>56.499999999999993</v>
      </c>
      <c r="N96">
        <f>VLOOKUP($A96,Dados_v3!$A$4:$V$420,20,FALSE)</f>
        <v>77.2</v>
      </c>
      <c r="O96">
        <f>VLOOKUP($A96,Dados_v3!$A$4:$V$420,21,FALSE)</f>
        <v>44</v>
      </c>
      <c r="P96">
        <f>VLOOKUP($A96,Dados_v3!$A$4:$V$420,22,FALSE)</f>
        <v>52</v>
      </c>
    </row>
    <row r="97" spans="1:16" hidden="1">
      <c r="A97" t="s">
        <v>102</v>
      </c>
      <c r="B97">
        <v>17991</v>
      </c>
      <c r="C97">
        <v>63.35</v>
      </c>
      <c r="D97">
        <v>4956</v>
      </c>
      <c r="E97">
        <v>193</v>
      </c>
      <c r="F97" s="53">
        <f>ROUND(100-(Original!N98/Original!C98*100),2)</f>
        <v>57.57</v>
      </c>
      <c r="G97" s="53">
        <v>4.26</v>
      </c>
      <c r="H97" s="53">
        <f>Original!AC98/Original!C98*100</f>
        <v>81.620347439441943</v>
      </c>
      <c r="I97" s="53">
        <f>Original!AE98/Original!AC98*100</f>
        <v>57.188669607841739</v>
      </c>
      <c r="J97" s="55">
        <f>(Original!AS98-Original!AT98)/Original!AS98*100</f>
        <v>18.362999310450952</v>
      </c>
      <c r="K97" s="54">
        <f>Original!AN98/Original!AC98*100</f>
        <v>46.851745854143203</v>
      </c>
      <c r="L97">
        <f>VLOOKUP($A97,Dados_v3!$A$4:$V$420,18,FALSE)</f>
        <v>55.1</v>
      </c>
      <c r="M97">
        <f>VLOOKUP($A97,Dados_v3!$A$4:$V$420,19,FALSE)</f>
        <v>55.400000000000006</v>
      </c>
      <c r="N97">
        <f>VLOOKUP($A97,Dados_v3!$A$4:$V$420,20,FALSE)</f>
        <v>76.599999999999994</v>
      </c>
      <c r="O97">
        <f>VLOOKUP($A97,Dados_v3!$A$4:$V$420,21,FALSE)</f>
        <v>47.8</v>
      </c>
      <c r="P97">
        <f>VLOOKUP($A97,Dados_v3!$A$4:$V$420,22,FALSE)</f>
        <v>56.269999999999996</v>
      </c>
    </row>
    <row r="98" spans="1:16" hidden="1">
      <c r="A98" t="s">
        <v>103</v>
      </c>
      <c r="B98">
        <v>10113</v>
      </c>
      <c r="C98">
        <v>72.63</v>
      </c>
      <c r="D98">
        <v>2624</v>
      </c>
      <c r="E98">
        <v>203</v>
      </c>
      <c r="F98" s="53">
        <f>ROUND(100-(Original!N99/Original!C99*100),2)</f>
        <v>60.23</v>
      </c>
      <c r="G98" s="53">
        <v>0.5</v>
      </c>
      <c r="H98" s="53">
        <f>Original!AC99/Original!C99*100</f>
        <v>82.918582523484631</v>
      </c>
      <c r="I98" s="53">
        <f>Original!AE99/Original!AC99*100</f>
        <v>58.652645317573104</v>
      </c>
      <c r="J98" s="55">
        <f>(Original!AS99-Original!AT99)/Original!AS99*100</f>
        <v>14.856824590477583</v>
      </c>
      <c r="K98" s="54">
        <f>Original!AN99/Original!AC99*100</f>
        <v>44.211076375460877</v>
      </c>
      <c r="L98">
        <f>VLOOKUP($A98,Dados_v3!$A$4:$V$420,18,FALSE)</f>
        <v>54.6</v>
      </c>
      <c r="M98">
        <f>VLOOKUP($A98,Dados_v3!$A$4:$V$420,19,FALSE)</f>
        <v>55.7</v>
      </c>
      <c r="N98">
        <f>VLOOKUP($A98,Dados_v3!$A$4:$V$420,20,FALSE)</f>
        <v>73.8</v>
      </c>
      <c r="O98">
        <f>VLOOKUP($A98,Dados_v3!$A$4:$V$420,21,FALSE)</f>
        <v>42.8</v>
      </c>
      <c r="P98">
        <f>VLOOKUP($A98,Dados_v3!$A$4:$V$420,22,FALSE)</f>
        <v>52.800000000000004</v>
      </c>
    </row>
    <row r="99" spans="1:16" hidden="1">
      <c r="A99" t="s">
        <v>104</v>
      </c>
      <c r="B99">
        <v>13695</v>
      </c>
      <c r="C99">
        <v>66.36</v>
      </c>
      <c r="D99">
        <v>3392</v>
      </c>
      <c r="E99">
        <v>238</v>
      </c>
      <c r="F99" s="53">
        <f>ROUND(100-(Original!N100/Original!C100*100),2)</f>
        <v>67.78</v>
      </c>
      <c r="G99" s="53">
        <v>6.52</v>
      </c>
      <c r="H99" s="53">
        <f>Original!AC100/Original!C100*100</f>
        <v>84.018694515370569</v>
      </c>
      <c r="I99" s="53">
        <f>Original!AE100/Original!AC100*100</f>
        <v>54.340386119127018</v>
      </c>
      <c r="J99" s="55">
        <f>(Original!AS100-Original!AT100)/Original!AS100*100</f>
        <v>21.941013214328219</v>
      </c>
      <c r="K99" s="54">
        <f>Original!AN100/Original!AC100*100</f>
        <v>47.229273349313161</v>
      </c>
      <c r="L99">
        <f>VLOOKUP($A99,Dados_v3!$A$4:$V$420,18,FALSE)</f>
        <v>61.199999999999996</v>
      </c>
      <c r="M99">
        <f>VLOOKUP($A99,Dados_v3!$A$4:$V$420,19,FALSE)</f>
        <v>55.400000000000006</v>
      </c>
      <c r="N99">
        <f>VLOOKUP($A99,Dados_v3!$A$4:$V$420,20,FALSE)</f>
        <v>73.400000000000006</v>
      </c>
      <c r="O99">
        <f>VLOOKUP($A99,Dados_v3!$A$4:$V$420,21,FALSE)</f>
        <v>49</v>
      </c>
      <c r="P99">
        <f>VLOOKUP($A99,Dados_v3!$A$4:$V$420,22,FALSE)</f>
        <v>55.75</v>
      </c>
    </row>
    <row r="100" spans="1:16" hidden="1">
      <c r="A100" t="s">
        <v>105</v>
      </c>
      <c r="B100">
        <v>14834</v>
      </c>
      <c r="C100">
        <v>57.99</v>
      </c>
      <c r="D100">
        <v>3959</v>
      </c>
      <c r="E100">
        <v>206</v>
      </c>
      <c r="F100" s="53">
        <f>ROUND(100-(Original!N101/Original!C101*100),2)</f>
        <v>72.900000000000006</v>
      </c>
      <c r="G100" s="53">
        <v>4.75</v>
      </c>
      <c r="H100" s="53">
        <f>Original!AC101/Original!C101*100</f>
        <v>79.589979662329782</v>
      </c>
      <c r="I100" s="53">
        <f>Original!AE101/Original!AC101*100</f>
        <v>66.738800830850806</v>
      </c>
      <c r="J100" s="55">
        <f>(Original!AS101-Original!AT101)/Original!AS101*100</f>
        <v>23.657508024079075</v>
      </c>
      <c r="K100" s="54">
        <f>Original!AN101/Original!AC101*100</f>
        <v>63.444356366136823</v>
      </c>
      <c r="L100">
        <f>VLOOKUP($A100,Dados_v3!$A$4:$V$420,18,FALSE)</f>
        <v>56.100000000000009</v>
      </c>
      <c r="M100">
        <f>VLOOKUP($A100,Dados_v3!$A$4:$V$420,19,FALSE)</f>
        <v>54.500000000000007</v>
      </c>
      <c r="N100">
        <f>VLOOKUP($A100,Dados_v3!$A$4:$V$420,20,FALSE)</f>
        <v>74.599999999999994</v>
      </c>
      <c r="O100">
        <f>VLOOKUP($A100,Dados_v3!$A$4:$V$420,21,FALSE)</f>
        <v>50.4</v>
      </c>
      <c r="P100">
        <f>VLOOKUP($A100,Dados_v3!$A$4:$V$420,22,FALSE)</f>
        <v>50.580000000000005</v>
      </c>
    </row>
    <row r="101" spans="1:16" hidden="1">
      <c r="A101" t="s">
        <v>106</v>
      </c>
      <c r="B101">
        <v>11154</v>
      </c>
      <c r="C101">
        <v>63.46</v>
      </c>
      <c r="D101">
        <v>2944</v>
      </c>
      <c r="E101">
        <v>225</v>
      </c>
      <c r="F101" s="53">
        <f>ROUND(100-(Original!N102/Original!C102*100),2)</f>
        <v>61.05</v>
      </c>
      <c r="G101" s="53">
        <v>27.17</v>
      </c>
      <c r="H101" s="53">
        <f>Original!AC102/Original!C102*100</f>
        <v>84.626796981710584</v>
      </c>
      <c r="I101" s="53">
        <f>Original!AE102/Original!AC102*100</f>
        <v>60.972993974696344</v>
      </c>
      <c r="J101" s="55">
        <f>(Original!AS102-Original!AT102)/Original!AS102*100</f>
        <v>19.241729883840851</v>
      </c>
      <c r="K101" s="54">
        <f>Original!AN102/Original!AC102*100</f>
        <v>60.253903144767342</v>
      </c>
      <c r="L101">
        <f>VLOOKUP($A101,Dados_v3!$A$4:$V$420,18,FALSE)</f>
        <v>57.499999999999993</v>
      </c>
      <c r="M101">
        <f>VLOOKUP($A101,Dados_v3!$A$4:$V$420,19,FALSE)</f>
        <v>54.1</v>
      </c>
      <c r="N101">
        <f>VLOOKUP($A101,Dados_v3!$A$4:$V$420,20,FALSE)</f>
        <v>73.2</v>
      </c>
      <c r="O101">
        <f>VLOOKUP($A101,Dados_v3!$A$4:$V$420,21,FALSE)</f>
        <v>45.9</v>
      </c>
      <c r="P101">
        <f>VLOOKUP($A101,Dados_v3!$A$4:$V$420,22,FALSE)</f>
        <v>53.339999999999996</v>
      </c>
    </row>
    <row r="102" spans="1:16" hidden="1">
      <c r="A102" t="s">
        <v>107</v>
      </c>
      <c r="B102">
        <v>14282</v>
      </c>
      <c r="C102">
        <v>65.430000000000007</v>
      </c>
      <c r="D102">
        <v>3950</v>
      </c>
      <c r="E102">
        <v>266</v>
      </c>
      <c r="F102" s="53">
        <f>ROUND(100-(Original!N103/Original!C103*100),2)</f>
        <v>64.14</v>
      </c>
      <c r="G102" s="53">
        <v>30.68</v>
      </c>
      <c r="H102" s="53">
        <f>Original!AC103/Original!C103*100</f>
        <v>84.175346225318577</v>
      </c>
      <c r="I102" s="53">
        <f>Original!AE103/Original!AC103*100</f>
        <v>58.015515855542276</v>
      </c>
      <c r="J102" s="55">
        <f>(Original!AS103-Original!AT103)/Original!AS103*100</f>
        <v>24.693654598960315</v>
      </c>
      <c r="K102" s="54">
        <f>Original!AN103/Original!AC103*100</f>
        <v>46.706971473069089</v>
      </c>
      <c r="L102">
        <f>VLOOKUP($A102,Dados_v3!$A$4:$V$420,18,FALSE)</f>
        <v>59.699999999999996</v>
      </c>
      <c r="M102">
        <f>VLOOKUP($A102,Dados_v3!$A$4:$V$420,19,FALSE)</f>
        <v>55.900000000000006</v>
      </c>
      <c r="N102">
        <f>VLOOKUP($A102,Dados_v3!$A$4:$V$420,20,FALSE)</f>
        <v>78.900000000000006</v>
      </c>
      <c r="O102">
        <f>VLOOKUP($A102,Dados_v3!$A$4:$V$420,21,FALSE)</f>
        <v>44.7</v>
      </c>
      <c r="P102">
        <f>VLOOKUP($A102,Dados_v3!$A$4:$V$420,22,FALSE)</f>
        <v>51.81</v>
      </c>
    </row>
    <row r="103" spans="1:16" hidden="1">
      <c r="A103" t="s">
        <v>108</v>
      </c>
      <c r="B103">
        <v>11077</v>
      </c>
      <c r="C103">
        <v>82.09</v>
      </c>
      <c r="D103">
        <v>3136</v>
      </c>
      <c r="E103">
        <v>209</v>
      </c>
      <c r="F103" s="53">
        <f>ROUND(100-(Original!N104/Original!C104*100),2)</f>
        <v>60.4</v>
      </c>
      <c r="G103" s="53">
        <v>0.41</v>
      </c>
      <c r="H103" s="53">
        <f>Original!AC104/Original!C104*100</f>
        <v>83.918358193644494</v>
      </c>
      <c r="I103" s="53">
        <f>Original!AE104/Original!AC104*100</f>
        <v>55.248856551750379</v>
      </c>
      <c r="J103" s="55">
        <f>(Original!AS104-Original!AT104)/Original!AS104*100</f>
        <v>23.811649723040095</v>
      </c>
      <c r="K103" s="54">
        <f>Original!AN104/Original!AC104*100</f>
        <v>40.877299189038148</v>
      </c>
      <c r="L103">
        <f>VLOOKUP($A103,Dados_v3!$A$4:$V$420,18,FALSE)</f>
        <v>59.199999999999996</v>
      </c>
      <c r="M103">
        <f>VLOOKUP($A103,Dados_v3!$A$4:$V$420,19,FALSE)</f>
        <v>62</v>
      </c>
      <c r="N103">
        <f>VLOOKUP($A103,Dados_v3!$A$4:$V$420,20,FALSE)</f>
        <v>71.399999999999991</v>
      </c>
      <c r="O103">
        <f>VLOOKUP($A103,Dados_v3!$A$4:$V$420,21,FALSE)</f>
        <v>41.9</v>
      </c>
      <c r="P103">
        <f>VLOOKUP($A103,Dados_v3!$A$4:$V$420,22,FALSE)</f>
        <v>56.48</v>
      </c>
    </row>
    <row r="104" spans="1:16" hidden="1">
      <c r="A104" t="s">
        <v>109</v>
      </c>
      <c r="B104">
        <v>10717</v>
      </c>
      <c r="C104">
        <v>70.91</v>
      </c>
      <c r="D104">
        <v>3199</v>
      </c>
      <c r="E104">
        <v>246</v>
      </c>
      <c r="F104" s="53">
        <f>ROUND(100-(Original!N105/Original!C105*100),2)</f>
        <v>68.89</v>
      </c>
      <c r="G104" s="53">
        <v>21.79</v>
      </c>
      <c r="H104" s="53">
        <f>Original!AC105/Original!C105*100</f>
        <v>83.352721581132784</v>
      </c>
      <c r="I104" s="53">
        <f>Original!AE105/Original!AC105*100</f>
        <v>57.506264467377818</v>
      </c>
      <c r="J104" s="55">
        <f>(Original!AS105-Original!AT105)/Original!AS105*100</f>
        <v>22.206268624992784</v>
      </c>
      <c r="K104" s="54">
        <f>Original!AN105/Original!AC105*100</f>
        <v>47.749061187257297</v>
      </c>
      <c r="L104">
        <f>VLOOKUP($A104,Dados_v3!$A$4:$V$420,18,FALSE)</f>
        <v>56.999999999999993</v>
      </c>
      <c r="M104">
        <f>VLOOKUP($A104,Dados_v3!$A$4:$V$420,19,FALSE)</f>
        <v>53.1</v>
      </c>
      <c r="N104">
        <f>VLOOKUP($A104,Dados_v3!$A$4:$V$420,20,FALSE)</f>
        <v>73.2</v>
      </c>
      <c r="O104">
        <f>VLOOKUP($A104,Dados_v3!$A$4:$V$420,21,FALSE)</f>
        <v>46.300000000000004</v>
      </c>
      <c r="P104">
        <f>VLOOKUP($A104,Dados_v3!$A$4:$V$420,22,FALSE)</f>
        <v>56.989999999999995</v>
      </c>
    </row>
    <row r="105" spans="1:16" hidden="1">
      <c r="A105" t="s">
        <v>110</v>
      </c>
      <c r="B105">
        <v>18605</v>
      </c>
      <c r="C105">
        <v>17.89</v>
      </c>
      <c r="D105">
        <v>5489</v>
      </c>
      <c r="E105">
        <v>294</v>
      </c>
      <c r="F105" s="53">
        <f>ROUND(100-(Original!N106/Original!C106*100),2)</f>
        <v>65.48</v>
      </c>
      <c r="G105" s="53">
        <v>58.74</v>
      </c>
      <c r="H105" s="53">
        <f>Original!AC106/Original!C106*100</f>
        <v>84.666125267616238</v>
      </c>
      <c r="I105" s="53">
        <f>Original!AE106/Original!AC106*100</f>
        <v>54.155539635750685</v>
      </c>
      <c r="J105" s="55">
        <f>(Original!AS106-Original!AT106)/Original!AS106*100</f>
        <v>30.568802681672143</v>
      </c>
      <c r="K105" s="54">
        <f>Original!AN106/Original!AC106*100</f>
        <v>40.267765750002809</v>
      </c>
      <c r="L105">
        <f>VLOOKUP($A105,Dados_v3!$A$4:$V$420,18,FALSE)</f>
        <v>61.3</v>
      </c>
      <c r="M105">
        <f>VLOOKUP($A105,Dados_v3!$A$4:$V$420,19,FALSE)</f>
        <v>58.3</v>
      </c>
      <c r="N105">
        <f>VLOOKUP($A105,Dados_v3!$A$4:$V$420,20,FALSE)</f>
        <v>77.8</v>
      </c>
      <c r="O105">
        <f>VLOOKUP($A105,Dados_v3!$A$4:$V$420,21,FALSE)</f>
        <v>47.4</v>
      </c>
      <c r="P105">
        <f>VLOOKUP($A105,Dados_v3!$A$4:$V$420,22,FALSE)</f>
        <v>57.599999999999994</v>
      </c>
    </row>
    <row r="106" spans="1:16" hidden="1">
      <c r="A106" t="s">
        <v>111</v>
      </c>
      <c r="B106">
        <v>19600</v>
      </c>
      <c r="C106">
        <v>59.67</v>
      </c>
      <c r="D106">
        <v>4588</v>
      </c>
      <c r="E106">
        <v>161</v>
      </c>
      <c r="F106" s="53">
        <f>ROUND(100-(Original!N107/Original!C107*100),2)</f>
        <v>64.44</v>
      </c>
      <c r="G106" s="53">
        <v>1.63</v>
      </c>
      <c r="H106" s="53">
        <f>Original!AC107/Original!C107*100</f>
        <v>80.942224117653055</v>
      </c>
      <c r="I106" s="53">
        <f>Original!AE107/Original!AC107*100</f>
        <v>50.025480410684622</v>
      </c>
      <c r="J106" s="55">
        <f>(Original!AS107-Original!AT107)/Original!AS107*100</f>
        <v>23.103713310641247</v>
      </c>
      <c r="K106" s="54">
        <f>Original!AN107/Original!AC107*100</f>
        <v>49.080275805312084</v>
      </c>
      <c r="L106">
        <f>VLOOKUP($A106,Dados_v3!$A$4:$V$420,18,FALSE)</f>
        <v>56.499999999999993</v>
      </c>
      <c r="M106">
        <f>VLOOKUP($A106,Dados_v3!$A$4:$V$420,19,FALSE)</f>
        <v>56.000000000000007</v>
      </c>
      <c r="N106">
        <f>VLOOKUP($A106,Dados_v3!$A$4:$V$420,20,FALSE)</f>
        <v>72.099999999999994</v>
      </c>
      <c r="O106">
        <f>VLOOKUP($A106,Dados_v3!$A$4:$V$420,21,FALSE)</f>
        <v>50.8</v>
      </c>
      <c r="P106">
        <f>VLOOKUP($A106,Dados_v3!$A$4:$V$420,22,FALSE)</f>
        <v>55.31</v>
      </c>
    </row>
    <row r="107" spans="1:16" hidden="1">
      <c r="A107" t="s">
        <v>112</v>
      </c>
      <c r="B107">
        <v>11420</v>
      </c>
      <c r="C107">
        <v>52.73</v>
      </c>
      <c r="D107">
        <v>2924</v>
      </c>
      <c r="E107">
        <v>266</v>
      </c>
      <c r="F107" s="53">
        <f>ROUND(100-(Original!N108/Original!C108*100),2)</f>
        <v>55.74</v>
      </c>
      <c r="G107" s="53">
        <v>57.05</v>
      </c>
      <c r="H107" s="53">
        <f>Original!AC108/Original!C108*100</f>
        <v>83.189227286077056</v>
      </c>
      <c r="I107" s="53">
        <f>Original!AE108/Original!AC108*100</f>
        <v>65.985381618702533</v>
      </c>
      <c r="J107" s="55">
        <f>(Original!AS108-Original!AT108)/Original!AS108*100</f>
        <v>17.97842321881534</v>
      </c>
      <c r="K107" s="54">
        <f>Original!AN108/Original!AC108*100</f>
        <v>49.412532071417253</v>
      </c>
      <c r="L107">
        <f>VLOOKUP($A107,Dados_v3!$A$4:$V$420,18,FALSE)</f>
        <v>56.100000000000009</v>
      </c>
      <c r="M107">
        <f>VLOOKUP($A107,Dados_v3!$A$4:$V$420,19,FALSE)</f>
        <v>53.400000000000006</v>
      </c>
      <c r="N107">
        <f>VLOOKUP($A107,Dados_v3!$A$4:$V$420,20,FALSE)</f>
        <v>74.7</v>
      </c>
      <c r="O107">
        <f>VLOOKUP($A107,Dados_v3!$A$4:$V$420,21,FALSE)</f>
        <v>38.1</v>
      </c>
      <c r="P107">
        <f>VLOOKUP($A107,Dados_v3!$A$4:$V$420,22,FALSE)</f>
        <v>40.589999999999996</v>
      </c>
    </row>
    <row r="108" spans="1:16" hidden="1">
      <c r="A108" t="s">
        <v>113</v>
      </c>
      <c r="B108">
        <v>17327</v>
      </c>
      <c r="C108">
        <v>73.2</v>
      </c>
      <c r="D108">
        <v>4316</v>
      </c>
      <c r="E108">
        <v>184</v>
      </c>
      <c r="F108" s="53">
        <f>ROUND(100-(Original!N109/Original!C109*100),2)</f>
        <v>63.56</v>
      </c>
      <c r="G108" s="53">
        <v>4.01</v>
      </c>
      <c r="H108" s="53">
        <f>Original!AC109/Original!C109*100</f>
        <v>80.457211522075383</v>
      </c>
      <c r="I108" s="53">
        <f>Original!AE109/Original!AC109*100</f>
        <v>55.564321270787019</v>
      </c>
      <c r="J108" s="55">
        <f>(Original!AS109-Original!AT109)/Original!AS109*100</f>
        <v>22.582317074782303</v>
      </c>
      <c r="K108" s="54">
        <f>Original!AN109/Original!AC109*100</f>
        <v>64.997001489809762</v>
      </c>
      <c r="L108">
        <f>VLOOKUP($A108,Dados_v3!$A$4:$V$420,18,FALSE)</f>
        <v>58.099999999999994</v>
      </c>
      <c r="M108">
        <f>VLOOKUP($A108,Dados_v3!$A$4:$V$420,19,FALSE)</f>
        <v>56.3</v>
      </c>
      <c r="N108">
        <f>VLOOKUP($A108,Dados_v3!$A$4:$V$420,20,FALSE)</f>
        <v>77.5</v>
      </c>
      <c r="O108">
        <f>VLOOKUP($A108,Dados_v3!$A$4:$V$420,21,FALSE)</f>
        <v>47.9</v>
      </c>
      <c r="P108">
        <f>VLOOKUP($A108,Dados_v3!$A$4:$V$420,22,FALSE)</f>
        <v>54.55</v>
      </c>
    </row>
    <row r="109" spans="1:16" hidden="1">
      <c r="A109" t="s">
        <v>114</v>
      </c>
      <c r="B109">
        <v>10368</v>
      </c>
      <c r="C109">
        <v>64.75</v>
      </c>
      <c r="D109">
        <v>2966</v>
      </c>
      <c r="E109">
        <v>213</v>
      </c>
      <c r="F109" s="53">
        <f>ROUND(100-(Original!N110/Original!C110*100),2)</f>
        <v>64.72</v>
      </c>
      <c r="G109" s="53">
        <v>6.57</v>
      </c>
      <c r="H109" s="53">
        <f>Original!AC110/Original!C110*100</f>
        <v>81.339576422164356</v>
      </c>
      <c r="I109" s="53">
        <f>Original!AE110/Original!AC110*100</f>
        <v>57.487813179496847</v>
      </c>
      <c r="J109" s="55">
        <f>(Original!AS110-Original!AT110)/Original!AS110*100</f>
        <v>21.79246646334521</v>
      </c>
      <c r="K109" s="54">
        <f>Original!AN110/Original!AC110*100</f>
        <v>50.5542866283796</v>
      </c>
      <c r="L109">
        <f>VLOOKUP($A109,Dados_v3!$A$4:$V$420,18,FALSE)</f>
        <v>54.6</v>
      </c>
      <c r="M109">
        <f>VLOOKUP($A109,Dados_v3!$A$4:$V$420,19,FALSE)</f>
        <v>50.1</v>
      </c>
      <c r="N109">
        <f>VLOOKUP($A109,Dados_v3!$A$4:$V$420,20,FALSE)</f>
        <v>74.7</v>
      </c>
      <c r="O109">
        <f>VLOOKUP($A109,Dados_v3!$A$4:$V$420,21,FALSE)</f>
        <v>37.200000000000003</v>
      </c>
      <c r="P109">
        <f>VLOOKUP($A109,Dados_v3!$A$4:$V$420,22,FALSE)</f>
        <v>55.010000000000005</v>
      </c>
    </row>
    <row r="110" spans="1:16" hidden="1">
      <c r="A110" t="s">
        <v>115</v>
      </c>
      <c r="B110">
        <v>13639</v>
      </c>
      <c r="C110">
        <v>75.87</v>
      </c>
      <c r="D110">
        <v>3211</v>
      </c>
      <c r="E110">
        <v>212</v>
      </c>
      <c r="F110" s="53">
        <f>ROUND(100-(Original!N111/Original!C111*100),2)</f>
        <v>58.97</v>
      </c>
      <c r="G110" s="53">
        <v>1.84</v>
      </c>
      <c r="H110" s="53">
        <f>Original!AC111/Original!C111*100</f>
        <v>84.510289276193262</v>
      </c>
      <c r="I110" s="53">
        <f>Original!AE111/Original!AC111*100</f>
        <v>54.030451377415886</v>
      </c>
      <c r="J110" s="55">
        <f>(Original!AS111-Original!AT111)/Original!AS111*100</f>
        <v>14.689332950668781</v>
      </c>
      <c r="K110" s="54">
        <f>Original!AN111/Original!AC111*100</f>
        <v>35.262300687844842</v>
      </c>
      <c r="L110">
        <f>VLOOKUP($A110,Dados_v3!$A$4:$V$420,18,FALSE)</f>
        <v>54.2</v>
      </c>
      <c r="M110">
        <f>VLOOKUP($A110,Dados_v3!$A$4:$V$420,19,FALSE)</f>
        <v>56.2</v>
      </c>
      <c r="N110">
        <f>VLOOKUP($A110,Dados_v3!$A$4:$V$420,20,FALSE)</f>
        <v>76</v>
      </c>
      <c r="O110">
        <f>VLOOKUP($A110,Dados_v3!$A$4:$V$420,21,FALSE)</f>
        <v>44.4</v>
      </c>
      <c r="P110">
        <f>VLOOKUP($A110,Dados_v3!$A$4:$V$420,22,FALSE)</f>
        <v>50.28</v>
      </c>
    </row>
    <row r="111" spans="1:16" hidden="1">
      <c r="A111" t="s">
        <v>116</v>
      </c>
      <c r="B111">
        <v>17209</v>
      </c>
      <c r="C111">
        <v>38.619999999999997</v>
      </c>
      <c r="D111">
        <v>4740</v>
      </c>
      <c r="E111">
        <v>206</v>
      </c>
      <c r="F111" s="53">
        <f>ROUND(100-(Original!N112/Original!C112*100),2)</f>
        <v>69.489999999999995</v>
      </c>
      <c r="G111" s="53">
        <v>3.57</v>
      </c>
      <c r="H111" s="53">
        <f>Original!AC112/Original!C112*100</f>
        <v>81.621586863327337</v>
      </c>
      <c r="I111" s="53">
        <f>Original!AE112/Original!AC112*100</f>
        <v>65.323054579411306</v>
      </c>
      <c r="J111" s="55">
        <f>(Original!AS112-Original!AT112)/Original!AS112*100</f>
        <v>25.042585551800332</v>
      </c>
      <c r="K111" s="54">
        <f>Original!AN112/Original!AC112*100</f>
        <v>47.506134356520889</v>
      </c>
      <c r="L111">
        <f>VLOOKUP($A111,Dados_v3!$A$4:$V$420,18,FALSE)</f>
        <v>58.4</v>
      </c>
      <c r="M111">
        <f>VLOOKUP($A111,Dados_v3!$A$4:$V$420,19,FALSE)</f>
        <v>56.8</v>
      </c>
      <c r="N111">
        <f>VLOOKUP($A111,Dados_v3!$A$4:$V$420,20,FALSE)</f>
        <v>78.3</v>
      </c>
      <c r="O111">
        <f>VLOOKUP($A111,Dados_v3!$A$4:$V$420,21,FALSE)</f>
        <v>46.800000000000004</v>
      </c>
      <c r="P111">
        <f>VLOOKUP($A111,Dados_v3!$A$4:$V$420,22,FALSE)</f>
        <v>55.779999999999994</v>
      </c>
    </row>
    <row r="112" spans="1:16" hidden="1">
      <c r="A112" t="s">
        <v>117</v>
      </c>
      <c r="B112">
        <v>15374</v>
      </c>
      <c r="C112">
        <v>47.01</v>
      </c>
      <c r="D112">
        <v>4724</v>
      </c>
      <c r="E112">
        <v>328</v>
      </c>
      <c r="F112" s="53">
        <f>ROUND(100-(Original!N113/Original!C113*100),2)</f>
        <v>77.56</v>
      </c>
      <c r="G112" s="53">
        <v>41.87</v>
      </c>
      <c r="H112" s="53">
        <f>Original!AC113/Original!C113*100</f>
        <v>81.56448600104072</v>
      </c>
      <c r="I112" s="53">
        <f>Original!AE113/Original!AC113*100</f>
        <v>64.499779483895907</v>
      </c>
      <c r="J112" s="55">
        <f>(Original!AS113-Original!AT113)/Original!AS113*100</f>
        <v>36.268892056762695</v>
      </c>
      <c r="K112" s="54">
        <f>Original!AN113/Original!AC113*100</f>
        <v>57.259740690879013</v>
      </c>
      <c r="L112">
        <f>VLOOKUP($A112,Dados_v3!$A$4:$V$420,18,FALSE)</f>
        <v>62.7</v>
      </c>
      <c r="M112">
        <f>VLOOKUP($A112,Dados_v3!$A$4:$V$420,19,FALSE)</f>
        <v>55.400000000000006</v>
      </c>
      <c r="N112">
        <f>VLOOKUP($A112,Dados_v3!$A$4:$V$420,20,FALSE)</f>
        <v>74.7</v>
      </c>
      <c r="O112">
        <f>VLOOKUP($A112,Dados_v3!$A$4:$V$420,21,FALSE)</f>
        <v>52.7</v>
      </c>
      <c r="P112">
        <f>VLOOKUP($A112,Dados_v3!$A$4:$V$420,22,FALSE)</f>
        <v>54.74</v>
      </c>
    </row>
    <row r="113" spans="1:16" hidden="1">
      <c r="A113" t="s">
        <v>118</v>
      </c>
      <c r="B113">
        <v>12491</v>
      </c>
      <c r="C113">
        <v>63.51</v>
      </c>
      <c r="D113">
        <v>3525</v>
      </c>
      <c r="E113">
        <v>194</v>
      </c>
      <c r="F113" s="53">
        <f>ROUND(100-(Original!N114/Original!C114*100),2)</f>
        <v>58.63</v>
      </c>
      <c r="G113" s="53">
        <v>7.21</v>
      </c>
      <c r="H113" s="53">
        <f>Original!AC114/Original!C114*100</f>
        <v>80.941671009606907</v>
      </c>
      <c r="I113" s="53">
        <f>Original!AE114/Original!AC114*100</f>
        <v>58.899217543288941</v>
      </c>
      <c r="J113" s="55">
        <f>(Original!AS114-Original!AT114)/Original!AS114*100</f>
        <v>23.565327867972719</v>
      </c>
      <c r="K113" s="54">
        <f>Original!AN114/Original!AC114*100</f>
        <v>58.740515764309762</v>
      </c>
      <c r="L113">
        <f>VLOOKUP($A113,Dados_v3!$A$4:$V$420,18,FALSE)</f>
        <v>57.3</v>
      </c>
      <c r="M113">
        <f>VLOOKUP($A113,Dados_v3!$A$4:$V$420,19,FALSE)</f>
        <v>59.5</v>
      </c>
      <c r="N113">
        <f>VLOOKUP($A113,Dados_v3!$A$4:$V$420,20,FALSE)</f>
        <v>71.3</v>
      </c>
      <c r="O113">
        <f>VLOOKUP($A113,Dados_v3!$A$4:$V$420,21,FALSE)</f>
        <v>45.4</v>
      </c>
      <c r="P113">
        <f>VLOOKUP($A113,Dados_v3!$A$4:$V$420,22,FALSE)</f>
        <v>56.02</v>
      </c>
    </row>
    <row r="114" spans="1:16" hidden="1">
      <c r="A114" t="s">
        <v>119</v>
      </c>
      <c r="B114">
        <v>13210</v>
      </c>
      <c r="C114">
        <v>41.52</v>
      </c>
      <c r="D114">
        <v>3675</v>
      </c>
      <c r="E114">
        <v>263</v>
      </c>
      <c r="F114" s="53">
        <f>ROUND(100-(Original!N115/Original!C115*100),2)</f>
        <v>60.23</v>
      </c>
      <c r="G114" s="53">
        <v>0.44</v>
      </c>
      <c r="H114" s="53">
        <f>Original!AC115/Original!C115*100</f>
        <v>85.748476333535208</v>
      </c>
      <c r="I114" s="53">
        <f>Original!AE115/Original!AC115*100</f>
        <v>67.293040339248861</v>
      </c>
      <c r="J114" s="55">
        <f>(Original!AS115-Original!AT115)/Original!AS115*100</f>
        <v>21.538320296039355</v>
      </c>
      <c r="K114" s="54">
        <f>Original!AN115/Original!AC115*100</f>
        <v>55.084182310389231</v>
      </c>
      <c r="L114">
        <f>VLOOKUP($A114,Dados_v3!$A$4:$V$420,18,FALSE)</f>
        <v>59.099999999999994</v>
      </c>
      <c r="M114">
        <f>VLOOKUP($A114,Dados_v3!$A$4:$V$420,19,FALSE)</f>
        <v>56.699999999999996</v>
      </c>
      <c r="N114">
        <f>VLOOKUP($A114,Dados_v3!$A$4:$V$420,20,FALSE)</f>
        <v>74.400000000000006</v>
      </c>
      <c r="O114">
        <f>VLOOKUP($A114,Dados_v3!$A$4:$V$420,21,FALSE)</f>
        <v>46.400000000000006</v>
      </c>
      <c r="P114">
        <f>VLOOKUP($A114,Dados_v3!$A$4:$V$420,22,FALSE)</f>
        <v>44.61</v>
      </c>
    </row>
    <row r="115" spans="1:16" hidden="1">
      <c r="A115" t="s">
        <v>120</v>
      </c>
      <c r="B115">
        <v>15732</v>
      </c>
      <c r="C115">
        <v>44.71</v>
      </c>
      <c r="D115">
        <v>4231</v>
      </c>
      <c r="E115">
        <v>235</v>
      </c>
      <c r="F115" s="53">
        <f>ROUND(100-(Original!N116/Original!C116*100),2)</f>
        <v>64.540000000000006</v>
      </c>
      <c r="G115" s="53">
        <v>14.75</v>
      </c>
      <c r="H115" s="53">
        <f>Original!AC116/Original!C116*100</f>
        <v>80.792083443490966</v>
      </c>
      <c r="I115" s="53">
        <f>Original!AE116/Original!AC116*100</f>
        <v>62.076427745503835</v>
      </c>
      <c r="J115" s="55">
        <f>(Original!AS116-Original!AT116)/Original!AS116*100</f>
        <v>21.973743521586297</v>
      </c>
      <c r="K115" s="54">
        <f>Original!AN116/Original!AC116*100</f>
        <v>52.184789470591241</v>
      </c>
      <c r="L115">
        <f>VLOOKUP($A115,Dados_v3!$A$4:$V$420,18,FALSE)</f>
        <v>56.2</v>
      </c>
      <c r="M115">
        <f>VLOOKUP($A115,Dados_v3!$A$4:$V$420,19,FALSE)</f>
        <v>55.800000000000004</v>
      </c>
      <c r="N115">
        <f>VLOOKUP($A115,Dados_v3!$A$4:$V$420,20,FALSE)</f>
        <v>73.599999999999994</v>
      </c>
      <c r="O115">
        <f>VLOOKUP($A115,Dados_v3!$A$4:$V$420,21,FALSE)</f>
        <v>49.9</v>
      </c>
      <c r="P115">
        <f>VLOOKUP($A115,Dados_v3!$A$4:$V$420,22,FALSE)</f>
        <v>53.81</v>
      </c>
    </row>
    <row r="116" spans="1:16" hidden="1">
      <c r="A116" t="s">
        <v>121</v>
      </c>
      <c r="B116">
        <v>11527</v>
      </c>
      <c r="C116">
        <v>51.46</v>
      </c>
      <c r="D116">
        <v>3755</v>
      </c>
      <c r="E116">
        <v>274</v>
      </c>
      <c r="F116" s="53">
        <f>ROUND(100-(Original!N117/Original!C117*100),2)</f>
        <v>56.99</v>
      </c>
      <c r="G116" s="53">
        <v>30.01</v>
      </c>
      <c r="H116" s="53">
        <f>Original!AC117/Original!C117*100</f>
        <v>85.641910922616475</v>
      </c>
      <c r="I116" s="53">
        <f>Original!AE117/Original!AC117*100</f>
        <v>64.979765430494055</v>
      </c>
      <c r="J116" s="55">
        <f>(Original!AS117-Original!AT117)/Original!AS117*100</f>
        <v>21.892370546512804</v>
      </c>
      <c r="K116" s="54">
        <f>Original!AN117/Original!AC117*100</f>
        <v>53.57460092364289</v>
      </c>
      <c r="L116">
        <f>VLOOKUP($A116,Dados_v3!$A$4:$V$420,18,FALSE)</f>
        <v>59.9</v>
      </c>
      <c r="M116">
        <f>VLOOKUP($A116,Dados_v3!$A$4:$V$420,19,FALSE)</f>
        <v>54.300000000000004</v>
      </c>
      <c r="N116">
        <f>VLOOKUP($A116,Dados_v3!$A$4:$V$420,20,FALSE)</f>
        <v>76.900000000000006</v>
      </c>
      <c r="O116">
        <f>VLOOKUP($A116,Dados_v3!$A$4:$V$420,21,FALSE)</f>
        <v>44.7</v>
      </c>
      <c r="P116">
        <f>VLOOKUP($A116,Dados_v3!$A$4:$V$420,22,FALSE)</f>
        <v>49.769999999999996</v>
      </c>
    </row>
    <row r="117" spans="1:16" hidden="1">
      <c r="A117" t="s">
        <v>122</v>
      </c>
      <c r="B117">
        <v>10222</v>
      </c>
      <c r="C117">
        <v>75.42</v>
      </c>
      <c r="D117">
        <v>2907</v>
      </c>
      <c r="E117">
        <v>248</v>
      </c>
      <c r="F117" s="53">
        <f>ROUND(100-(Original!N118/Original!C118*100),2)</f>
        <v>49.81</v>
      </c>
      <c r="G117" s="53">
        <v>3.65</v>
      </c>
      <c r="H117" s="53">
        <f>Original!AC118/Original!C118*100</f>
        <v>85.029692588436717</v>
      </c>
      <c r="I117" s="53">
        <f>Original!AE118/Original!AC118*100</f>
        <v>64.635836522844372</v>
      </c>
      <c r="J117" s="55">
        <f>(Original!AS118-Original!AT118)/Original!AS118*100</f>
        <v>12.99296677744911</v>
      </c>
      <c r="K117" s="54">
        <f>Original!AN118/Original!AC118*100</f>
        <v>45.370587146994481</v>
      </c>
      <c r="L117">
        <f>VLOOKUP($A117,Dados_v3!$A$4:$V$420,18,FALSE)</f>
        <v>55.500000000000007</v>
      </c>
      <c r="M117">
        <f>VLOOKUP($A117,Dados_v3!$A$4:$V$420,19,FALSE)</f>
        <v>54.6</v>
      </c>
      <c r="N117">
        <f>VLOOKUP($A117,Dados_v3!$A$4:$V$420,20,FALSE)</f>
        <v>76.2</v>
      </c>
      <c r="O117">
        <f>VLOOKUP($A117,Dados_v3!$A$4:$V$420,21,FALSE)</f>
        <v>36.299999999999997</v>
      </c>
      <c r="P117">
        <f>VLOOKUP($A117,Dados_v3!$A$4:$V$420,22,FALSE)</f>
        <v>49.3</v>
      </c>
    </row>
    <row r="118" spans="1:16" hidden="1">
      <c r="A118" t="s">
        <v>123</v>
      </c>
      <c r="B118">
        <v>17013</v>
      </c>
      <c r="C118">
        <v>52.05</v>
      </c>
      <c r="D118">
        <v>4938</v>
      </c>
      <c r="E118">
        <v>213</v>
      </c>
      <c r="F118" s="53">
        <f>ROUND(100-(Original!N119/Original!C119*100),2)</f>
        <v>71.3</v>
      </c>
      <c r="G118" s="53">
        <v>6.03</v>
      </c>
      <c r="H118" s="53">
        <f>Original!AC119/Original!C119*100</f>
        <v>82.260660880091692</v>
      </c>
      <c r="I118" s="53">
        <f>Original!AE119/Original!AC119*100</f>
        <v>60.423554897114009</v>
      </c>
      <c r="J118" s="55">
        <f>(Original!AS119-Original!AT119)/Original!AS119*100</f>
        <v>30.915273468307397</v>
      </c>
      <c r="K118" s="54">
        <f>Original!AN119/Original!AC119*100</f>
        <v>49.624398293288721</v>
      </c>
      <c r="L118">
        <f>VLOOKUP($A118,Dados_v3!$A$4:$V$420,18,FALSE)</f>
        <v>59.599999999999994</v>
      </c>
      <c r="M118">
        <f>VLOOKUP($A118,Dados_v3!$A$4:$V$420,19,FALSE)</f>
        <v>57.499999999999993</v>
      </c>
      <c r="N118">
        <f>VLOOKUP($A118,Dados_v3!$A$4:$V$420,20,FALSE)</f>
        <v>73.8</v>
      </c>
      <c r="O118">
        <f>VLOOKUP($A118,Dados_v3!$A$4:$V$420,21,FALSE)</f>
        <v>50.1</v>
      </c>
      <c r="P118">
        <f>VLOOKUP($A118,Dados_v3!$A$4:$V$420,22,FALSE)</f>
        <v>54.269999999999996</v>
      </c>
    </row>
    <row r="119" spans="1:16" hidden="1">
      <c r="A119" t="s">
        <v>124</v>
      </c>
      <c r="B119">
        <v>10734</v>
      </c>
      <c r="C119">
        <v>75.489999999999995</v>
      </c>
      <c r="D119">
        <v>2739</v>
      </c>
      <c r="E119">
        <v>219</v>
      </c>
      <c r="F119" s="53">
        <f>ROUND(100-(Original!N120/Original!C120*100),2)</f>
        <v>60.35</v>
      </c>
      <c r="G119" s="53">
        <v>24.94</v>
      </c>
      <c r="H119" s="53">
        <f>Original!AC120/Original!C120*100</f>
        <v>80.88904789398174</v>
      </c>
      <c r="I119" s="53">
        <f>Original!AE120/Original!AC120*100</f>
        <v>56.491186012812243</v>
      </c>
      <c r="J119" s="55">
        <f>(Original!AS120-Original!AT120)/Original!AS120*100</f>
        <v>25.263128783028677</v>
      </c>
      <c r="K119" s="54">
        <f>Original!AN120/Original!AC120*100</f>
        <v>45.974504141139533</v>
      </c>
      <c r="L119">
        <f>VLOOKUP($A119,Dados_v3!$A$4:$V$420,18,FALSE)</f>
        <v>60</v>
      </c>
      <c r="M119">
        <f>VLOOKUP($A119,Dados_v3!$A$4:$V$420,19,FALSE)</f>
        <v>53.6</v>
      </c>
      <c r="N119">
        <f>VLOOKUP($A119,Dados_v3!$A$4:$V$420,20,FALSE)</f>
        <v>71.899999999999991</v>
      </c>
      <c r="O119">
        <f>VLOOKUP($A119,Dados_v3!$A$4:$V$420,21,FALSE)</f>
        <v>48.5</v>
      </c>
      <c r="P119">
        <f>VLOOKUP($A119,Dados_v3!$A$4:$V$420,22,FALSE)</f>
        <v>58.109999999999992</v>
      </c>
    </row>
    <row r="120" spans="1:16" hidden="1">
      <c r="A120" t="s">
        <v>125</v>
      </c>
      <c r="B120">
        <v>15755</v>
      </c>
      <c r="C120">
        <v>28.36</v>
      </c>
      <c r="D120">
        <v>4420</v>
      </c>
      <c r="E120">
        <v>273</v>
      </c>
      <c r="F120" s="53">
        <f>ROUND(100-(Original!N121/Original!C121*100),2)</f>
        <v>65.88</v>
      </c>
      <c r="G120" s="53">
        <v>5.75</v>
      </c>
      <c r="H120" s="53">
        <f>Original!AC121/Original!C121*100</f>
        <v>82.195288266010792</v>
      </c>
      <c r="I120" s="53">
        <f>Original!AE121/Original!AC121*100</f>
        <v>65.402335656865802</v>
      </c>
      <c r="J120" s="55">
        <f>(Original!AS121-Original!AT121)/Original!AS121*100</f>
        <v>30.426384911072201</v>
      </c>
      <c r="K120" s="54">
        <f>Original!AN121/Original!AC121*100</f>
        <v>54.708990979278184</v>
      </c>
      <c r="L120">
        <f>VLOOKUP($A120,Dados_v3!$A$4:$V$420,18,FALSE)</f>
        <v>60.099999999999994</v>
      </c>
      <c r="M120">
        <f>VLOOKUP($A120,Dados_v3!$A$4:$V$420,19,FALSE)</f>
        <v>55.900000000000006</v>
      </c>
      <c r="N120">
        <f>VLOOKUP($A120,Dados_v3!$A$4:$V$420,20,FALSE)</f>
        <v>76.400000000000006</v>
      </c>
      <c r="O120">
        <f>VLOOKUP($A120,Dados_v3!$A$4:$V$420,21,FALSE)</f>
        <v>50</v>
      </c>
      <c r="P120">
        <f>VLOOKUP($A120,Dados_v3!$A$4:$V$420,22,FALSE)</f>
        <v>54.75</v>
      </c>
    </row>
    <row r="121" spans="1:16" hidden="1">
      <c r="A121" t="s">
        <v>126</v>
      </c>
      <c r="B121">
        <v>18153</v>
      </c>
      <c r="C121">
        <v>52.78</v>
      </c>
      <c r="D121">
        <v>4855</v>
      </c>
      <c r="E121">
        <v>270</v>
      </c>
      <c r="F121" s="53">
        <f>ROUND(100-(Original!N122/Original!C122*100),2)</f>
        <v>63.86</v>
      </c>
      <c r="G121" s="53">
        <v>0.43</v>
      </c>
      <c r="H121" s="53">
        <f>Original!AC122/Original!C122*100</f>
        <v>82.658130645237705</v>
      </c>
      <c r="I121" s="53">
        <f>Original!AE122/Original!AC122*100</f>
        <v>55.091622288179124</v>
      </c>
      <c r="J121" s="55">
        <f>(Original!AS122-Original!AT122)/Original!AS122*100</f>
        <v>20.29914067955184</v>
      </c>
      <c r="K121" s="54">
        <f>Original!AN122/Original!AC122*100</f>
        <v>46.925260951412184</v>
      </c>
      <c r="L121">
        <f>VLOOKUP($A121,Dados_v3!$A$4:$V$420,18,FALSE)</f>
        <v>59.599999999999994</v>
      </c>
      <c r="M121">
        <f>VLOOKUP($A121,Dados_v3!$A$4:$V$420,19,FALSE)</f>
        <v>55.800000000000004</v>
      </c>
      <c r="N121">
        <f>VLOOKUP($A121,Dados_v3!$A$4:$V$420,20,FALSE)</f>
        <v>75.7</v>
      </c>
      <c r="O121">
        <f>VLOOKUP($A121,Dados_v3!$A$4:$V$420,21,FALSE)</f>
        <v>50.3</v>
      </c>
      <c r="P121">
        <f>VLOOKUP($A121,Dados_v3!$A$4:$V$420,22,FALSE)</f>
        <v>56.379999999999995</v>
      </c>
    </row>
    <row r="122" spans="1:16" hidden="1">
      <c r="A122" t="s">
        <v>127</v>
      </c>
      <c r="B122">
        <v>17889</v>
      </c>
      <c r="C122">
        <v>55.69</v>
      </c>
      <c r="D122">
        <v>5097</v>
      </c>
      <c r="E122">
        <v>268</v>
      </c>
      <c r="F122" s="53">
        <f>ROUND(100-(Original!N123/Original!C123*100),2)</f>
        <v>68.23</v>
      </c>
      <c r="G122" s="53">
        <v>19.329999999999998</v>
      </c>
      <c r="H122" s="53">
        <f>Original!AC123/Original!C123*100</f>
        <v>86.485910810330367</v>
      </c>
      <c r="I122" s="53">
        <f>Original!AE123/Original!AC123*100</f>
        <v>53.092254230463546</v>
      </c>
      <c r="J122" s="55">
        <f>(Original!AS123-Original!AT123)/Original!AS123*100</f>
        <v>28.789323408369537</v>
      </c>
      <c r="K122" s="54">
        <f>Original!AN123/Original!AC123*100</f>
        <v>44.414421756129954</v>
      </c>
      <c r="L122">
        <f>VLOOKUP($A122,Dados_v3!$A$4:$V$420,18,FALSE)</f>
        <v>60.6</v>
      </c>
      <c r="M122">
        <f>VLOOKUP($A122,Dados_v3!$A$4:$V$420,19,FALSE)</f>
        <v>54.800000000000004</v>
      </c>
      <c r="N122">
        <f>VLOOKUP($A122,Dados_v3!$A$4:$V$420,20,FALSE)</f>
        <v>74.900000000000006</v>
      </c>
      <c r="O122">
        <f>VLOOKUP($A122,Dados_v3!$A$4:$V$420,21,FALSE)</f>
        <v>52.300000000000004</v>
      </c>
      <c r="P122">
        <f>VLOOKUP($A122,Dados_v3!$A$4:$V$420,22,FALSE)</f>
        <v>58.330000000000005</v>
      </c>
    </row>
    <row r="123" spans="1:16" hidden="1">
      <c r="A123" t="s">
        <v>128</v>
      </c>
      <c r="B123">
        <v>16898</v>
      </c>
      <c r="C123">
        <v>55.84</v>
      </c>
      <c r="D123">
        <v>4697</v>
      </c>
      <c r="E123">
        <v>257</v>
      </c>
      <c r="F123" s="53">
        <f>ROUND(100-(Original!N124/Original!C124*100),2)</f>
        <v>59.66</v>
      </c>
      <c r="G123" s="53">
        <v>5.17</v>
      </c>
      <c r="H123" s="53">
        <f>Original!AC124/Original!C124*100</f>
        <v>84.480196844656177</v>
      </c>
      <c r="I123" s="53">
        <f>Original!AE124/Original!AC124*100</f>
        <v>62.761125816045229</v>
      </c>
      <c r="J123" s="55">
        <f>(Original!AS124-Original!AT124)/Original!AS124*100</f>
        <v>20.558862023078678</v>
      </c>
      <c r="K123" s="54">
        <f>Original!AN124/Original!AC124*100</f>
        <v>46.135742886151448</v>
      </c>
      <c r="L123">
        <f>VLOOKUP($A123,Dados_v3!$A$4:$V$420,18,FALSE)</f>
        <v>58.199999999999996</v>
      </c>
      <c r="M123">
        <f>VLOOKUP($A123,Dados_v3!$A$4:$V$420,19,FALSE)</f>
        <v>57.3</v>
      </c>
      <c r="N123">
        <f>VLOOKUP($A123,Dados_v3!$A$4:$V$420,20,FALSE)</f>
        <v>74.099999999999994</v>
      </c>
      <c r="O123">
        <f>VLOOKUP($A123,Dados_v3!$A$4:$V$420,21,FALSE)</f>
        <v>49</v>
      </c>
      <c r="P123">
        <f>VLOOKUP($A123,Dados_v3!$A$4:$V$420,22,FALSE)</f>
        <v>49.75</v>
      </c>
    </row>
    <row r="124" spans="1:16" hidden="1">
      <c r="A124" t="s">
        <v>129</v>
      </c>
      <c r="B124">
        <v>14307</v>
      </c>
      <c r="C124">
        <v>57.08</v>
      </c>
      <c r="D124">
        <v>4228</v>
      </c>
      <c r="E124">
        <v>236</v>
      </c>
      <c r="F124" s="53">
        <f>ROUND(100-(Original!N125/Original!C125*100),2)</f>
        <v>57.87</v>
      </c>
      <c r="G124" s="53">
        <v>1.21</v>
      </c>
      <c r="H124" s="53">
        <f>Original!AC125/Original!C125*100</f>
        <v>84.41884127469072</v>
      </c>
      <c r="I124" s="53">
        <f>Original!AE125/Original!AC125*100</f>
        <v>56.6172328901269</v>
      </c>
      <c r="J124" s="55">
        <f>(Original!AS125-Original!AT125)/Original!AS125*100</f>
        <v>24.295247967850003</v>
      </c>
      <c r="K124" s="54">
        <f>Original!AN125/Original!AC125*100</f>
        <v>45.469411956360389</v>
      </c>
      <c r="L124">
        <f>VLOOKUP($A124,Dados_v3!$A$4:$V$420,18,FALSE)</f>
        <v>60</v>
      </c>
      <c r="M124">
        <f>VLOOKUP($A124,Dados_v3!$A$4:$V$420,19,FALSE)</f>
        <v>58.099999999999994</v>
      </c>
      <c r="N124">
        <f>VLOOKUP($A124,Dados_v3!$A$4:$V$420,20,FALSE)</f>
        <v>75.900000000000006</v>
      </c>
      <c r="O124">
        <f>VLOOKUP($A124,Dados_v3!$A$4:$V$420,21,FALSE)</f>
        <v>44.7</v>
      </c>
      <c r="P124">
        <f>VLOOKUP($A124,Dados_v3!$A$4:$V$420,22,FALSE)</f>
        <v>58.77</v>
      </c>
    </row>
    <row r="125" spans="1:16" hidden="1">
      <c r="A125" t="s">
        <v>130</v>
      </c>
      <c r="B125">
        <v>17066</v>
      </c>
      <c r="C125">
        <v>58.73</v>
      </c>
      <c r="D125">
        <v>4868</v>
      </c>
      <c r="E125">
        <v>225</v>
      </c>
      <c r="F125" s="53">
        <f>ROUND(100-(Original!N126/Original!C126*100),2)</f>
        <v>44.99</v>
      </c>
      <c r="G125" s="53">
        <v>26.73</v>
      </c>
      <c r="H125" s="53">
        <f>Original!AC126/Original!C126*100</f>
        <v>81.90339432831361</v>
      </c>
      <c r="I125" s="53">
        <f>Original!AE126/Original!AC126*100</f>
        <v>64.204447490507008</v>
      </c>
      <c r="J125" s="55">
        <f>(Original!AS126-Original!AT126)/Original!AS126*100</f>
        <v>15.10350398684005</v>
      </c>
      <c r="K125" s="54">
        <f>Original!AN126/Original!AC126*100</f>
        <v>51.697936153478253</v>
      </c>
      <c r="L125">
        <f>VLOOKUP($A125,Dados_v3!$A$4:$V$420,18,FALSE)</f>
        <v>53.5</v>
      </c>
      <c r="M125">
        <f>VLOOKUP($A125,Dados_v3!$A$4:$V$420,19,FALSE)</f>
        <v>56.100000000000009</v>
      </c>
      <c r="N125">
        <f>VLOOKUP($A125,Dados_v3!$A$4:$V$420,20,FALSE)</f>
        <v>77.7</v>
      </c>
      <c r="O125">
        <f>VLOOKUP($A125,Dados_v3!$A$4:$V$420,21,FALSE)</f>
        <v>46.2</v>
      </c>
      <c r="P125">
        <f>VLOOKUP($A125,Dados_v3!$A$4:$V$420,22,FALSE)</f>
        <v>48.83</v>
      </c>
    </row>
    <row r="126" spans="1:16" hidden="1">
      <c r="A126" t="s">
        <v>131</v>
      </c>
      <c r="B126">
        <v>13636</v>
      </c>
      <c r="C126">
        <v>51.25</v>
      </c>
      <c r="D126">
        <v>3726</v>
      </c>
      <c r="E126">
        <v>214</v>
      </c>
      <c r="F126" s="53">
        <f>ROUND(100-(Original!N127/Original!C127*100),2)</f>
        <v>57.33</v>
      </c>
      <c r="G126" s="53">
        <v>0.64</v>
      </c>
      <c r="H126" s="53">
        <f>Original!AC127/Original!C127*100</f>
        <v>82.419566732252861</v>
      </c>
      <c r="I126" s="53">
        <f>Original!AE127/Original!AC127*100</f>
        <v>56.761190737068368</v>
      </c>
      <c r="J126" s="55">
        <f>(Original!AS127-Original!AT127)/Original!AS127*100</f>
        <v>23.993766427457476</v>
      </c>
      <c r="K126" s="54">
        <f>Original!AN127/Original!AC127*100</f>
        <v>50.281286885820855</v>
      </c>
      <c r="L126">
        <f>VLOOKUP($A126,Dados_v3!$A$4:$V$420,18,FALSE)</f>
        <v>59</v>
      </c>
      <c r="M126">
        <f>VLOOKUP($A126,Dados_v3!$A$4:$V$420,19,FALSE)</f>
        <v>60.8</v>
      </c>
      <c r="N126">
        <f>VLOOKUP($A126,Dados_v3!$A$4:$V$420,20,FALSE)</f>
        <v>76.8</v>
      </c>
      <c r="O126">
        <f>VLOOKUP($A126,Dados_v3!$A$4:$V$420,21,FALSE)</f>
        <v>41.9</v>
      </c>
      <c r="P126">
        <f>VLOOKUP($A126,Dados_v3!$A$4:$V$420,22,FALSE)</f>
        <v>55.989999999999995</v>
      </c>
    </row>
    <row r="127" spans="1:16" hidden="1">
      <c r="A127" t="s">
        <v>132</v>
      </c>
      <c r="B127">
        <v>13280</v>
      </c>
      <c r="C127">
        <v>76.41</v>
      </c>
      <c r="D127">
        <v>3724</v>
      </c>
      <c r="E127">
        <v>221</v>
      </c>
      <c r="F127" s="53">
        <f>ROUND(100-(Original!N128/Original!C128*100),2)</f>
        <v>55.65</v>
      </c>
      <c r="G127" s="53">
        <v>4.7</v>
      </c>
      <c r="H127" s="53">
        <f>Original!AC128/Original!C128*100</f>
        <v>83.983164641415669</v>
      </c>
      <c r="I127" s="53">
        <f>Original!AE128/Original!AC128*100</f>
        <v>58.691286806108003</v>
      </c>
      <c r="J127" s="55">
        <f>(Original!AS128-Original!AT128)/Original!AS128*100</f>
        <v>26.896602371011291</v>
      </c>
      <c r="K127" s="54">
        <f>Original!AN128/Original!AC128*100</f>
        <v>41.428875648754342</v>
      </c>
      <c r="L127">
        <f>VLOOKUP($A127,Dados_v3!$A$4:$V$420,18,FALSE)</f>
        <v>61.4</v>
      </c>
      <c r="M127">
        <f>VLOOKUP($A127,Dados_v3!$A$4:$V$420,19,FALSE)</f>
        <v>55.800000000000004</v>
      </c>
      <c r="N127">
        <f>VLOOKUP($A127,Dados_v3!$A$4:$V$420,20,FALSE)</f>
        <v>75.8</v>
      </c>
      <c r="O127">
        <f>VLOOKUP($A127,Dados_v3!$A$4:$V$420,21,FALSE)</f>
        <v>47.099999999999994</v>
      </c>
      <c r="P127">
        <f>VLOOKUP($A127,Dados_v3!$A$4:$V$420,22,FALSE)</f>
        <v>54.569999999999993</v>
      </c>
    </row>
    <row r="128" spans="1:16" hidden="1">
      <c r="A128" t="s">
        <v>133</v>
      </c>
      <c r="B128">
        <v>12836</v>
      </c>
      <c r="C128">
        <v>60.35</v>
      </c>
      <c r="D128">
        <v>3381</v>
      </c>
      <c r="E128">
        <v>210</v>
      </c>
      <c r="F128" s="53">
        <f>ROUND(100-(Original!N129/Original!C129*100),2)</f>
        <v>51.67</v>
      </c>
      <c r="G128" s="53">
        <v>38.54</v>
      </c>
      <c r="H128" s="53">
        <f>Original!AC129/Original!C129*100</f>
        <v>81.731964543081958</v>
      </c>
      <c r="I128" s="53">
        <f>Original!AE129/Original!AC129*100</f>
        <v>52.529743894672251</v>
      </c>
      <c r="J128" s="55">
        <f>(Original!AS129-Original!AT129)/Original!AS129*100</f>
        <v>20.904411935757413</v>
      </c>
      <c r="K128" s="54">
        <f>Original!AN129/Original!AC129*100</f>
        <v>48.756631916497405</v>
      </c>
      <c r="L128">
        <f>VLOOKUP($A128,Dados_v3!$A$4:$V$420,18,FALSE)</f>
        <v>54</v>
      </c>
      <c r="M128">
        <f>VLOOKUP($A128,Dados_v3!$A$4:$V$420,19,FALSE)</f>
        <v>55.1</v>
      </c>
      <c r="N128">
        <f>VLOOKUP($A128,Dados_v3!$A$4:$V$420,20,FALSE)</f>
        <v>70.5</v>
      </c>
      <c r="O128">
        <f>VLOOKUP($A128,Dados_v3!$A$4:$V$420,21,FALSE)</f>
        <v>45.1</v>
      </c>
      <c r="P128">
        <f>VLOOKUP($A128,Dados_v3!$A$4:$V$420,22,FALSE)</f>
        <v>55.779999999999994</v>
      </c>
    </row>
    <row r="129" spans="1:16" hidden="1">
      <c r="A129" t="s">
        <v>134</v>
      </c>
      <c r="B129">
        <v>11355</v>
      </c>
      <c r="C129">
        <v>80.260000000000005</v>
      </c>
      <c r="D129">
        <v>2971</v>
      </c>
      <c r="E129">
        <v>248</v>
      </c>
      <c r="F129" s="53">
        <f>ROUND(100-(Original!N130/Original!C130*100),2)</f>
        <v>63.42</v>
      </c>
      <c r="G129" s="53">
        <v>7.0000000000000007E-2</v>
      </c>
      <c r="H129" s="53">
        <f>Original!AC130/Original!C130*100</f>
        <v>85.286550037604584</v>
      </c>
      <c r="I129" s="53">
        <f>Original!AE130/Original!AC130*100</f>
        <v>66.410518659815835</v>
      </c>
      <c r="J129" s="55">
        <f>(Original!AS130-Original!AT130)/Original!AS130*100</f>
        <v>21.373219567217635</v>
      </c>
      <c r="K129" s="54">
        <f>Original!AN130/Original!AC130*100</f>
        <v>53.463806902479746</v>
      </c>
      <c r="L129">
        <f>VLOOKUP($A129,Dados_v3!$A$4:$V$420,18,FALSE)</f>
        <v>59.099999999999994</v>
      </c>
      <c r="M129">
        <f>VLOOKUP($A129,Dados_v3!$A$4:$V$420,19,FALSE)</f>
        <v>57.699999999999996</v>
      </c>
      <c r="N129">
        <f>VLOOKUP($A129,Dados_v3!$A$4:$V$420,20,FALSE)</f>
        <v>73.599999999999994</v>
      </c>
      <c r="O129">
        <f>VLOOKUP($A129,Dados_v3!$A$4:$V$420,21,FALSE)</f>
        <v>43.5</v>
      </c>
      <c r="P129">
        <f>VLOOKUP($A129,Dados_v3!$A$4:$V$420,22,FALSE)</f>
        <v>45.879999999999995</v>
      </c>
    </row>
    <row r="130" spans="1:16" hidden="1">
      <c r="A130" t="s">
        <v>135</v>
      </c>
      <c r="B130">
        <v>10859</v>
      </c>
      <c r="C130">
        <v>81.430000000000007</v>
      </c>
      <c r="D130">
        <v>2656</v>
      </c>
      <c r="E130">
        <v>267</v>
      </c>
      <c r="F130" s="53">
        <f>ROUND(100-(Original!N131/Original!C131*100),2)</f>
        <v>53.48</v>
      </c>
      <c r="G130" s="53">
        <v>0.26</v>
      </c>
      <c r="H130" s="53">
        <f>Original!AC131/Original!C131*100</f>
        <v>86.165632867298996</v>
      </c>
      <c r="I130" s="53">
        <f>Original!AE131/Original!AC131*100</f>
        <v>58.150039877683511</v>
      </c>
      <c r="J130" s="55">
        <f>(Original!AS131-Original!AT131)/Original!AS131*100</f>
        <v>19.830725625447513</v>
      </c>
      <c r="K130" s="54">
        <f>Original!AN131/Original!AC131*100</f>
        <v>58.254743984905453</v>
      </c>
      <c r="L130">
        <f>VLOOKUP($A130,Dados_v3!$A$4:$V$420,18,FALSE)</f>
        <v>58.4</v>
      </c>
      <c r="M130">
        <f>VLOOKUP($A130,Dados_v3!$A$4:$V$420,19,FALSE)</f>
        <v>53.400000000000006</v>
      </c>
      <c r="N130">
        <f>VLOOKUP($A130,Dados_v3!$A$4:$V$420,20,FALSE)</f>
        <v>72.3</v>
      </c>
      <c r="O130">
        <f>VLOOKUP($A130,Dados_v3!$A$4:$V$420,21,FALSE)</f>
        <v>47.099999999999994</v>
      </c>
      <c r="P130">
        <f>VLOOKUP($A130,Dados_v3!$A$4:$V$420,22,FALSE)</f>
        <v>49.16</v>
      </c>
    </row>
    <row r="131" spans="1:16" hidden="1">
      <c r="A131" t="s">
        <v>136</v>
      </c>
      <c r="B131">
        <v>17652</v>
      </c>
      <c r="C131">
        <v>60.82</v>
      </c>
      <c r="D131">
        <v>5260</v>
      </c>
      <c r="E131">
        <v>224</v>
      </c>
      <c r="F131" s="53">
        <f>ROUND(100-(Original!N132/Original!C132*100),2)</f>
        <v>47.81</v>
      </c>
      <c r="G131" s="53">
        <v>37.78</v>
      </c>
      <c r="H131" s="53">
        <f>Original!AC132/Original!C132*100</f>
        <v>85.038453148198499</v>
      </c>
      <c r="I131" s="53">
        <f>Original!AE132/Original!AC132*100</f>
        <v>65.836739209345794</v>
      </c>
      <c r="J131" s="55">
        <f>(Original!AS132-Original!AT132)/Original!AS132*100</f>
        <v>16.386400750355797</v>
      </c>
      <c r="K131" s="54">
        <f>Original!AN132/Original!AC132*100</f>
        <v>54.670188939452544</v>
      </c>
      <c r="L131">
        <f>VLOOKUP($A131,Dados_v3!$A$4:$V$420,18,FALSE)</f>
        <v>55.900000000000006</v>
      </c>
      <c r="M131">
        <f>VLOOKUP($A131,Dados_v3!$A$4:$V$420,19,FALSE)</f>
        <v>58.9</v>
      </c>
      <c r="N131">
        <f>VLOOKUP($A131,Dados_v3!$A$4:$V$420,20,FALSE)</f>
        <v>74</v>
      </c>
      <c r="O131">
        <f>VLOOKUP($A131,Dados_v3!$A$4:$V$420,21,FALSE)</f>
        <v>46.9</v>
      </c>
      <c r="P131">
        <f>VLOOKUP($A131,Dados_v3!$A$4:$V$420,22,FALSE)</f>
        <v>52.94</v>
      </c>
    </row>
    <row r="132" spans="1:16" hidden="1">
      <c r="A132" t="s">
        <v>137</v>
      </c>
      <c r="B132">
        <v>16740</v>
      </c>
      <c r="C132">
        <v>46.11</v>
      </c>
      <c r="D132">
        <v>4788</v>
      </c>
      <c r="E132">
        <v>217</v>
      </c>
      <c r="F132" s="53">
        <f>ROUND(100-(Original!N133/Original!C133*100),2)</f>
        <v>67.19</v>
      </c>
      <c r="G132" s="53">
        <v>8.5</v>
      </c>
      <c r="H132" s="53">
        <f>Original!AC133/Original!C133*100</f>
        <v>82.704376829271212</v>
      </c>
      <c r="I132" s="53">
        <f>Original!AE133/Original!AC133*100</f>
        <v>58.602682683805952</v>
      </c>
      <c r="J132" s="55">
        <f>(Original!AS133-Original!AT133)/Original!AS133*100</f>
        <v>24.436686419790757</v>
      </c>
      <c r="K132" s="54">
        <f>Original!AN133/Original!AC133*100</f>
        <v>46.573145324398361</v>
      </c>
      <c r="L132">
        <f>VLOOKUP($A132,Dados_v3!$A$4:$V$420,18,FALSE)</f>
        <v>56.499999999999993</v>
      </c>
      <c r="M132">
        <f>VLOOKUP($A132,Dados_v3!$A$4:$V$420,19,FALSE)</f>
        <v>59.699999999999996</v>
      </c>
      <c r="N132">
        <f>VLOOKUP($A132,Dados_v3!$A$4:$V$420,20,FALSE)</f>
        <v>70.599999999999994</v>
      </c>
      <c r="O132">
        <f>VLOOKUP($A132,Dados_v3!$A$4:$V$420,21,FALSE)</f>
        <v>48.699999999999996</v>
      </c>
      <c r="P132">
        <f>VLOOKUP($A132,Dados_v3!$A$4:$V$420,22,FALSE)</f>
        <v>57.54</v>
      </c>
    </row>
    <row r="133" spans="1:16" hidden="1">
      <c r="A133" t="s">
        <v>138</v>
      </c>
      <c r="B133">
        <v>10660</v>
      </c>
      <c r="C133">
        <v>31.12</v>
      </c>
      <c r="D133">
        <v>3030</v>
      </c>
      <c r="E133">
        <v>245</v>
      </c>
      <c r="F133" s="53">
        <f>ROUND(100-(Original!N134/Original!C134*100),2)</f>
        <v>57.05</v>
      </c>
      <c r="G133" s="53">
        <v>67.430000000000007</v>
      </c>
      <c r="H133" s="53">
        <f>Original!AC134/Original!C134*100</f>
        <v>83.813148767729828</v>
      </c>
      <c r="I133" s="53">
        <f>Original!AE134/Original!AC134*100</f>
        <v>59.04948841669092</v>
      </c>
      <c r="J133" s="55">
        <f>(Original!AS134-Original!AT134)/Original!AS134*100</f>
        <v>24.90642445344433</v>
      </c>
      <c r="K133" s="54">
        <f>Original!AN134/Original!AC134*100</f>
        <v>37.710097477136209</v>
      </c>
      <c r="L133">
        <f>VLOOKUP($A133,Dados_v3!$A$4:$V$420,18,FALSE)</f>
        <v>55.7</v>
      </c>
      <c r="M133">
        <f>VLOOKUP($A133,Dados_v3!$A$4:$V$420,19,FALSE)</f>
        <v>55.400000000000006</v>
      </c>
      <c r="N133">
        <f>VLOOKUP($A133,Dados_v3!$A$4:$V$420,20,FALSE)</f>
        <v>70.7</v>
      </c>
      <c r="O133">
        <f>VLOOKUP($A133,Dados_v3!$A$4:$V$420,21,FALSE)</f>
        <v>45.300000000000004</v>
      </c>
      <c r="P133">
        <f>VLOOKUP($A133,Dados_v3!$A$4:$V$420,22,FALSE)</f>
        <v>46.67</v>
      </c>
    </row>
    <row r="134" spans="1:16" hidden="1">
      <c r="A134" t="s">
        <v>139</v>
      </c>
      <c r="B134">
        <v>10622</v>
      </c>
      <c r="C134">
        <v>49.63</v>
      </c>
      <c r="D134">
        <v>2976</v>
      </c>
      <c r="E134">
        <v>194</v>
      </c>
      <c r="F134" s="53">
        <f>ROUND(100-(Original!N135/Original!C135*100),2)</f>
        <v>62.93</v>
      </c>
      <c r="G134" s="53">
        <v>0.17</v>
      </c>
      <c r="H134" s="53">
        <f>Original!AC135/Original!C135*100</f>
        <v>83.153586278384481</v>
      </c>
      <c r="I134" s="53">
        <f>Original!AE135/Original!AC135*100</f>
        <v>54.10401665441514</v>
      </c>
      <c r="J134" s="55">
        <f>(Original!AS135-Original!AT135)/Original!AS135*100</f>
        <v>20.349867625132383</v>
      </c>
      <c r="K134" s="54">
        <f>Original!AN135/Original!AC135*100</f>
        <v>37.509165783182283</v>
      </c>
      <c r="L134">
        <f>VLOOKUP($A134,Dados_v3!$A$4:$V$420,18,FALSE)</f>
        <v>55.900000000000006</v>
      </c>
      <c r="M134">
        <f>VLOOKUP($A134,Dados_v3!$A$4:$V$420,19,FALSE)</f>
        <v>53.2</v>
      </c>
      <c r="N134">
        <f>VLOOKUP($A134,Dados_v3!$A$4:$V$420,20,FALSE)</f>
        <v>73.400000000000006</v>
      </c>
      <c r="O134">
        <f>VLOOKUP($A134,Dados_v3!$A$4:$V$420,21,FALSE)</f>
        <v>45.4</v>
      </c>
      <c r="P134">
        <f>VLOOKUP($A134,Dados_v3!$A$4:$V$420,22,FALSE)</f>
        <v>52.5</v>
      </c>
    </row>
    <row r="135" spans="1:16" hidden="1">
      <c r="A135" t="s">
        <v>140</v>
      </c>
      <c r="B135">
        <v>15076</v>
      </c>
      <c r="C135">
        <v>81.25</v>
      </c>
      <c r="D135">
        <v>4282</v>
      </c>
      <c r="E135">
        <v>257</v>
      </c>
      <c r="F135" s="53">
        <f>ROUND(100-(Original!N136/Original!C136*100),2)</f>
        <v>58.13</v>
      </c>
      <c r="G135" s="53">
        <v>14.55</v>
      </c>
      <c r="H135" s="53">
        <f>Original!AC136/Original!C136*100</f>
        <v>83.827089046431411</v>
      </c>
      <c r="I135" s="53">
        <f>Original!AE136/Original!AC136*100</f>
        <v>58.209141901630922</v>
      </c>
      <c r="J135" s="55">
        <f>(Original!AS136-Original!AT136)/Original!AS136*100</f>
        <v>22.477337368025108</v>
      </c>
      <c r="K135" s="54">
        <f>Original!AN136/Original!AC136*100</f>
        <v>45.931702313412444</v>
      </c>
      <c r="L135">
        <f>VLOOKUP($A135,Dados_v3!$A$4:$V$420,18,FALSE)</f>
        <v>59.3</v>
      </c>
      <c r="M135">
        <f>VLOOKUP($A135,Dados_v3!$A$4:$V$420,19,FALSE)</f>
        <v>56.000000000000007</v>
      </c>
      <c r="N135">
        <f>VLOOKUP($A135,Dados_v3!$A$4:$V$420,20,FALSE)</f>
        <v>72.3</v>
      </c>
      <c r="O135">
        <f>VLOOKUP($A135,Dados_v3!$A$4:$V$420,21,FALSE)</f>
        <v>48.699999999999996</v>
      </c>
      <c r="P135">
        <f>VLOOKUP($A135,Dados_v3!$A$4:$V$420,22,FALSE)</f>
        <v>52.54</v>
      </c>
    </row>
    <row r="136" spans="1:16" hidden="1">
      <c r="A136" t="s">
        <v>141</v>
      </c>
      <c r="B136">
        <v>19818</v>
      </c>
      <c r="C136">
        <v>62.57</v>
      </c>
      <c r="D136">
        <v>5402</v>
      </c>
      <c r="E136">
        <v>273</v>
      </c>
      <c r="F136" s="53">
        <f>ROUND(100-(Original!N137/Original!C137*100),2)</f>
        <v>74.14</v>
      </c>
      <c r="G136" s="53">
        <v>5.74</v>
      </c>
      <c r="H136" s="53">
        <f>Original!AC137/Original!C137*100</f>
        <v>83.279848102331215</v>
      </c>
      <c r="I136" s="53">
        <f>Original!AE137/Original!AC137*100</f>
        <v>60.7475093607068</v>
      </c>
      <c r="J136" s="55">
        <f>(Original!AS137-Original!AT137)/Original!AS137*100</f>
        <v>39.637054858145717</v>
      </c>
      <c r="K136" s="54">
        <f>Original!AN137/Original!AC137*100</f>
        <v>60.374491171481907</v>
      </c>
      <c r="L136">
        <f>VLOOKUP($A136,Dados_v3!$A$4:$V$420,18,FALSE)</f>
        <v>64.3</v>
      </c>
      <c r="M136">
        <f>VLOOKUP($A136,Dados_v3!$A$4:$V$420,19,FALSE)</f>
        <v>57.499999999999993</v>
      </c>
      <c r="N136">
        <f>VLOOKUP($A136,Dados_v3!$A$4:$V$420,20,FALSE)</f>
        <v>79.2</v>
      </c>
      <c r="O136">
        <f>VLOOKUP($A136,Dados_v3!$A$4:$V$420,21,FALSE)</f>
        <v>48.1</v>
      </c>
      <c r="P136">
        <f>VLOOKUP($A136,Dados_v3!$A$4:$V$420,22,FALSE)</f>
        <v>54.449999999999996</v>
      </c>
    </row>
    <row r="137" spans="1:16" hidden="1">
      <c r="A137" t="s">
        <v>142</v>
      </c>
      <c r="B137">
        <v>10412</v>
      </c>
      <c r="C137">
        <v>80.05</v>
      </c>
      <c r="D137">
        <v>2667</v>
      </c>
      <c r="E137">
        <v>234</v>
      </c>
      <c r="F137" s="53">
        <f>ROUND(100-(Original!N138/Original!C138*100),2)</f>
        <v>54.21</v>
      </c>
      <c r="G137" s="53">
        <v>0.49</v>
      </c>
      <c r="H137" s="53">
        <f>Original!AC138/Original!C138*100</f>
        <v>85.880549063964651</v>
      </c>
      <c r="I137" s="53">
        <f>Original!AE138/Original!AC138*100</f>
        <v>57.335424477915609</v>
      </c>
      <c r="J137" s="55">
        <f>(Original!AS138-Original!AT138)/Original!AS138*100</f>
        <v>13.598303270292652</v>
      </c>
      <c r="K137" s="54">
        <f>Original!AN138/Original!AC138*100</f>
        <v>55.771722957225343</v>
      </c>
      <c r="L137">
        <f>VLOOKUP($A137,Dados_v3!$A$4:$V$420,18,FALSE)</f>
        <v>56.899999999999991</v>
      </c>
      <c r="M137">
        <f>VLOOKUP($A137,Dados_v3!$A$4:$V$420,19,FALSE)</f>
        <v>54.900000000000006</v>
      </c>
      <c r="N137">
        <f>VLOOKUP($A137,Dados_v3!$A$4:$V$420,20,FALSE)</f>
        <v>77.100000000000009</v>
      </c>
      <c r="O137">
        <f>VLOOKUP($A137,Dados_v3!$A$4:$V$420,21,FALSE)</f>
        <v>37.1</v>
      </c>
      <c r="P137">
        <f>VLOOKUP($A137,Dados_v3!$A$4:$V$420,22,FALSE)</f>
        <v>46.02</v>
      </c>
    </row>
    <row r="138" spans="1:16" hidden="1">
      <c r="A138" t="s">
        <v>143</v>
      </c>
      <c r="B138">
        <v>13192</v>
      </c>
      <c r="C138">
        <v>58.85</v>
      </c>
      <c r="D138">
        <v>3829</v>
      </c>
      <c r="E138">
        <v>226</v>
      </c>
      <c r="F138" s="53">
        <f>ROUND(100-(Original!N139/Original!C139*100),2)</f>
        <v>53.27</v>
      </c>
      <c r="G138" s="53">
        <v>6.45</v>
      </c>
      <c r="H138" s="53">
        <f>Original!AC139/Original!C139*100</f>
        <v>84.162260294724064</v>
      </c>
      <c r="I138" s="53">
        <f>Original!AE139/Original!AC139*100</f>
        <v>61.984292857986937</v>
      </c>
      <c r="J138" s="55">
        <f>(Original!AS139-Original!AT139)/Original!AS139*100</f>
        <v>17.168413702447939</v>
      </c>
      <c r="K138" s="54">
        <f>Original!AN139/Original!AC139*100</f>
        <v>57.247954148901236</v>
      </c>
      <c r="L138">
        <f>VLOOKUP($A138,Dados_v3!$A$4:$V$420,18,FALSE)</f>
        <v>56.3</v>
      </c>
      <c r="M138">
        <f>VLOOKUP($A138,Dados_v3!$A$4:$V$420,19,FALSE)</f>
        <v>57.9</v>
      </c>
      <c r="N138">
        <f>VLOOKUP($A138,Dados_v3!$A$4:$V$420,20,FALSE)</f>
        <v>69.5</v>
      </c>
      <c r="O138">
        <f>VLOOKUP($A138,Dados_v3!$A$4:$V$420,21,FALSE)</f>
        <v>47.699999999999996</v>
      </c>
      <c r="P138">
        <f>VLOOKUP($A138,Dados_v3!$A$4:$V$420,22,FALSE)</f>
        <v>50.81</v>
      </c>
    </row>
    <row r="139" spans="1:16" hidden="1">
      <c r="A139" t="s">
        <v>144</v>
      </c>
      <c r="B139">
        <v>10062</v>
      </c>
      <c r="C139">
        <v>53.23</v>
      </c>
      <c r="D139">
        <v>2798</v>
      </c>
      <c r="E139">
        <v>308</v>
      </c>
      <c r="F139" s="53">
        <f>ROUND(100-(Original!N140/Original!C140*100),2)</f>
        <v>66.849999999999994</v>
      </c>
      <c r="G139" s="53">
        <v>2.2200000000000002</v>
      </c>
      <c r="H139" s="53">
        <f>Original!AC140/Original!C140*100</f>
        <v>86.723050219041937</v>
      </c>
      <c r="I139" s="53">
        <f>Original!AE140/Original!AC140*100</f>
        <v>68.578964645040315</v>
      </c>
      <c r="J139" s="55">
        <f>(Original!AS140-Original!AT140)/Original!AS140*100</f>
        <v>24.254284859826377</v>
      </c>
      <c r="K139" s="54">
        <f>Original!AN140/Original!AC140*100</f>
        <v>61.284450556454843</v>
      </c>
      <c r="L139">
        <f>VLOOKUP($A139,Dados_v3!$A$4:$V$420,18,FALSE)</f>
        <v>61.1</v>
      </c>
      <c r="M139">
        <f>VLOOKUP($A139,Dados_v3!$A$4:$V$420,19,FALSE)</f>
        <v>55.400000000000006</v>
      </c>
      <c r="N139">
        <f>VLOOKUP($A139,Dados_v3!$A$4:$V$420,20,FALSE)</f>
        <v>68.600000000000009</v>
      </c>
      <c r="O139">
        <f>VLOOKUP($A139,Dados_v3!$A$4:$V$420,21,FALSE)</f>
        <v>45.9</v>
      </c>
      <c r="P139">
        <f>VLOOKUP($A139,Dados_v3!$A$4:$V$420,22,FALSE)</f>
        <v>46.87</v>
      </c>
    </row>
    <row r="140" spans="1:16" hidden="1">
      <c r="A140" t="s">
        <v>145</v>
      </c>
      <c r="B140">
        <v>17282</v>
      </c>
      <c r="C140">
        <v>36.58</v>
      </c>
      <c r="D140">
        <v>4739</v>
      </c>
      <c r="E140">
        <v>269</v>
      </c>
      <c r="F140" s="53">
        <f>ROUND(100-(Original!N141/Original!C141*100),2)</f>
        <v>77.28</v>
      </c>
      <c r="G140" s="53">
        <v>16.61</v>
      </c>
      <c r="H140" s="53">
        <f>Original!AC141/Original!C141*100</f>
        <v>79.637662850538121</v>
      </c>
      <c r="I140" s="53">
        <f>Original!AE141/Original!AC141*100</f>
        <v>62.774434210202124</v>
      </c>
      <c r="J140" s="55">
        <f>(Original!AS141-Original!AT141)/Original!AS141*100</f>
        <v>23.227988094529653</v>
      </c>
      <c r="K140" s="54">
        <f>Original!AN141/Original!AC141*100</f>
        <v>56.108519825976764</v>
      </c>
      <c r="L140">
        <f>VLOOKUP($A140,Dados_v3!$A$4:$V$420,18,FALSE)</f>
        <v>59.099999999999994</v>
      </c>
      <c r="M140">
        <f>VLOOKUP($A140,Dados_v3!$A$4:$V$420,19,FALSE)</f>
        <v>58.9</v>
      </c>
      <c r="N140">
        <f>VLOOKUP($A140,Dados_v3!$A$4:$V$420,20,FALSE)</f>
        <v>75.2</v>
      </c>
      <c r="O140">
        <f>VLOOKUP($A140,Dados_v3!$A$4:$V$420,21,FALSE)</f>
        <v>47.3</v>
      </c>
      <c r="P140">
        <f>VLOOKUP($A140,Dados_v3!$A$4:$V$420,22,FALSE)</f>
        <v>49.07</v>
      </c>
    </row>
    <row r="141" spans="1:16" hidden="1">
      <c r="A141" t="s">
        <v>146</v>
      </c>
      <c r="B141">
        <v>15785</v>
      </c>
      <c r="C141">
        <v>24.21</v>
      </c>
      <c r="D141">
        <v>4780</v>
      </c>
      <c r="E141">
        <v>302</v>
      </c>
      <c r="F141" s="53">
        <f>ROUND(100-(Original!N142/Original!C142*100),2)</f>
        <v>61.91</v>
      </c>
      <c r="G141" s="53">
        <v>56.05</v>
      </c>
      <c r="H141" s="53">
        <f>Original!AC142/Original!C142*100</f>
        <v>83.642975747481785</v>
      </c>
      <c r="I141" s="53">
        <f>Original!AE142/Original!AC142*100</f>
        <v>66.14509550604653</v>
      </c>
      <c r="J141" s="55">
        <f>(Original!AS142-Original!AT142)/Original!AS142*100</f>
        <v>24.85632232744123</v>
      </c>
      <c r="K141" s="54">
        <f>Original!AN142/Original!AC142*100</f>
        <v>48.884000323748218</v>
      </c>
      <c r="L141">
        <f>VLOOKUP($A141,Dados_v3!$A$4:$V$420,18,FALSE)</f>
        <v>58.4</v>
      </c>
      <c r="M141">
        <f>VLOOKUP($A141,Dados_v3!$A$4:$V$420,19,FALSE)</f>
        <v>56.899999999999991</v>
      </c>
      <c r="N141">
        <f>VLOOKUP($A141,Dados_v3!$A$4:$V$420,20,FALSE)</f>
        <v>75.7</v>
      </c>
      <c r="O141">
        <f>VLOOKUP($A141,Dados_v3!$A$4:$V$420,21,FALSE)</f>
        <v>45.1</v>
      </c>
      <c r="P141">
        <f>VLOOKUP($A141,Dados_v3!$A$4:$V$420,22,FALSE)</f>
        <v>51.03</v>
      </c>
    </row>
    <row r="142" spans="1:16" hidden="1">
      <c r="A142" t="s">
        <v>147</v>
      </c>
      <c r="B142">
        <v>17008</v>
      </c>
      <c r="C142">
        <v>40.92</v>
      </c>
      <c r="D142">
        <v>4918</v>
      </c>
      <c r="E142">
        <v>238</v>
      </c>
      <c r="F142" s="53">
        <f>ROUND(100-(Original!N143/Original!C143*100),2)</f>
        <v>73.05</v>
      </c>
      <c r="G142" s="53">
        <v>4.53</v>
      </c>
      <c r="H142" s="53">
        <f>Original!AC143/Original!C143*100</f>
        <v>83.14447581690969</v>
      </c>
      <c r="I142" s="53">
        <f>Original!AE143/Original!AC143*100</f>
        <v>66.057138768050578</v>
      </c>
      <c r="J142" s="55">
        <f>(Original!AS143-Original!AT143)/Original!AS143*100</f>
        <v>29.364529742336877</v>
      </c>
      <c r="K142" s="54">
        <f>Original!AN143/Original!AC143*100</f>
        <v>49.126628985573831</v>
      </c>
      <c r="L142">
        <f>VLOOKUP($A142,Dados_v3!$A$4:$V$420,18,FALSE)</f>
        <v>61.6</v>
      </c>
      <c r="M142">
        <f>VLOOKUP($A142,Dados_v3!$A$4:$V$420,19,FALSE)</f>
        <v>56.499999999999993</v>
      </c>
      <c r="N142">
        <f>VLOOKUP($A142,Dados_v3!$A$4:$V$420,20,FALSE)</f>
        <v>79.800000000000011</v>
      </c>
      <c r="O142">
        <f>VLOOKUP($A142,Dados_v3!$A$4:$V$420,21,FALSE)</f>
        <v>48.199999999999996</v>
      </c>
      <c r="P142">
        <f>VLOOKUP($A142,Dados_v3!$A$4:$V$420,22,FALSE)</f>
        <v>56.999999999999993</v>
      </c>
    </row>
    <row r="143" spans="1:16" hidden="1">
      <c r="A143" t="s">
        <v>148</v>
      </c>
      <c r="B143">
        <v>14171</v>
      </c>
      <c r="C143">
        <v>63.62</v>
      </c>
      <c r="D143">
        <v>3787</v>
      </c>
      <c r="E143">
        <v>236</v>
      </c>
      <c r="F143" s="53">
        <f>ROUND(100-(Original!N144/Original!C144*100),2)</f>
        <v>57.9</v>
      </c>
      <c r="G143" s="53">
        <v>1</v>
      </c>
      <c r="H143" s="53">
        <f>Original!AC144/Original!C144*100</f>
        <v>84.889615523251706</v>
      </c>
      <c r="I143" s="53">
        <f>Original!AE144/Original!AC144*100</f>
        <v>57.705477211212418</v>
      </c>
      <c r="J143" s="55">
        <f>(Original!AS144-Original!AT144)/Original!AS144*100</f>
        <v>18.537511267630773</v>
      </c>
      <c r="K143" s="54">
        <f>Original!AN144/Original!AC144*100</f>
        <v>42.572442277968911</v>
      </c>
      <c r="L143">
        <f>VLOOKUP($A143,Dados_v3!$A$4:$V$420,18,FALSE)</f>
        <v>58.4</v>
      </c>
      <c r="M143">
        <f>VLOOKUP($A143,Dados_v3!$A$4:$V$420,19,FALSE)</f>
        <v>58.4</v>
      </c>
      <c r="N143">
        <f>VLOOKUP($A143,Dados_v3!$A$4:$V$420,20,FALSE)</f>
        <v>74.2</v>
      </c>
      <c r="O143">
        <f>VLOOKUP($A143,Dados_v3!$A$4:$V$420,21,FALSE)</f>
        <v>44.9</v>
      </c>
      <c r="P143">
        <f>VLOOKUP($A143,Dados_v3!$A$4:$V$420,22,FALSE)</f>
        <v>57.609999999999992</v>
      </c>
    </row>
    <row r="144" spans="1:16" hidden="1">
      <c r="A144" t="s">
        <v>149</v>
      </c>
      <c r="B144">
        <v>18943</v>
      </c>
      <c r="C144">
        <v>16.899999999999999</v>
      </c>
      <c r="D144">
        <v>5590</v>
      </c>
      <c r="E144">
        <v>277</v>
      </c>
      <c r="F144" s="53">
        <f>ROUND(100-(Original!N145/Original!C145*100),2)</f>
        <v>57.15</v>
      </c>
      <c r="G144" s="53">
        <v>66.37</v>
      </c>
      <c r="H144" s="53">
        <f>Original!AC145/Original!C145*100</f>
        <v>83.60749042290027</v>
      </c>
      <c r="I144" s="53">
        <f>Original!AE145/Original!AC145*100</f>
        <v>63.075138795050556</v>
      </c>
      <c r="J144" s="55">
        <f>(Original!AS145-Original!AT145)/Original!AS145*100</f>
        <v>26.037103072889188</v>
      </c>
      <c r="K144" s="54">
        <f>Original!AN145/Original!AC145*100</f>
        <v>46.065865165879416</v>
      </c>
      <c r="L144">
        <f>VLOOKUP($A144,Dados_v3!$A$4:$V$420,18,FALSE)</f>
        <v>57.599999999999994</v>
      </c>
      <c r="M144">
        <f>VLOOKUP($A144,Dados_v3!$A$4:$V$420,19,FALSE)</f>
        <v>55.000000000000007</v>
      </c>
      <c r="N144">
        <f>VLOOKUP($A144,Dados_v3!$A$4:$V$420,20,FALSE)</f>
        <v>76.400000000000006</v>
      </c>
      <c r="O144">
        <f>VLOOKUP($A144,Dados_v3!$A$4:$V$420,21,FALSE)</f>
        <v>49.3</v>
      </c>
      <c r="P144">
        <f>VLOOKUP($A144,Dados_v3!$A$4:$V$420,22,FALSE)</f>
        <v>49.89</v>
      </c>
    </row>
    <row r="145" spans="1:16" hidden="1">
      <c r="A145" t="s">
        <v>150</v>
      </c>
      <c r="B145">
        <v>15508</v>
      </c>
      <c r="C145">
        <v>77.84</v>
      </c>
      <c r="D145">
        <v>4212</v>
      </c>
      <c r="E145">
        <v>231</v>
      </c>
      <c r="F145" s="53">
        <f>ROUND(100-(Original!N146/Original!C146*100),2)</f>
        <v>64.86</v>
      </c>
      <c r="G145" s="53">
        <v>11.61</v>
      </c>
      <c r="H145" s="53">
        <f>Original!AC146/Original!C146*100</f>
        <v>85.533741538238331</v>
      </c>
      <c r="I145" s="53">
        <f>Original!AE146/Original!AC146*100</f>
        <v>56.993299365823745</v>
      </c>
      <c r="J145" s="55">
        <f>(Original!AS146-Original!AT146)/Original!AS146*100</f>
        <v>19.278961738019948</v>
      </c>
      <c r="K145" s="54">
        <f>Original!AN146/Original!AC146*100</f>
        <v>39.403392549830208</v>
      </c>
      <c r="L145">
        <f>VLOOKUP($A145,Dados_v3!$A$4:$V$420,18,FALSE)</f>
        <v>58.5</v>
      </c>
      <c r="M145">
        <f>VLOOKUP($A145,Dados_v3!$A$4:$V$420,19,FALSE)</f>
        <v>59.599999999999994</v>
      </c>
      <c r="N145">
        <f>VLOOKUP($A145,Dados_v3!$A$4:$V$420,20,FALSE)</f>
        <v>71.2</v>
      </c>
      <c r="O145">
        <f>VLOOKUP($A145,Dados_v3!$A$4:$V$420,21,FALSE)</f>
        <v>45.800000000000004</v>
      </c>
      <c r="P145">
        <f>VLOOKUP($A145,Dados_v3!$A$4:$V$420,22,FALSE)</f>
        <v>55.400000000000006</v>
      </c>
    </row>
    <row r="146" spans="1:16" hidden="1">
      <c r="A146" t="s">
        <v>151</v>
      </c>
      <c r="B146">
        <v>17840</v>
      </c>
      <c r="C146">
        <v>53.26</v>
      </c>
      <c r="D146">
        <v>5207</v>
      </c>
      <c r="E146">
        <v>227</v>
      </c>
      <c r="F146" s="53">
        <f>ROUND(100-(Original!N147/Original!C147*100),2)</f>
        <v>66.61</v>
      </c>
      <c r="G146" s="53">
        <v>1.23</v>
      </c>
      <c r="H146" s="53">
        <f>Original!AC147/Original!C147*100</f>
        <v>83.025341005605384</v>
      </c>
      <c r="I146" s="53">
        <f>Original!AE147/Original!AC147*100</f>
        <v>68.059395457865861</v>
      </c>
      <c r="J146" s="55">
        <f>(Original!AS147-Original!AT147)/Original!AS147*100</f>
        <v>26.83456614988976</v>
      </c>
      <c r="K146" s="54">
        <f>Original!AN147/Original!AC147*100</f>
        <v>51.100662167020907</v>
      </c>
      <c r="L146">
        <f>VLOOKUP($A146,Dados_v3!$A$4:$V$420,18,FALSE)</f>
        <v>60.199999999999996</v>
      </c>
      <c r="M146">
        <f>VLOOKUP($A146,Dados_v3!$A$4:$V$420,19,FALSE)</f>
        <v>58.199999999999996</v>
      </c>
      <c r="N146">
        <f>VLOOKUP($A146,Dados_v3!$A$4:$V$420,20,FALSE)</f>
        <v>77</v>
      </c>
      <c r="O146">
        <f>VLOOKUP($A146,Dados_v3!$A$4:$V$420,21,FALSE)</f>
        <v>48</v>
      </c>
      <c r="P146">
        <f>VLOOKUP($A146,Dados_v3!$A$4:$V$420,22,FALSE)</f>
        <v>50.81</v>
      </c>
    </row>
    <row r="147" spans="1:16" hidden="1">
      <c r="A147" t="s">
        <v>152</v>
      </c>
      <c r="B147">
        <v>15205</v>
      </c>
      <c r="C147">
        <v>48.28</v>
      </c>
      <c r="D147">
        <v>3967</v>
      </c>
      <c r="E147">
        <v>265</v>
      </c>
      <c r="F147" s="53">
        <f>ROUND(100-(Original!N148/Original!C148*100),2)</f>
        <v>68.83</v>
      </c>
      <c r="G147" s="53">
        <v>19.41</v>
      </c>
      <c r="H147" s="53">
        <f>Original!AC148/Original!C148*100</f>
        <v>85.210405201841496</v>
      </c>
      <c r="I147" s="53">
        <f>Original!AE148/Original!AC148*100</f>
        <v>64.832563468672106</v>
      </c>
      <c r="J147" s="55">
        <f>(Original!AS148-Original!AT148)/Original!AS148*100</f>
        <v>29.280060694049354</v>
      </c>
      <c r="K147" s="54">
        <f>Original!AN148/Original!AC148*100</f>
        <v>51.977019000005519</v>
      </c>
      <c r="L147">
        <f>VLOOKUP($A147,Dados_v3!$A$4:$V$420,18,FALSE)</f>
        <v>61.4</v>
      </c>
      <c r="M147">
        <f>VLOOKUP($A147,Dados_v3!$A$4:$V$420,19,FALSE)</f>
        <v>58.599999999999994</v>
      </c>
      <c r="N147">
        <f>VLOOKUP($A147,Dados_v3!$A$4:$V$420,20,FALSE)</f>
        <v>78</v>
      </c>
      <c r="O147">
        <f>VLOOKUP($A147,Dados_v3!$A$4:$V$420,21,FALSE)</f>
        <v>43.5</v>
      </c>
      <c r="P147">
        <f>VLOOKUP($A147,Dados_v3!$A$4:$V$420,22,FALSE)</f>
        <v>49.66</v>
      </c>
    </row>
    <row r="148" spans="1:16" hidden="1">
      <c r="A148" t="s">
        <v>153</v>
      </c>
      <c r="B148">
        <v>13343</v>
      </c>
      <c r="C148">
        <v>67.959999999999994</v>
      </c>
      <c r="D148">
        <v>3554</v>
      </c>
      <c r="E148">
        <v>232</v>
      </c>
      <c r="F148" s="53">
        <f>ROUND(100-(Original!N149/Original!C149*100),2)</f>
        <v>67.28</v>
      </c>
      <c r="G148" s="53">
        <v>15.45</v>
      </c>
      <c r="H148" s="53">
        <f>Original!AC149/Original!C149*100</f>
        <v>79.71861323682829</v>
      </c>
      <c r="I148" s="53">
        <f>Original!AE149/Original!AC149*100</f>
        <v>63.638015296258473</v>
      </c>
      <c r="J148" s="55">
        <f>(Original!AS149-Original!AT149)/Original!AS149*100</f>
        <v>20.762596925186735</v>
      </c>
      <c r="K148" s="54">
        <f>Original!AN149/Original!AC149*100</f>
        <v>57.840215001835048</v>
      </c>
      <c r="L148">
        <f>VLOOKUP($A148,Dados_v3!$A$4:$V$420,18,FALSE)</f>
        <v>57.4</v>
      </c>
      <c r="M148">
        <f>VLOOKUP($A148,Dados_v3!$A$4:$V$420,19,FALSE)</f>
        <v>58.9</v>
      </c>
      <c r="N148">
        <f>VLOOKUP($A148,Dados_v3!$A$4:$V$420,20,FALSE)</f>
        <v>75</v>
      </c>
      <c r="O148">
        <f>VLOOKUP($A148,Dados_v3!$A$4:$V$420,21,FALSE)</f>
        <v>43.6</v>
      </c>
      <c r="P148">
        <f>VLOOKUP($A148,Dados_v3!$A$4:$V$420,22,FALSE)</f>
        <v>54.81</v>
      </c>
    </row>
    <row r="149" spans="1:16" hidden="1">
      <c r="A149" t="s">
        <v>154</v>
      </c>
      <c r="B149">
        <v>15331</v>
      </c>
      <c r="C149">
        <v>82.8</v>
      </c>
      <c r="D149">
        <v>3836</v>
      </c>
      <c r="E149">
        <v>190</v>
      </c>
      <c r="F149" s="53">
        <f>ROUND(100-(Original!N150/Original!C150*100),2)</f>
        <v>61.05</v>
      </c>
      <c r="G149" s="53">
        <v>0.99</v>
      </c>
      <c r="H149" s="53">
        <f>Original!AC150/Original!C150*100</f>
        <v>84.548873011219101</v>
      </c>
      <c r="I149" s="53">
        <f>Original!AE150/Original!AC150*100</f>
        <v>50.204943643280551</v>
      </c>
      <c r="J149" s="55">
        <f>(Original!AS150-Original!AT150)/Original!AS150*100</f>
        <v>18.747649507897613</v>
      </c>
      <c r="K149" s="54">
        <f>Original!AN150/Original!AC150*100</f>
        <v>51.920730815870876</v>
      </c>
      <c r="L149">
        <f>VLOOKUP($A149,Dados_v3!$A$4:$V$420,18,FALSE)</f>
        <v>55.000000000000007</v>
      </c>
      <c r="M149">
        <f>VLOOKUP($A149,Dados_v3!$A$4:$V$420,19,FALSE)</f>
        <v>58.099999999999994</v>
      </c>
      <c r="N149">
        <f>VLOOKUP($A149,Dados_v3!$A$4:$V$420,20,FALSE)</f>
        <v>70.7</v>
      </c>
      <c r="O149">
        <f>VLOOKUP($A149,Dados_v3!$A$4:$V$420,21,FALSE)</f>
        <v>46.2</v>
      </c>
      <c r="P149">
        <f>VLOOKUP($A149,Dados_v3!$A$4:$V$420,22,FALSE)</f>
        <v>53.12</v>
      </c>
    </row>
    <row r="150" spans="1:16" hidden="1">
      <c r="A150" t="s">
        <v>155</v>
      </c>
      <c r="B150">
        <v>11990</v>
      </c>
      <c r="C150">
        <v>54.93</v>
      </c>
      <c r="D150">
        <v>3239</v>
      </c>
      <c r="E150">
        <v>214</v>
      </c>
      <c r="F150" s="53">
        <f>ROUND(100-(Original!N151/Original!C151*100),2)</f>
        <v>64.989999999999995</v>
      </c>
      <c r="G150" s="53">
        <v>1.17</v>
      </c>
      <c r="H150" s="53">
        <f>Original!AC151/Original!C151*100</f>
        <v>82.845181460967467</v>
      </c>
      <c r="I150" s="53">
        <f>Original!AE151/Original!AC151*100</f>
        <v>60.606535527781134</v>
      </c>
      <c r="J150" s="55">
        <f>(Original!AS151-Original!AT151)/Original!AS151*100</f>
        <v>22.093539664261726</v>
      </c>
      <c r="K150" s="54">
        <f>Original!AN151/Original!AC151*100</f>
        <v>46.737523774564977</v>
      </c>
      <c r="L150">
        <f>VLOOKUP($A150,Dados_v3!$A$4:$V$420,18,FALSE)</f>
        <v>57.099999999999994</v>
      </c>
      <c r="M150">
        <f>VLOOKUP($A150,Dados_v3!$A$4:$V$420,19,FALSE)</f>
        <v>50.8</v>
      </c>
      <c r="N150">
        <f>VLOOKUP($A150,Dados_v3!$A$4:$V$420,20,FALSE)</f>
        <v>75.099999999999994</v>
      </c>
      <c r="O150">
        <f>VLOOKUP($A150,Dados_v3!$A$4:$V$420,21,FALSE)</f>
        <v>41.5</v>
      </c>
      <c r="P150">
        <f>VLOOKUP($A150,Dados_v3!$A$4:$V$420,22,FALSE)</f>
        <v>50.480000000000004</v>
      </c>
    </row>
    <row r="151" spans="1:16" hidden="1">
      <c r="A151" t="s">
        <v>156</v>
      </c>
      <c r="B151">
        <v>14924</v>
      </c>
      <c r="C151">
        <v>58.4</v>
      </c>
      <c r="D151">
        <v>4071</v>
      </c>
      <c r="E151">
        <v>216</v>
      </c>
      <c r="F151" s="53">
        <f>ROUND(100-(Original!N152/Original!C152*100),2)</f>
        <v>63.36</v>
      </c>
      <c r="G151" s="53">
        <v>7.61</v>
      </c>
      <c r="H151" s="53">
        <f>Original!AC152/Original!C152*100</f>
        <v>81.799051845014745</v>
      </c>
      <c r="I151" s="53">
        <f>Original!AE152/Original!AC152*100</f>
        <v>56.224444367916661</v>
      </c>
      <c r="J151" s="55">
        <f>(Original!AS152-Original!AT152)/Original!AS152*100</f>
        <v>21.75164931052656</v>
      </c>
      <c r="K151" s="54">
        <f>Original!AN152/Original!AC152*100</f>
        <v>43.810879318827652</v>
      </c>
      <c r="L151">
        <f>VLOOKUP($A151,Dados_v3!$A$4:$V$420,18,FALSE)</f>
        <v>57.199999999999996</v>
      </c>
      <c r="M151">
        <f>VLOOKUP($A151,Dados_v3!$A$4:$V$420,19,FALSE)</f>
        <v>59.599999999999994</v>
      </c>
      <c r="N151">
        <f>VLOOKUP($A151,Dados_v3!$A$4:$V$420,20,FALSE)</f>
        <v>69.899999999999991</v>
      </c>
      <c r="O151">
        <f>VLOOKUP($A151,Dados_v3!$A$4:$V$420,21,FALSE)</f>
        <v>46.400000000000006</v>
      </c>
      <c r="P151">
        <f>VLOOKUP($A151,Dados_v3!$A$4:$V$420,22,FALSE)</f>
        <v>54.900000000000006</v>
      </c>
    </row>
    <row r="152" spans="1:16" hidden="1">
      <c r="A152" t="s">
        <v>157</v>
      </c>
      <c r="B152">
        <v>13051</v>
      </c>
      <c r="C152">
        <v>21.77</v>
      </c>
      <c r="D152">
        <v>3691</v>
      </c>
      <c r="E152">
        <v>228</v>
      </c>
      <c r="F152" s="53">
        <f>ROUND(100-(Original!N153/Original!C153*100),2)</f>
        <v>55.51</v>
      </c>
      <c r="G152" s="53">
        <v>50.88</v>
      </c>
      <c r="H152" s="53">
        <f>Original!AC153/Original!C153*100</f>
        <v>83.273363258064521</v>
      </c>
      <c r="I152" s="53">
        <f>Original!AE153/Original!AC153*100</f>
        <v>62.990207219818032</v>
      </c>
      <c r="J152" s="55">
        <f>(Original!AS153-Original!AT153)/Original!AS153*100</f>
        <v>21.585386660270718</v>
      </c>
      <c r="K152" s="54">
        <f>Original!AN153/Original!AC153*100</f>
        <v>43.529519901066244</v>
      </c>
      <c r="L152">
        <f>VLOOKUP($A152,Dados_v3!$A$4:$V$420,18,FALSE)</f>
        <v>54.300000000000004</v>
      </c>
      <c r="M152">
        <f>VLOOKUP($A152,Dados_v3!$A$4:$V$420,19,FALSE)</f>
        <v>54.7</v>
      </c>
      <c r="N152">
        <f>VLOOKUP($A152,Dados_v3!$A$4:$V$420,20,FALSE)</f>
        <v>70.099999999999994</v>
      </c>
      <c r="O152">
        <f>VLOOKUP($A152,Dados_v3!$A$4:$V$420,21,FALSE)</f>
        <v>45.9</v>
      </c>
      <c r="P152">
        <f>VLOOKUP($A152,Dados_v3!$A$4:$V$420,22,FALSE)</f>
        <v>47.83</v>
      </c>
    </row>
    <row r="153" spans="1:16" hidden="1">
      <c r="A153" t="s">
        <v>158</v>
      </c>
      <c r="B153">
        <v>15193</v>
      </c>
      <c r="C153">
        <v>37</v>
      </c>
      <c r="D153">
        <v>4226</v>
      </c>
      <c r="E153">
        <v>268</v>
      </c>
      <c r="F153" s="53">
        <f>ROUND(100-(Original!N154/Original!C154*100),2)</f>
        <v>60.53</v>
      </c>
      <c r="G153" s="53">
        <v>60.62</v>
      </c>
      <c r="H153" s="53">
        <f>Original!AC154/Original!C154*100</f>
        <v>83.521544125847427</v>
      </c>
      <c r="I153" s="53">
        <f>Original!AE154/Original!AC154*100</f>
        <v>58.57958195572882</v>
      </c>
      <c r="J153" s="55">
        <f>(Original!AS154-Original!AT154)/Original!AS154*100</f>
        <v>25.313584371395333</v>
      </c>
      <c r="K153" s="54">
        <f>Original!AN154/Original!AC154*100</f>
        <v>47.01473195830323</v>
      </c>
      <c r="L153">
        <f>VLOOKUP($A153,Dados_v3!$A$4:$V$420,18,FALSE)</f>
        <v>58.9</v>
      </c>
      <c r="M153">
        <f>VLOOKUP($A153,Dados_v3!$A$4:$V$420,19,FALSE)</f>
        <v>52.5</v>
      </c>
      <c r="N153">
        <f>VLOOKUP($A153,Dados_v3!$A$4:$V$420,20,FALSE)</f>
        <v>76.3</v>
      </c>
      <c r="O153">
        <f>VLOOKUP($A153,Dados_v3!$A$4:$V$420,21,FALSE)</f>
        <v>49</v>
      </c>
      <c r="P153">
        <f>VLOOKUP($A153,Dados_v3!$A$4:$V$420,22,FALSE)</f>
        <v>49.55</v>
      </c>
    </row>
    <row r="154" spans="1:16" hidden="1">
      <c r="A154" t="s">
        <v>159</v>
      </c>
      <c r="B154">
        <v>13209</v>
      </c>
      <c r="C154">
        <v>80.33</v>
      </c>
      <c r="D154">
        <v>3529</v>
      </c>
      <c r="E154">
        <v>184</v>
      </c>
      <c r="F154" s="53">
        <f>ROUND(100-(Original!N155/Original!C155*100),2)</f>
        <v>60.33</v>
      </c>
      <c r="G154" s="53">
        <v>0.77</v>
      </c>
      <c r="H154" s="53">
        <f>Original!AC155/Original!C155*100</f>
        <v>80.562501028389732</v>
      </c>
      <c r="I154" s="53">
        <f>Original!AE155/Original!AC155*100</f>
        <v>63.750003006103263</v>
      </c>
      <c r="J154" s="55">
        <f>(Original!AS155-Original!AT155)/Original!AS155*100</f>
        <v>18.01321200203504</v>
      </c>
      <c r="K154" s="54">
        <f>Original!AN155/Original!AC155*100</f>
        <v>61.379767162882871</v>
      </c>
      <c r="L154">
        <f>VLOOKUP($A154,Dados_v3!$A$4:$V$420,18,FALSE)</f>
        <v>56.2</v>
      </c>
      <c r="M154">
        <f>VLOOKUP($A154,Dados_v3!$A$4:$V$420,19,FALSE)</f>
        <v>58.5</v>
      </c>
      <c r="N154">
        <f>VLOOKUP($A154,Dados_v3!$A$4:$V$420,20,FALSE)</f>
        <v>70.5</v>
      </c>
      <c r="O154">
        <f>VLOOKUP($A154,Dados_v3!$A$4:$V$420,21,FALSE)</f>
        <v>46.5</v>
      </c>
      <c r="P154">
        <f>VLOOKUP($A154,Dados_v3!$A$4:$V$420,22,FALSE)</f>
        <v>53.690000000000005</v>
      </c>
    </row>
    <row r="155" spans="1:16" hidden="1">
      <c r="A155" t="s">
        <v>160</v>
      </c>
      <c r="B155">
        <v>10995</v>
      </c>
      <c r="C155">
        <v>34.700000000000003</v>
      </c>
      <c r="D155">
        <v>3332</v>
      </c>
      <c r="E155">
        <v>290</v>
      </c>
      <c r="F155" s="53">
        <f>ROUND(100-(Original!N156/Original!C156*100),2)</f>
        <v>65.599999999999994</v>
      </c>
      <c r="G155" s="53">
        <v>54.56</v>
      </c>
      <c r="H155" s="53">
        <f>Original!AC156/Original!C156*100</f>
        <v>83.280416827739884</v>
      </c>
      <c r="I155" s="53">
        <f>Original!AE156/Original!AC156*100</f>
        <v>62.459225362740753</v>
      </c>
      <c r="J155" s="55">
        <f>(Original!AS156-Original!AT156)/Original!AS156*100</f>
        <v>30.506993653804383</v>
      </c>
      <c r="K155" s="54">
        <f>Original!AN156/Original!AC156*100</f>
        <v>47.383985869808185</v>
      </c>
      <c r="L155">
        <f>VLOOKUP($A155,Dados_v3!$A$4:$V$420,18,FALSE)</f>
        <v>59.9</v>
      </c>
      <c r="M155">
        <f>VLOOKUP($A155,Dados_v3!$A$4:$V$420,19,FALSE)</f>
        <v>55.900000000000006</v>
      </c>
      <c r="N155">
        <f>VLOOKUP($A155,Dados_v3!$A$4:$V$420,20,FALSE)</f>
        <v>78.600000000000009</v>
      </c>
      <c r="O155">
        <f>VLOOKUP($A155,Dados_v3!$A$4:$V$420,21,FALSE)</f>
        <v>38.200000000000003</v>
      </c>
      <c r="P155">
        <f>VLOOKUP($A155,Dados_v3!$A$4:$V$420,22,FALSE)</f>
        <v>47.92</v>
      </c>
    </row>
    <row r="156" spans="1:16" hidden="1">
      <c r="A156" t="s">
        <v>161</v>
      </c>
      <c r="B156">
        <v>10495</v>
      </c>
      <c r="C156">
        <v>21.22</v>
      </c>
      <c r="D156">
        <v>2996</v>
      </c>
      <c r="E156">
        <v>289</v>
      </c>
      <c r="F156" s="53">
        <f>ROUND(100-(Original!N157/Original!C157*100),2)</f>
        <v>59.18</v>
      </c>
      <c r="G156" s="53">
        <v>3.27</v>
      </c>
      <c r="H156" s="53">
        <f>Original!AC157/Original!C157*100</f>
        <v>80.335438837065269</v>
      </c>
      <c r="I156" s="53">
        <f>Original!AE157/Original!AC157*100</f>
        <v>59.040900909103421</v>
      </c>
      <c r="J156" s="55">
        <f>(Original!AS157-Original!AT157)/Original!AS157*100</f>
        <v>24.045549264469457</v>
      </c>
      <c r="K156" s="54">
        <f>Original!AN157/Original!AC157*100</f>
        <v>45.540089437049517</v>
      </c>
      <c r="L156">
        <f>VLOOKUP($A156,Dados_v3!$A$4:$V$420,18,FALSE)</f>
        <v>57.199999999999996</v>
      </c>
      <c r="M156">
        <f>VLOOKUP($A156,Dados_v3!$A$4:$V$420,19,FALSE)</f>
        <v>55.600000000000009</v>
      </c>
      <c r="N156">
        <f>VLOOKUP($A156,Dados_v3!$A$4:$V$420,20,FALSE)</f>
        <v>75.7</v>
      </c>
      <c r="O156">
        <f>VLOOKUP($A156,Dados_v3!$A$4:$V$420,21,FALSE)</f>
        <v>42.9</v>
      </c>
      <c r="P156">
        <f>VLOOKUP($A156,Dados_v3!$A$4:$V$420,22,FALSE)</f>
        <v>49.64</v>
      </c>
    </row>
    <row r="157" spans="1:16" hidden="1">
      <c r="A157" t="s">
        <v>162</v>
      </c>
      <c r="B157">
        <v>10207</v>
      </c>
      <c r="C157">
        <v>25.63</v>
      </c>
      <c r="D157">
        <v>2752</v>
      </c>
      <c r="E157">
        <v>231</v>
      </c>
      <c r="F157" s="53">
        <f>ROUND(100-(Original!N158/Original!C158*100),2)</f>
        <v>62.18</v>
      </c>
      <c r="G157" s="53">
        <v>74.239999999999995</v>
      </c>
      <c r="H157" s="53">
        <f>Original!AC158/Original!C158*100</f>
        <v>83.246576251298137</v>
      </c>
      <c r="I157" s="53">
        <f>Original!AE158/Original!AC158*100</f>
        <v>57.22316370517099</v>
      </c>
      <c r="J157" s="55">
        <f>(Original!AS158-Original!AT158)/Original!AS158*100</f>
        <v>23.340304881307457</v>
      </c>
      <c r="K157" s="54">
        <f>Original!AN158/Original!AC158*100</f>
        <v>42.880994676437737</v>
      </c>
      <c r="L157">
        <f>VLOOKUP($A157,Dados_v3!$A$4:$V$420,18,FALSE)</f>
        <v>57.099999999999994</v>
      </c>
      <c r="M157">
        <f>VLOOKUP($A157,Dados_v3!$A$4:$V$420,19,FALSE)</f>
        <v>55.300000000000004</v>
      </c>
      <c r="N157">
        <f>VLOOKUP($A157,Dados_v3!$A$4:$V$420,20,FALSE)</f>
        <v>72.599999999999994</v>
      </c>
      <c r="O157">
        <f>VLOOKUP($A157,Dados_v3!$A$4:$V$420,21,FALSE)</f>
        <v>45</v>
      </c>
      <c r="P157">
        <f>VLOOKUP($A157,Dados_v3!$A$4:$V$420,22,FALSE)</f>
        <v>44.43</v>
      </c>
    </row>
    <row r="158" spans="1:16" hidden="1">
      <c r="A158" t="s">
        <v>163</v>
      </c>
      <c r="B158">
        <v>18539</v>
      </c>
      <c r="C158">
        <v>17.46</v>
      </c>
      <c r="D158">
        <v>5331</v>
      </c>
      <c r="E158">
        <v>294</v>
      </c>
      <c r="F158" s="53">
        <f>ROUND(100-(Original!N159/Original!C159*100),2)</f>
        <v>65.61</v>
      </c>
      <c r="G158" s="53">
        <v>69.8</v>
      </c>
      <c r="H158" s="53">
        <f>Original!AC159/Original!C159*100</f>
        <v>84.242365445439333</v>
      </c>
      <c r="I158" s="53">
        <f>Original!AE159/Original!AC159*100</f>
        <v>66.594974429468508</v>
      </c>
      <c r="J158" s="55">
        <f>(Original!AS159-Original!AT159)/Original!AS159*100</f>
        <v>26.696771101493933</v>
      </c>
      <c r="K158" s="54">
        <f>Original!AN159/Original!AC159*100</f>
        <v>52.103138202318199</v>
      </c>
      <c r="L158">
        <f>VLOOKUP($A158,Dados_v3!$A$4:$V$420,18,FALSE)</f>
        <v>61</v>
      </c>
      <c r="M158">
        <f>VLOOKUP($A158,Dados_v3!$A$4:$V$420,19,FALSE)</f>
        <v>57.599999999999994</v>
      </c>
      <c r="N158">
        <f>VLOOKUP($A158,Dados_v3!$A$4:$V$420,20,FALSE)</f>
        <v>77.100000000000009</v>
      </c>
      <c r="O158">
        <f>VLOOKUP($A158,Dados_v3!$A$4:$V$420,21,FALSE)</f>
        <v>48.3</v>
      </c>
      <c r="P158">
        <f>VLOOKUP($A158,Dados_v3!$A$4:$V$420,22,FALSE)</f>
        <v>51.81</v>
      </c>
    </row>
    <row r="159" spans="1:16" hidden="1">
      <c r="A159" t="s">
        <v>164</v>
      </c>
      <c r="B159">
        <v>14522</v>
      </c>
      <c r="C159">
        <v>30.37</v>
      </c>
      <c r="D159">
        <v>4172</v>
      </c>
      <c r="E159">
        <v>245</v>
      </c>
      <c r="F159" s="53">
        <f>ROUND(100-(Original!N160/Original!C160*100),2)</f>
        <v>66.290000000000006</v>
      </c>
      <c r="G159" s="53">
        <v>2.04</v>
      </c>
      <c r="H159" s="53">
        <f>Original!AC160/Original!C160*100</f>
        <v>82.222559878598005</v>
      </c>
      <c r="I159" s="53">
        <f>Original!AE160/Original!AC160*100</f>
        <v>62.447580913431885</v>
      </c>
      <c r="J159" s="55">
        <f>(Original!AS160-Original!AT160)/Original!AS160*100</f>
        <v>25.069556183506986</v>
      </c>
      <c r="K159" s="54">
        <f>Original!AN160/Original!AC160*100</f>
        <v>52.022936268506236</v>
      </c>
      <c r="L159">
        <f>VLOOKUP($A159,Dados_v3!$A$4:$V$420,18,FALSE)</f>
        <v>58.199999999999996</v>
      </c>
      <c r="M159">
        <f>VLOOKUP($A159,Dados_v3!$A$4:$V$420,19,FALSE)</f>
        <v>56.100000000000009</v>
      </c>
      <c r="N159">
        <f>VLOOKUP($A159,Dados_v3!$A$4:$V$420,20,FALSE)</f>
        <v>76.3</v>
      </c>
      <c r="O159">
        <f>VLOOKUP($A159,Dados_v3!$A$4:$V$420,21,FALSE)</f>
        <v>45.4</v>
      </c>
      <c r="P159">
        <f>VLOOKUP($A159,Dados_v3!$A$4:$V$420,22,FALSE)</f>
        <v>47.089999999999996</v>
      </c>
    </row>
    <row r="160" spans="1:16" hidden="1">
      <c r="A160" t="s">
        <v>165</v>
      </c>
      <c r="B160">
        <v>12693</v>
      </c>
      <c r="C160">
        <v>24.95</v>
      </c>
      <c r="D160">
        <v>3798</v>
      </c>
      <c r="E160">
        <v>273</v>
      </c>
      <c r="F160" s="53">
        <f>ROUND(100-(Original!N161/Original!C161*100),2)</f>
        <v>63.33</v>
      </c>
      <c r="G160" s="53">
        <v>43.55</v>
      </c>
      <c r="H160" s="53">
        <f>Original!AC161/Original!C161*100</f>
        <v>84.040743424801079</v>
      </c>
      <c r="I160" s="53">
        <f>Original!AE161/Original!AC161*100</f>
        <v>67.553313296746495</v>
      </c>
      <c r="J160" s="55">
        <f>(Original!AS161-Original!AT161)/Original!AS161*100</f>
        <v>26.976085738630523</v>
      </c>
      <c r="K160" s="54">
        <f>Original!AN161/Original!AC161*100</f>
        <v>51.645098172390512</v>
      </c>
      <c r="L160">
        <f>VLOOKUP($A160,Dados_v3!$A$4:$V$420,18,FALSE)</f>
        <v>60</v>
      </c>
      <c r="M160">
        <f>VLOOKUP($A160,Dados_v3!$A$4:$V$420,19,FALSE)</f>
        <v>56.8</v>
      </c>
      <c r="N160">
        <f>VLOOKUP($A160,Dados_v3!$A$4:$V$420,20,FALSE)</f>
        <v>71.8</v>
      </c>
      <c r="O160">
        <f>VLOOKUP($A160,Dados_v3!$A$4:$V$420,21,FALSE)</f>
        <v>45.800000000000004</v>
      </c>
      <c r="P160">
        <f>VLOOKUP($A160,Dados_v3!$A$4:$V$420,22,FALSE)</f>
        <v>50.39</v>
      </c>
    </row>
    <row r="161" spans="1:16" hidden="1">
      <c r="A161" t="s">
        <v>166</v>
      </c>
      <c r="B161">
        <v>19914</v>
      </c>
      <c r="C161">
        <v>9.11</v>
      </c>
      <c r="D161">
        <v>5947</v>
      </c>
      <c r="E161">
        <v>323</v>
      </c>
      <c r="F161" s="53">
        <f>ROUND(100-(Original!N162/Original!C162*100),2)</f>
        <v>63.68</v>
      </c>
      <c r="G161" s="53">
        <v>67.34</v>
      </c>
      <c r="H161" s="53">
        <f>Original!AC162/Original!C162*100</f>
        <v>83.695168536858489</v>
      </c>
      <c r="I161" s="53">
        <f>Original!AE162/Original!AC162*100</f>
        <v>65.738739909596418</v>
      </c>
      <c r="J161" s="55">
        <f>(Original!AS162-Original!AT162)/Original!AS162*100</f>
        <v>26.83113032550003</v>
      </c>
      <c r="K161" s="54">
        <f>Original!AN162/Original!AC162*100</f>
        <v>51.359524797032527</v>
      </c>
      <c r="L161">
        <f>VLOOKUP($A161,Dados_v3!$A$4:$V$420,18,FALSE)</f>
        <v>59.4</v>
      </c>
      <c r="M161">
        <f>VLOOKUP($A161,Dados_v3!$A$4:$V$420,19,FALSE)</f>
        <v>55.000000000000007</v>
      </c>
      <c r="N161">
        <f>VLOOKUP($A161,Dados_v3!$A$4:$V$420,20,FALSE)</f>
        <v>75.5</v>
      </c>
      <c r="O161">
        <f>VLOOKUP($A161,Dados_v3!$A$4:$V$420,21,FALSE)</f>
        <v>51</v>
      </c>
      <c r="P161">
        <f>VLOOKUP($A161,Dados_v3!$A$4:$V$420,22,FALSE)</f>
        <v>46.39</v>
      </c>
    </row>
    <row r="162" spans="1:16" hidden="1">
      <c r="A162" t="s">
        <v>167</v>
      </c>
      <c r="B162">
        <v>18127</v>
      </c>
      <c r="C162">
        <v>63.76</v>
      </c>
      <c r="D162">
        <v>4973</v>
      </c>
      <c r="E162">
        <v>273</v>
      </c>
      <c r="F162" s="53">
        <f>ROUND(100-(Original!N163/Original!C163*100),2)</f>
        <v>61.48</v>
      </c>
      <c r="G162" s="53">
        <v>7.16</v>
      </c>
      <c r="H162" s="53">
        <f>Original!AC163/Original!C163*100</f>
        <v>84.24222203067248</v>
      </c>
      <c r="I162" s="53">
        <f>Original!AE163/Original!AC163*100</f>
        <v>62.069648656275078</v>
      </c>
      <c r="J162" s="55">
        <f>(Original!AS163-Original!AT163)/Original!AS163*100</f>
        <v>18.670202808913476</v>
      </c>
      <c r="K162" s="54">
        <f>Original!AN163/Original!AC163*100</f>
        <v>54.029198418819526</v>
      </c>
      <c r="L162">
        <f>VLOOKUP($A162,Dados_v3!$A$4:$V$420,18,FALSE)</f>
        <v>56.999999999999993</v>
      </c>
      <c r="M162">
        <f>VLOOKUP($A162,Dados_v3!$A$4:$V$420,19,FALSE)</f>
        <v>58.3</v>
      </c>
      <c r="N162">
        <f>VLOOKUP($A162,Dados_v3!$A$4:$V$420,20,FALSE)</f>
        <v>73.099999999999994</v>
      </c>
      <c r="O162">
        <f>VLOOKUP($A162,Dados_v3!$A$4:$V$420,21,FALSE)</f>
        <v>48.4</v>
      </c>
      <c r="P162">
        <f>VLOOKUP($A162,Dados_v3!$A$4:$V$420,22,FALSE)</f>
        <v>52.739999999999995</v>
      </c>
    </row>
    <row r="163" spans="1:16" hidden="1">
      <c r="A163" t="s">
        <v>168</v>
      </c>
      <c r="B163">
        <v>10900</v>
      </c>
      <c r="C163">
        <v>51.52</v>
      </c>
      <c r="D163">
        <v>2760</v>
      </c>
      <c r="E163">
        <v>223</v>
      </c>
      <c r="F163" s="53">
        <f>ROUND(100-(Original!N164/Original!C164*100),2)</f>
        <v>62.94</v>
      </c>
      <c r="G163" s="53">
        <v>12.21</v>
      </c>
      <c r="H163" s="53">
        <f>Original!AC164/Original!C164*100</f>
        <v>82.149844408899085</v>
      </c>
      <c r="I163" s="53">
        <f>Original!AE164/Original!AC164*100</f>
        <v>63.094615580775404</v>
      </c>
      <c r="J163" s="55">
        <f>(Original!AS164-Original!AT164)/Original!AS164*100</f>
        <v>23.63726975928115</v>
      </c>
      <c r="K163" s="54">
        <f>Original!AN164/Original!AC164*100</f>
        <v>54.963463531245971</v>
      </c>
      <c r="L163">
        <f>VLOOKUP($A163,Dados_v3!$A$4:$V$420,18,FALSE)</f>
        <v>59.099999999999994</v>
      </c>
      <c r="M163">
        <f>VLOOKUP($A163,Dados_v3!$A$4:$V$420,19,FALSE)</f>
        <v>56.499999999999993</v>
      </c>
      <c r="N163">
        <f>VLOOKUP($A163,Dados_v3!$A$4:$V$420,20,FALSE)</f>
        <v>77</v>
      </c>
      <c r="O163">
        <f>VLOOKUP($A163,Dados_v3!$A$4:$V$420,21,FALSE)</f>
        <v>42.5</v>
      </c>
      <c r="P163">
        <f>VLOOKUP($A163,Dados_v3!$A$4:$V$420,22,FALSE)</f>
        <v>47.160000000000004</v>
      </c>
    </row>
    <row r="164" spans="1:16" hidden="1">
      <c r="A164" t="s">
        <v>169</v>
      </c>
      <c r="B164">
        <v>13651</v>
      </c>
      <c r="C164">
        <v>63.94</v>
      </c>
      <c r="D164">
        <v>3681</v>
      </c>
      <c r="E164">
        <v>269</v>
      </c>
      <c r="F164" s="53">
        <f>ROUND(100-(Original!N165/Original!C165*100),2)</f>
        <v>59.23</v>
      </c>
      <c r="G164" s="53">
        <v>5.32</v>
      </c>
      <c r="H164" s="53">
        <f>Original!AC165/Original!C165*100</f>
        <v>86.84327841967621</v>
      </c>
      <c r="I164" s="53">
        <f>Original!AE165/Original!AC165*100</f>
        <v>64.646085391415227</v>
      </c>
      <c r="J164" s="55">
        <f>(Original!AS165-Original!AT165)/Original!AS165*100</f>
        <v>18.858924250562804</v>
      </c>
      <c r="K164" s="54">
        <f>Original!AN165/Original!AC165*100</f>
        <v>57.338668755071495</v>
      </c>
      <c r="L164">
        <f>VLOOKUP($A164,Dados_v3!$A$4:$V$420,18,FALSE)</f>
        <v>59.3</v>
      </c>
      <c r="M164">
        <f>VLOOKUP($A164,Dados_v3!$A$4:$V$420,19,FALSE)</f>
        <v>55.400000000000006</v>
      </c>
      <c r="N164">
        <f>VLOOKUP($A164,Dados_v3!$A$4:$V$420,20,FALSE)</f>
        <v>78.600000000000009</v>
      </c>
      <c r="O164">
        <f>VLOOKUP($A164,Dados_v3!$A$4:$V$420,21,FALSE)</f>
        <v>45.2</v>
      </c>
      <c r="P164">
        <f>VLOOKUP($A164,Dados_v3!$A$4:$V$420,22,FALSE)</f>
        <v>47.620000000000005</v>
      </c>
    </row>
    <row r="165" spans="1:16" hidden="1">
      <c r="A165" t="s">
        <v>170</v>
      </c>
      <c r="B165">
        <v>16467</v>
      </c>
      <c r="C165">
        <v>67.83</v>
      </c>
      <c r="D165">
        <v>4584</v>
      </c>
      <c r="E165">
        <v>201</v>
      </c>
      <c r="F165" s="53">
        <f>ROUND(100-(Original!N166/Original!C166*100),2)</f>
        <v>59.86</v>
      </c>
      <c r="G165" s="53">
        <v>4.01</v>
      </c>
      <c r="H165" s="53">
        <f>Original!AC166/Original!C166*100</f>
        <v>82.063382617477373</v>
      </c>
      <c r="I165" s="53">
        <f>Original!AE166/Original!AC166*100</f>
        <v>66.04313546131209</v>
      </c>
      <c r="J165" s="55">
        <f>(Original!AS166-Original!AT166)/Original!AS166*100</f>
        <v>19.484586553505959</v>
      </c>
      <c r="K165" s="54">
        <f>Original!AN166/Original!AC166*100</f>
        <v>62.316788765106899</v>
      </c>
      <c r="L165">
        <f>VLOOKUP($A165,Dados_v3!$A$4:$V$420,18,FALSE)</f>
        <v>55.600000000000009</v>
      </c>
      <c r="M165">
        <f>VLOOKUP($A165,Dados_v3!$A$4:$V$420,19,FALSE)</f>
        <v>56.499999999999993</v>
      </c>
      <c r="N165">
        <f>VLOOKUP($A165,Dados_v3!$A$4:$V$420,20,FALSE)</f>
        <v>76.599999999999994</v>
      </c>
      <c r="O165">
        <f>VLOOKUP($A165,Dados_v3!$A$4:$V$420,21,FALSE)</f>
        <v>47.099999999999994</v>
      </c>
      <c r="P165">
        <f>VLOOKUP($A165,Dados_v3!$A$4:$V$420,22,FALSE)</f>
        <v>55.92</v>
      </c>
    </row>
    <row r="166" spans="1:16" hidden="1">
      <c r="A166" t="s">
        <v>171</v>
      </c>
      <c r="B166">
        <v>10331</v>
      </c>
      <c r="C166">
        <v>40.5</v>
      </c>
      <c r="D166">
        <v>2693</v>
      </c>
      <c r="E166">
        <v>187</v>
      </c>
      <c r="F166" s="53">
        <f>ROUND(100-(Original!N167/Original!C167*100),2)</f>
        <v>63.45</v>
      </c>
      <c r="G166" s="53">
        <v>2.56</v>
      </c>
      <c r="H166" s="53">
        <f>Original!AC167/Original!C167*100</f>
        <v>79.385036229309833</v>
      </c>
      <c r="I166" s="53">
        <f>Original!AE167/Original!AC167*100</f>
        <v>56.047603150876192</v>
      </c>
      <c r="J166" s="55">
        <f>(Original!AS167-Original!AT167)/Original!AS167*100</f>
        <v>21.61655955140137</v>
      </c>
      <c r="K166" s="54">
        <f>Original!AN167/Original!AC167*100</f>
        <v>46.865932119215984</v>
      </c>
      <c r="L166">
        <f>VLOOKUP($A166,Dados_v3!$A$4:$V$420,18,FALSE)</f>
        <v>55.000000000000007</v>
      </c>
      <c r="M166">
        <f>VLOOKUP($A166,Dados_v3!$A$4:$V$420,19,FALSE)</f>
        <v>54.400000000000006</v>
      </c>
      <c r="N166">
        <f>VLOOKUP($A166,Dados_v3!$A$4:$V$420,20,FALSE)</f>
        <v>76.8</v>
      </c>
      <c r="O166">
        <f>VLOOKUP($A166,Dados_v3!$A$4:$V$420,21,FALSE)</f>
        <v>42.199999999999996</v>
      </c>
      <c r="P166">
        <f>VLOOKUP($A166,Dados_v3!$A$4:$V$420,22,FALSE)</f>
        <v>54.72</v>
      </c>
    </row>
    <row r="167" spans="1:16" hidden="1">
      <c r="A167" t="s">
        <v>172</v>
      </c>
      <c r="B167">
        <v>14118</v>
      </c>
      <c r="C167">
        <v>60.47</v>
      </c>
      <c r="D167">
        <v>3985</v>
      </c>
      <c r="E167">
        <v>234</v>
      </c>
      <c r="F167" s="53">
        <f>ROUND(100-(Original!N168/Original!C168*100),2)</f>
        <v>66.69</v>
      </c>
      <c r="G167" s="53">
        <v>26.78</v>
      </c>
      <c r="H167" s="53">
        <f>Original!AC168/Original!C168*100</f>
        <v>83.386105367049154</v>
      </c>
      <c r="I167" s="53">
        <f>Original!AE168/Original!AC168*100</f>
        <v>64.775630805738189</v>
      </c>
      <c r="J167" s="55">
        <f>(Original!AS168-Original!AT168)/Original!AS168*100</f>
        <v>19.206134428163761</v>
      </c>
      <c r="K167" s="54">
        <f>Original!AN168/Original!AC168*100</f>
        <v>59.900587804676405</v>
      </c>
      <c r="L167">
        <f>VLOOKUP($A167,Dados_v3!$A$4:$V$420,18,FALSE)</f>
        <v>55.300000000000004</v>
      </c>
      <c r="M167">
        <f>VLOOKUP($A167,Dados_v3!$A$4:$V$420,19,FALSE)</f>
        <v>52.5</v>
      </c>
      <c r="N167">
        <f>VLOOKUP($A167,Dados_v3!$A$4:$V$420,20,FALSE)</f>
        <v>76.3</v>
      </c>
      <c r="O167">
        <f>VLOOKUP($A167,Dados_v3!$A$4:$V$420,21,FALSE)</f>
        <v>47.699999999999996</v>
      </c>
      <c r="P167">
        <f>VLOOKUP($A167,Dados_v3!$A$4:$V$420,22,FALSE)</f>
        <v>50.460000000000008</v>
      </c>
    </row>
    <row r="168" spans="1:16" hidden="1">
      <c r="A168" t="s">
        <v>173</v>
      </c>
      <c r="B168">
        <v>14115</v>
      </c>
      <c r="C168">
        <v>34.4</v>
      </c>
      <c r="D168">
        <v>4093</v>
      </c>
      <c r="E168">
        <v>242</v>
      </c>
      <c r="F168" s="53">
        <f>ROUND(100-(Original!N169/Original!C169*100),2)</f>
        <v>56.19</v>
      </c>
      <c r="G168" s="53">
        <v>43.59</v>
      </c>
      <c r="H168" s="53">
        <f>Original!AC169/Original!C169*100</f>
        <v>83.425787566347864</v>
      </c>
      <c r="I168" s="53">
        <f>Original!AE169/Original!AC169*100</f>
        <v>61.771462037543209</v>
      </c>
      <c r="J168" s="55">
        <f>(Original!AS169-Original!AT169)/Original!AS169*100</f>
        <v>26.096313456903797</v>
      </c>
      <c r="K168" s="54">
        <f>Original!AN169/Original!AC169*100</f>
        <v>46.008546598178981</v>
      </c>
      <c r="L168">
        <f>VLOOKUP($A168,Dados_v3!$A$4:$V$420,18,FALSE)</f>
        <v>57.499999999999993</v>
      </c>
      <c r="M168">
        <f>VLOOKUP($A168,Dados_v3!$A$4:$V$420,19,FALSE)</f>
        <v>56.599999999999994</v>
      </c>
      <c r="N168">
        <f>VLOOKUP($A168,Dados_v3!$A$4:$V$420,20,FALSE)</f>
        <v>75.400000000000006</v>
      </c>
      <c r="O168">
        <f>VLOOKUP($A168,Dados_v3!$A$4:$V$420,21,FALSE)</f>
        <v>42.6</v>
      </c>
      <c r="P168">
        <f>VLOOKUP($A168,Dados_v3!$A$4:$V$420,22,FALSE)</f>
        <v>51.29</v>
      </c>
    </row>
    <row r="169" spans="1:16" hidden="1">
      <c r="A169" t="s">
        <v>174</v>
      </c>
      <c r="B169">
        <v>10290</v>
      </c>
      <c r="C169">
        <v>77.73</v>
      </c>
      <c r="D169">
        <v>3004</v>
      </c>
      <c r="E169">
        <v>227</v>
      </c>
      <c r="F169" s="53">
        <f>ROUND(100-(Original!N170/Original!C170*100),2)</f>
        <v>53.92</v>
      </c>
      <c r="G169" s="53">
        <v>30.13</v>
      </c>
      <c r="H169" s="53">
        <f>Original!AC170/Original!C170*100</f>
        <v>83.022603519533519</v>
      </c>
      <c r="I169" s="53">
        <f>Original!AE170/Original!AC170*100</f>
        <v>49.887719280617247</v>
      </c>
      <c r="J169" s="55">
        <f>(Original!AS170-Original!AT170)/Original!AS170*100</f>
        <v>19.661246223049538</v>
      </c>
      <c r="K169" s="54">
        <f>Original!AN170/Original!AC170*100</f>
        <v>36.297005066155599</v>
      </c>
      <c r="L169">
        <f>VLOOKUP($A169,Dados_v3!$A$4:$V$420,18,FALSE)</f>
        <v>54.1</v>
      </c>
      <c r="M169">
        <f>VLOOKUP($A169,Dados_v3!$A$4:$V$420,19,FALSE)</f>
        <v>46.9</v>
      </c>
      <c r="N169">
        <f>VLOOKUP($A169,Dados_v3!$A$4:$V$420,20,FALSE)</f>
        <v>70.5</v>
      </c>
      <c r="O169">
        <f>VLOOKUP($A169,Dados_v3!$A$4:$V$420,21,FALSE)</f>
        <v>41.3</v>
      </c>
      <c r="P169">
        <f>VLOOKUP($A169,Dados_v3!$A$4:$V$420,22,FALSE)</f>
        <v>56.100000000000009</v>
      </c>
    </row>
    <row r="170" spans="1:16" hidden="1">
      <c r="A170" t="s">
        <v>175</v>
      </c>
      <c r="B170">
        <v>15052</v>
      </c>
      <c r="C170">
        <v>33.22</v>
      </c>
      <c r="D170">
        <v>4182</v>
      </c>
      <c r="E170">
        <v>210</v>
      </c>
      <c r="F170" s="53">
        <f>ROUND(100-(Original!N171/Original!C171*100),2)</f>
        <v>63.51</v>
      </c>
      <c r="G170" s="53">
        <v>0.84</v>
      </c>
      <c r="H170" s="53">
        <f>Original!AC171/Original!C171*100</f>
        <v>80.681624151541328</v>
      </c>
      <c r="I170" s="53">
        <f>Original!AE171/Original!AC171*100</f>
        <v>66.193500699744789</v>
      </c>
      <c r="J170" s="55">
        <f>(Original!AS171-Original!AT171)/Original!AS171*100</f>
        <v>24.184122644453669</v>
      </c>
      <c r="K170" s="54">
        <f>Original!AN171/Original!AC171*100</f>
        <v>49.813432634007953</v>
      </c>
      <c r="L170">
        <f>VLOOKUP($A170,Dados_v3!$A$4:$V$420,18,FALSE)</f>
        <v>57.099999999999994</v>
      </c>
      <c r="M170">
        <f>VLOOKUP($A170,Dados_v3!$A$4:$V$420,19,FALSE)</f>
        <v>56.8</v>
      </c>
      <c r="N170">
        <f>VLOOKUP($A170,Dados_v3!$A$4:$V$420,20,FALSE)</f>
        <v>77.7</v>
      </c>
      <c r="O170">
        <f>VLOOKUP($A170,Dados_v3!$A$4:$V$420,21,FALSE)</f>
        <v>43.6</v>
      </c>
      <c r="P170">
        <f>VLOOKUP($A170,Dados_v3!$A$4:$V$420,22,FALSE)</f>
        <v>52.370000000000005</v>
      </c>
    </row>
    <row r="171" spans="1:16" hidden="1">
      <c r="A171" t="s">
        <v>176</v>
      </c>
      <c r="B171">
        <v>13934</v>
      </c>
      <c r="C171">
        <v>79.849999999999994</v>
      </c>
      <c r="D171">
        <v>3311</v>
      </c>
      <c r="E171">
        <v>197</v>
      </c>
      <c r="F171" s="53">
        <f>ROUND(100-(Original!N172/Original!C172*100),2)</f>
        <v>64.56</v>
      </c>
      <c r="G171" s="53">
        <v>1.54</v>
      </c>
      <c r="H171" s="53">
        <f>Original!AC172/Original!C172*100</f>
        <v>84.756997074494052</v>
      </c>
      <c r="I171" s="53">
        <f>Original!AE172/Original!AC172*100</f>
        <v>59.906750287536916</v>
      </c>
      <c r="J171" s="55">
        <f>(Original!AS172-Original!AT172)/Original!AS172*100</f>
        <v>15.206265402910727</v>
      </c>
      <c r="K171" s="54">
        <f>Original!AN172/Original!AC172*100</f>
        <v>54.53428115707716</v>
      </c>
      <c r="L171">
        <f>VLOOKUP($A171,Dados_v3!$A$4:$V$420,18,FALSE)</f>
        <v>54.500000000000007</v>
      </c>
      <c r="M171">
        <f>VLOOKUP($A171,Dados_v3!$A$4:$V$420,19,FALSE)</f>
        <v>54.300000000000004</v>
      </c>
      <c r="N171">
        <f>VLOOKUP($A171,Dados_v3!$A$4:$V$420,20,FALSE)</f>
        <v>75.400000000000006</v>
      </c>
      <c r="O171">
        <f>VLOOKUP($A171,Dados_v3!$A$4:$V$420,21,FALSE)</f>
        <v>46.400000000000006</v>
      </c>
      <c r="P171">
        <f>VLOOKUP($A171,Dados_v3!$A$4:$V$420,22,FALSE)</f>
        <v>48.53</v>
      </c>
    </row>
    <row r="172" spans="1:16" hidden="1">
      <c r="A172" t="s">
        <v>177</v>
      </c>
      <c r="B172">
        <v>10368</v>
      </c>
      <c r="C172">
        <v>22.48</v>
      </c>
      <c r="D172">
        <v>3000</v>
      </c>
      <c r="E172">
        <v>325</v>
      </c>
      <c r="F172" s="53">
        <f>ROUND(100-(Original!N173/Original!C173*100),2)</f>
        <v>73.86</v>
      </c>
      <c r="G172" s="53">
        <v>53.6</v>
      </c>
      <c r="H172" s="53">
        <f>Original!AC173/Original!C173*100</f>
        <v>80.99603594338349</v>
      </c>
      <c r="I172" s="53">
        <f>Original!AE173/Original!AC173*100</f>
        <v>62.744662784191405</v>
      </c>
      <c r="J172" s="55">
        <f>(Original!AS173-Original!AT173)/Original!AS173*100</f>
        <v>38.589281250706158</v>
      </c>
      <c r="K172" s="54">
        <f>Original!AN173/Original!AC173*100</f>
        <v>57.609715544897014</v>
      </c>
      <c r="L172">
        <f>VLOOKUP($A172,Dados_v3!$A$4:$V$420,18,FALSE)</f>
        <v>62.3</v>
      </c>
      <c r="M172">
        <f>VLOOKUP($A172,Dados_v3!$A$4:$V$420,19,FALSE)</f>
        <v>57.099999999999994</v>
      </c>
      <c r="N172">
        <f>VLOOKUP($A172,Dados_v3!$A$4:$V$420,20,FALSE)</f>
        <v>70.399999999999991</v>
      </c>
      <c r="O172">
        <f>VLOOKUP($A172,Dados_v3!$A$4:$V$420,21,FALSE)</f>
        <v>47</v>
      </c>
      <c r="P172">
        <f>VLOOKUP($A172,Dados_v3!$A$4:$V$420,22,FALSE)</f>
        <v>61.5</v>
      </c>
    </row>
    <row r="173" spans="1:16" hidden="1">
      <c r="A173" t="s">
        <v>178</v>
      </c>
      <c r="B173">
        <v>12311</v>
      </c>
      <c r="C173">
        <v>49.21</v>
      </c>
      <c r="D173">
        <v>3483</v>
      </c>
      <c r="E173">
        <v>267</v>
      </c>
      <c r="F173" s="53">
        <f>ROUND(100-(Original!N174/Original!C174*100),2)</f>
        <v>64.91</v>
      </c>
      <c r="G173" s="53">
        <v>1.41</v>
      </c>
      <c r="H173" s="53">
        <f>Original!AC174/Original!C174*100</f>
        <v>84.873875973032241</v>
      </c>
      <c r="I173" s="53">
        <f>Original!AE174/Original!AC174*100</f>
        <v>69.408828626148861</v>
      </c>
      <c r="J173" s="55">
        <f>(Original!AS174-Original!AT174)/Original!AS174*100</f>
        <v>25.576368916109889</v>
      </c>
      <c r="K173" s="54">
        <f>Original!AN174/Original!AC174*100</f>
        <v>55.288257728164567</v>
      </c>
      <c r="L173">
        <f>VLOOKUP($A173,Dados_v3!$A$4:$V$420,18,FALSE)</f>
        <v>62.1</v>
      </c>
      <c r="M173">
        <f>VLOOKUP($A173,Dados_v3!$A$4:$V$420,19,FALSE)</f>
        <v>58.8</v>
      </c>
      <c r="N173">
        <f>VLOOKUP($A173,Dados_v3!$A$4:$V$420,20,FALSE)</f>
        <v>69.699999999999989</v>
      </c>
      <c r="O173">
        <f>VLOOKUP($A173,Dados_v3!$A$4:$V$420,21,FALSE)</f>
        <v>46.1</v>
      </c>
      <c r="P173">
        <f>VLOOKUP($A173,Dados_v3!$A$4:$V$420,22,FALSE)</f>
        <v>45.440000000000005</v>
      </c>
    </row>
    <row r="174" spans="1:16" hidden="1">
      <c r="A174" t="s">
        <v>179</v>
      </c>
      <c r="B174">
        <v>11229</v>
      </c>
      <c r="C174">
        <v>38.81</v>
      </c>
      <c r="D174">
        <v>3324</v>
      </c>
      <c r="E174">
        <v>191</v>
      </c>
      <c r="F174" s="53">
        <f>ROUND(100-(Original!N175/Original!C175*100),2)</f>
        <v>61.44</v>
      </c>
      <c r="G174" s="53">
        <v>42.6</v>
      </c>
      <c r="H174" s="53">
        <f>Original!AC175/Original!C175*100</f>
        <v>80.43775460094399</v>
      </c>
      <c r="I174" s="53">
        <f>Original!AE175/Original!AC175*100</f>
        <v>53.666474960986619</v>
      </c>
      <c r="J174" s="55">
        <f>(Original!AS175-Original!AT175)/Original!AS175*100</f>
        <v>16.415624560194868</v>
      </c>
      <c r="K174" s="54">
        <f>Original!AN175/Original!AC175*100</f>
        <v>44.648428693942869</v>
      </c>
      <c r="L174">
        <f>VLOOKUP($A174,Dados_v3!$A$4:$V$420,18,FALSE)</f>
        <v>52.400000000000006</v>
      </c>
      <c r="M174">
        <f>VLOOKUP($A174,Dados_v3!$A$4:$V$420,19,FALSE)</f>
        <v>52.300000000000004</v>
      </c>
      <c r="N174">
        <f>VLOOKUP($A174,Dados_v3!$A$4:$V$420,20,FALSE)</f>
        <v>74.3</v>
      </c>
      <c r="O174">
        <f>VLOOKUP($A174,Dados_v3!$A$4:$V$420,21,FALSE)</f>
        <v>45</v>
      </c>
      <c r="P174">
        <f>VLOOKUP($A174,Dados_v3!$A$4:$V$420,22,FALSE)</f>
        <v>56.389999999999993</v>
      </c>
    </row>
    <row r="175" spans="1:16" hidden="1">
      <c r="A175" t="s">
        <v>180</v>
      </c>
      <c r="B175">
        <v>17093</v>
      </c>
      <c r="C175">
        <v>20.21</v>
      </c>
      <c r="D175">
        <v>4960</v>
      </c>
      <c r="E175">
        <v>325</v>
      </c>
      <c r="F175" s="53">
        <f>ROUND(100-(Original!N176/Original!C176*100),2)</f>
        <v>59.38</v>
      </c>
      <c r="G175" s="53">
        <v>73.25</v>
      </c>
      <c r="H175" s="53">
        <f>Original!AC176/Original!C176*100</f>
        <v>83.99085879629088</v>
      </c>
      <c r="I175" s="53">
        <f>Original!AE176/Original!AC176*100</f>
        <v>67.869798291326148</v>
      </c>
      <c r="J175" s="55">
        <f>(Original!AS176-Original!AT176)/Original!AS176*100</f>
        <v>26.57986665049496</v>
      </c>
      <c r="K175" s="54">
        <f>Original!AN176/Original!AC176*100</f>
        <v>52.037072720714598</v>
      </c>
      <c r="L175">
        <f>VLOOKUP($A175,Dados_v3!$A$4:$V$420,18,FALSE)</f>
        <v>60.5</v>
      </c>
      <c r="M175">
        <f>VLOOKUP($A175,Dados_v3!$A$4:$V$420,19,FALSE)</f>
        <v>56.599999999999994</v>
      </c>
      <c r="N175">
        <f>VLOOKUP($A175,Dados_v3!$A$4:$V$420,20,FALSE)</f>
        <v>74.7</v>
      </c>
      <c r="O175">
        <f>VLOOKUP($A175,Dados_v3!$A$4:$V$420,21,FALSE)</f>
        <v>50.8</v>
      </c>
      <c r="P175">
        <f>VLOOKUP($A175,Dados_v3!$A$4:$V$420,22,FALSE)</f>
        <v>47.13</v>
      </c>
    </row>
    <row r="176" spans="1:16" hidden="1">
      <c r="A176" t="s">
        <v>181</v>
      </c>
      <c r="B176">
        <v>17376</v>
      </c>
      <c r="C176">
        <v>3</v>
      </c>
      <c r="D176">
        <v>5172</v>
      </c>
      <c r="E176">
        <v>453</v>
      </c>
      <c r="F176" s="53">
        <f>ROUND(100-(Original!N177/Original!C177*100),2)</f>
        <v>92</v>
      </c>
      <c r="G176" s="53">
        <v>91.55</v>
      </c>
      <c r="H176" s="53">
        <f>Original!AC177/Original!C177*100</f>
        <v>85.13004329615562</v>
      </c>
      <c r="I176" s="53">
        <f>Original!AE177/Original!AC177*100</f>
        <v>55.755665956299794</v>
      </c>
      <c r="J176" s="55">
        <f>(Original!AS177-Original!AT177)/Original!AS177*100</f>
        <v>63.666198881451422</v>
      </c>
      <c r="K176" s="54">
        <f>Original!AN177/Original!AC177*100</f>
        <v>53.947800275990652</v>
      </c>
      <c r="L176">
        <f>VLOOKUP($A176,Dados_v3!$A$4:$V$420,18,FALSE)</f>
        <v>70.8</v>
      </c>
      <c r="M176">
        <f>VLOOKUP($A176,Dados_v3!$A$4:$V$420,19,FALSE)</f>
        <v>54.7</v>
      </c>
      <c r="N176">
        <f>VLOOKUP($A176,Dados_v3!$A$4:$V$420,20,FALSE)</f>
        <v>74.8</v>
      </c>
      <c r="O176">
        <f>VLOOKUP($A176,Dados_v3!$A$4:$V$420,21,FALSE)</f>
        <v>53.900000000000006</v>
      </c>
      <c r="P176">
        <f>VLOOKUP($A176,Dados_v3!$A$4:$V$420,22,FALSE)</f>
        <v>56.31</v>
      </c>
    </row>
    <row r="177" spans="1:16" hidden="1">
      <c r="A177" t="s">
        <v>182</v>
      </c>
      <c r="B177">
        <v>19326</v>
      </c>
      <c r="C177">
        <v>42.49</v>
      </c>
      <c r="D177">
        <v>5809</v>
      </c>
      <c r="E177">
        <v>261</v>
      </c>
      <c r="F177" s="53">
        <f>ROUND(100-(Original!N178/Original!C178*100),2)</f>
        <v>64.44</v>
      </c>
      <c r="G177" s="53">
        <v>46.19</v>
      </c>
      <c r="H177" s="53">
        <f>Original!AC178/Original!C178*100</f>
        <v>84.093916564938425</v>
      </c>
      <c r="I177" s="53">
        <f>Original!AE178/Original!AC178*100</f>
        <v>65.225676401089046</v>
      </c>
      <c r="J177" s="55">
        <f>(Original!AS178-Original!AT178)/Original!AS178*100</f>
        <v>21.301161753593963</v>
      </c>
      <c r="K177" s="54">
        <f>Original!AN178/Original!AC178*100</f>
        <v>54.884940893551061</v>
      </c>
      <c r="L177">
        <f>VLOOKUP($A177,Dados_v3!$A$4:$V$420,18,FALSE)</f>
        <v>57.199999999999996</v>
      </c>
      <c r="M177">
        <f>VLOOKUP($A177,Dados_v3!$A$4:$V$420,19,FALSE)</f>
        <v>57.3</v>
      </c>
      <c r="N177">
        <f>VLOOKUP($A177,Dados_v3!$A$4:$V$420,20,FALSE)</f>
        <v>73.900000000000006</v>
      </c>
      <c r="O177">
        <f>VLOOKUP($A177,Dados_v3!$A$4:$V$420,21,FALSE)</f>
        <v>49.1</v>
      </c>
      <c r="P177">
        <f>VLOOKUP($A177,Dados_v3!$A$4:$V$420,22,FALSE)</f>
        <v>50.960000000000008</v>
      </c>
    </row>
    <row r="178" spans="1:16" hidden="1">
      <c r="A178" t="s">
        <v>183</v>
      </c>
      <c r="B178">
        <v>16014</v>
      </c>
      <c r="C178">
        <v>59.04</v>
      </c>
      <c r="D178">
        <v>3853</v>
      </c>
      <c r="E178">
        <v>198</v>
      </c>
      <c r="F178" s="53">
        <f>ROUND(100-(Original!N179/Original!C179*100),2)</f>
        <v>66.87</v>
      </c>
      <c r="G178" s="53">
        <v>8.0500000000000007</v>
      </c>
      <c r="H178" s="53">
        <f>Original!AC179/Original!C179*100</f>
        <v>79.947143906644186</v>
      </c>
      <c r="I178" s="53">
        <f>Original!AE179/Original!AC179*100</f>
        <v>57.3492793210714</v>
      </c>
      <c r="J178" s="55">
        <f>(Original!AS179-Original!AT179)/Original!AS179*100</f>
        <v>20.579213199119987</v>
      </c>
      <c r="K178" s="54">
        <f>Original!AN179/Original!AC179*100</f>
        <v>48.477880908973283</v>
      </c>
      <c r="L178">
        <f>VLOOKUP($A178,Dados_v3!$A$4:$V$420,18,FALSE)</f>
        <v>56.2</v>
      </c>
      <c r="M178">
        <f>VLOOKUP($A178,Dados_v3!$A$4:$V$420,19,FALSE)</f>
        <v>60.6</v>
      </c>
      <c r="N178">
        <f>VLOOKUP($A178,Dados_v3!$A$4:$V$420,20,FALSE)</f>
        <v>79.100000000000009</v>
      </c>
      <c r="O178">
        <f>VLOOKUP($A178,Dados_v3!$A$4:$V$420,21,FALSE)</f>
        <v>42.9</v>
      </c>
      <c r="P178">
        <f>VLOOKUP($A178,Dados_v3!$A$4:$V$420,22,FALSE)</f>
        <v>49.13</v>
      </c>
    </row>
    <row r="179" spans="1:16" hidden="1">
      <c r="A179" t="s">
        <v>184</v>
      </c>
      <c r="B179">
        <v>14387</v>
      </c>
      <c r="C179">
        <v>48.85</v>
      </c>
      <c r="D179">
        <v>3953</v>
      </c>
      <c r="E179">
        <v>219</v>
      </c>
      <c r="F179" s="53">
        <f>ROUND(100-(Original!N180/Original!C180*100),2)</f>
        <v>59.6</v>
      </c>
      <c r="G179" s="53">
        <v>1.52</v>
      </c>
      <c r="H179" s="53">
        <f>Original!AC180/Original!C180*100</f>
        <v>83.326459335789266</v>
      </c>
      <c r="I179" s="53">
        <f>Original!AE180/Original!AC180*100</f>
        <v>59.164029603555093</v>
      </c>
      <c r="J179" s="55">
        <f>(Original!AS180-Original!AT180)/Original!AS180*100</f>
        <v>19.058644266222664</v>
      </c>
      <c r="K179" s="54">
        <f>Original!AN180/Original!AC180*100</f>
        <v>49.483428577922808</v>
      </c>
      <c r="L179">
        <f>VLOOKUP($A179,Dados_v3!$A$4:$V$420,18,FALSE)</f>
        <v>56.599999999999994</v>
      </c>
      <c r="M179">
        <f>VLOOKUP($A179,Dados_v3!$A$4:$V$420,19,FALSE)</f>
        <v>56.699999999999996</v>
      </c>
      <c r="N179">
        <f>VLOOKUP($A179,Dados_v3!$A$4:$V$420,20,FALSE)</f>
        <v>71.7</v>
      </c>
      <c r="O179">
        <f>VLOOKUP($A179,Dados_v3!$A$4:$V$420,21,FALSE)</f>
        <v>47.199999999999996</v>
      </c>
      <c r="P179">
        <f>VLOOKUP($A179,Dados_v3!$A$4:$V$420,22,FALSE)</f>
        <v>51.44</v>
      </c>
    </row>
    <row r="180" spans="1:16" hidden="1">
      <c r="A180" t="s">
        <v>185</v>
      </c>
      <c r="B180">
        <v>12592</v>
      </c>
      <c r="C180">
        <v>62.02</v>
      </c>
      <c r="D180">
        <v>2829</v>
      </c>
      <c r="E180">
        <v>255</v>
      </c>
      <c r="F180" s="53">
        <f>ROUND(100-(Original!N181/Original!C181*100),2)</f>
        <v>75.290000000000006</v>
      </c>
      <c r="G180" s="53">
        <v>0.14000000000000001</v>
      </c>
      <c r="H180" s="53">
        <f>Original!AC181/Original!C181*100</f>
        <v>81.646586435038131</v>
      </c>
      <c r="I180" s="53">
        <f>Original!AE181/Original!AC181*100</f>
        <v>47.931497111161221</v>
      </c>
      <c r="J180" s="55">
        <f>(Original!AS181-Original!AT181)/Original!AS181*100</f>
        <v>34.247221998024258</v>
      </c>
      <c r="K180" s="54">
        <f>Original!AN181/Original!AC181*100</f>
        <v>40.280926553389982</v>
      </c>
      <c r="L180">
        <f>VLOOKUP($A180,Dados_v3!$A$4:$V$420,18,FALSE)</f>
        <v>59.9</v>
      </c>
      <c r="M180">
        <f>VLOOKUP($A180,Dados_v3!$A$4:$V$420,19,FALSE)</f>
        <v>55.000000000000007</v>
      </c>
      <c r="N180">
        <f>VLOOKUP($A180,Dados_v3!$A$4:$V$420,20,FALSE)</f>
        <v>78.2</v>
      </c>
      <c r="O180">
        <f>VLOOKUP($A180,Dados_v3!$A$4:$V$420,21,FALSE)</f>
        <v>45.9</v>
      </c>
      <c r="P180">
        <f>VLOOKUP($A180,Dados_v3!$A$4:$V$420,22,FALSE)</f>
        <v>55.04</v>
      </c>
    </row>
    <row r="181" spans="1:16" hidden="1">
      <c r="A181" t="s">
        <v>186</v>
      </c>
      <c r="B181">
        <v>19101</v>
      </c>
      <c r="C181">
        <v>81.36</v>
      </c>
      <c r="D181">
        <v>5162</v>
      </c>
      <c r="E181">
        <v>297</v>
      </c>
      <c r="F181" s="53">
        <f>ROUND(100-(Original!N182/Original!C182*100),2)</f>
        <v>65.02</v>
      </c>
      <c r="G181" s="53">
        <v>7.52</v>
      </c>
      <c r="H181" s="53">
        <f>Original!AC182/Original!C182*100</f>
        <v>79.839387051096793</v>
      </c>
      <c r="I181" s="53">
        <f>Original!AE182/Original!AC182*100</f>
        <v>63.073726590606803</v>
      </c>
      <c r="J181" s="55">
        <f>(Original!AS182-Original!AT182)/Original!AS182*100</f>
        <v>25.017253618632147</v>
      </c>
      <c r="K181" s="54">
        <f>Original!AN182/Original!AC182*100</f>
        <v>52.563736806644947</v>
      </c>
      <c r="L181">
        <f>VLOOKUP($A181,Dados_v3!$A$4:$V$420,18,FALSE)</f>
        <v>59.3</v>
      </c>
      <c r="M181">
        <f>VLOOKUP($A181,Dados_v3!$A$4:$V$420,19,FALSE)</f>
        <v>55.800000000000004</v>
      </c>
      <c r="N181">
        <f>VLOOKUP($A181,Dados_v3!$A$4:$V$420,20,FALSE)</f>
        <v>80.5</v>
      </c>
      <c r="O181">
        <f>VLOOKUP($A181,Dados_v3!$A$4:$V$420,21,FALSE)</f>
        <v>47.099999999999994</v>
      </c>
      <c r="P181">
        <f>VLOOKUP($A181,Dados_v3!$A$4:$V$420,22,FALSE)</f>
        <v>71.3</v>
      </c>
    </row>
    <row r="182" spans="1:16" hidden="1">
      <c r="A182" t="s">
        <v>187</v>
      </c>
      <c r="B182">
        <v>10500</v>
      </c>
      <c r="C182">
        <v>49.41</v>
      </c>
      <c r="D182">
        <v>2902</v>
      </c>
      <c r="E182">
        <v>200</v>
      </c>
      <c r="F182" s="53">
        <f>ROUND(100-(Original!N183/Original!C183*100),2)</f>
        <v>56.99</v>
      </c>
      <c r="G182" s="53">
        <v>5.0999999999999996</v>
      </c>
      <c r="H182" s="53">
        <f>Original!AC183/Original!C183*100</f>
        <v>81.845918970285709</v>
      </c>
      <c r="I182" s="53">
        <f>Original!AE183/Original!AC183*100</f>
        <v>52.935841684032994</v>
      </c>
      <c r="J182" s="55">
        <f>(Original!AS183-Original!AT183)/Original!AS183*100</f>
        <v>21.38941250431207</v>
      </c>
      <c r="K182" s="54">
        <f>Original!AN183/Original!AC183*100</f>
        <v>43.455297888472202</v>
      </c>
      <c r="L182">
        <f>VLOOKUP($A182,Dados_v3!$A$4:$V$420,18,FALSE)</f>
        <v>56.100000000000009</v>
      </c>
      <c r="M182">
        <f>VLOOKUP($A182,Dados_v3!$A$4:$V$420,19,FALSE)</f>
        <v>54.7</v>
      </c>
      <c r="N182">
        <f>VLOOKUP($A182,Dados_v3!$A$4:$V$420,20,FALSE)</f>
        <v>74.8</v>
      </c>
      <c r="O182">
        <f>VLOOKUP($A182,Dados_v3!$A$4:$V$420,21,FALSE)</f>
        <v>43.7</v>
      </c>
      <c r="P182">
        <f>VLOOKUP($A182,Dados_v3!$A$4:$V$420,22,FALSE)</f>
        <v>51.129999999999995</v>
      </c>
    </row>
    <row r="183" spans="1:16" hidden="1">
      <c r="A183" t="s">
        <v>188</v>
      </c>
      <c r="B183">
        <v>14640</v>
      </c>
      <c r="C183">
        <v>20.23</v>
      </c>
      <c r="D183">
        <v>4102</v>
      </c>
      <c r="E183">
        <v>239</v>
      </c>
      <c r="F183" s="53">
        <f>ROUND(100-(Original!N184/Original!C184*100),2)</f>
        <v>57.69</v>
      </c>
      <c r="G183" s="53">
        <v>40.81</v>
      </c>
      <c r="H183" s="53">
        <f>Original!AC184/Original!C184*100</f>
        <v>80.561039109767762</v>
      </c>
      <c r="I183" s="53">
        <f>Original!AE184/Original!AC184*100</f>
        <v>53.287321669631602</v>
      </c>
      <c r="J183" s="55">
        <f>(Original!AS184-Original!AT184)/Original!AS184*100</f>
        <v>24.021779543314445</v>
      </c>
      <c r="K183" s="54">
        <f>Original!AN184/Original!AC184*100</f>
        <v>41.169024970738732</v>
      </c>
      <c r="L183">
        <f>VLOOKUP($A183,Dados_v3!$A$4:$V$420,18,FALSE)</f>
        <v>58.099999999999994</v>
      </c>
      <c r="M183">
        <f>VLOOKUP($A183,Dados_v3!$A$4:$V$420,19,FALSE)</f>
        <v>58.099999999999994</v>
      </c>
      <c r="N183">
        <f>VLOOKUP($A183,Dados_v3!$A$4:$V$420,20,FALSE)</f>
        <v>70</v>
      </c>
      <c r="O183">
        <f>VLOOKUP($A183,Dados_v3!$A$4:$V$420,21,FALSE)</f>
        <v>47.4</v>
      </c>
      <c r="P183">
        <f>VLOOKUP($A183,Dados_v3!$A$4:$V$420,22,FALSE)</f>
        <v>60.260000000000005</v>
      </c>
    </row>
    <row r="184" spans="1:16" hidden="1">
      <c r="A184" t="s">
        <v>189</v>
      </c>
      <c r="B184">
        <v>11145</v>
      </c>
      <c r="C184">
        <v>68.84</v>
      </c>
      <c r="D184">
        <v>2739</v>
      </c>
      <c r="E184">
        <v>202</v>
      </c>
      <c r="F184" s="53">
        <f>ROUND(100-(Original!N185/Original!C185*100),2)</f>
        <v>54.01</v>
      </c>
      <c r="G184" s="53">
        <v>1.31</v>
      </c>
      <c r="H184" s="53">
        <f>Original!AC185/Original!C185*100</f>
        <v>82.566187846478243</v>
      </c>
      <c r="I184" s="53">
        <f>Original!AE185/Original!AC185*100</f>
        <v>64.381048625563892</v>
      </c>
      <c r="J184" s="55">
        <f>(Original!AS185-Original!AT185)/Original!AS185*100</f>
        <v>19.191014909142829</v>
      </c>
      <c r="K184" s="54">
        <f>Original!AN185/Original!AC185*100</f>
        <v>44.90614217348984</v>
      </c>
      <c r="L184">
        <f>VLOOKUP($A184,Dados_v3!$A$4:$V$420,18,FALSE)</f>
        <v>57.199999999999996</v>
      </c>
      <c r="M184">
        <f>VLOOKUP($A184,Dados_v3!$A$4:$V$420,19,FALSE)</f>
        <v>53.800000000000004</v>
      </c>
      <c r="N184">
        <f>VLOOKUP($A184,Dados_v3!$A$4:$V$420,20,FALSE)</f>
        <v>74.099999999999994</v>
      </c>
      <c r="O184">
        <f>VLOOKUP($A184,Dados_v3!$A$4:$V$420,21,FALSE)</f>
        <v>45.6</v>
      </c>
      <c r="P184">
        <f>VLOOKUP($A184,Dados_v3!$A$4:$V$420,22,FALSE)</f>
        <v>45.28</v>
      </c>
    </row>
    <row r="185" spans="1:16" hidden="1">
      <c r="A185" t="s">
        <v>190</v>
      </c>
      <c r="B185">
        <v>10306</v>
      </c>
      <c r="C185">
        <v>24.42</v>
      </c>
      <c r="D185">
        <v>3118</v>
      </c>
      <c r="E185">
        <v>268</v>
      </c>
      <c r="F185" s="53">
        <f>ROUND(100-(Original!N186/Original!C186*100),2)</f>
        <v>67.3</v>
      </c>
      <c r="G185" s="53">
        <v>3.69</v>
      </c>
      <c r="H185" s="53">
        <f>Original!AC186/Original!C186*100</f>
        <v>83.415037407917723</v>
      </c>
      <c r="I185" s="53">
        <f>Original!AE186/Original!AC186*100</f>
        <v>65.853253572793321</v>
      </c>
      <c r="J185" s="55">
        <f>(Original!AS186-Original!AT186)/Original!AS186*100</f>
        <v>27.879482671449761</v>
      </c>
      <c r="K185" s="54">
        <f>Original!AN186/Original!AC186*100</f>
        <v>51.265402736741642</v>
      </c>
      <c r="L185">
        <f>VLOOKUP($A185,Dados_v3!$A$4:$V$420,18,FALSE)</f>
        <v>62.2</v>
      </c>
      <c r="M185">
        <f>VLOOKUP($A185,Dados_v3!$A$4:$V$420,19,FALSE)</f>
        <v>56.499999999999993</v>
      </c>
      <c r="N185">
        <f>VLOOKUP($A185,Dados_v3!$A$4:$V$420,20,FALSE)</f>
        <v>78.900000000000006</v>
      </c>
      <c r="O185">
        <f>VLOOKUP($A185,Dados_v3!$A$4:$V$420,21,FALSE)</f>
        <v>42.4</v>
      </c>
      <c r="P185">
        <f>VLOOKUP($A185,Dados_v3!$A$4:$V$420,22,FALSE)</f>
        <v>52.5</v>
      </c>
    </row>
    <row r="186" spans="1:16" hidden="1">
      <c r="A186" t="s">
        <v>191</v>
      </c>
      <c r="B186">
        <v>16279</v>
      </c>
      <c r="C186">
        <v>51.6</v>
      </c>
      <c r="D186">
        <v>4655</v>
      </c>
      <c r="E186">
        <v>186</v>
      </c>
      <c r="F186" s="53">
        <f>ROUND(100-(Original!N187/Original!C187*100),2)</f>
        <v>63.94</v>
      </c>
      <c r="G186" s="53">
        <v>16.82</v>
      </c>
      <c r="H186" s="53">
        <f>Original!AC187/Original!C187*100</f>
        <v>82.412016281466919</v>
      </c>
      <c r="I186" s="53">
        <f>Original!AE187/Original!AC187*100</f>
        <v>58.092638338454726</v>
      </c>
      <c r="J186" s="55">
        <f>(Original!AS187-Original!AT187)/Original!AS187*100</f>
        <v>20.229213365395559</v>
      </c>
      <c r="K186" s="54">
        <f>Original!AN187/Original!AC187*100</f>
        <v>48.792864444426108</v>
      </c>
      <c r="L186">
        <f>VLOOKUP($A186,Dados_v3!$A$4:$V$420,18,FALSE)</f>
        <v>54.2</v>
      </c>
      <c r="M186">
        <f>VLOOKUP($A186,Dados_v3!$A$4:$V$420,19,FALSE)</f>
        <v>55.500000000000007</v>
      </c>
      <c r="N186">
        <f>VLOOKUP($A186,Dados_v3!$A$4:$V$420,20,FALSE)</f>
        <v>73.400000000000006</v>
      </c>
      <c r="O186">
        <f>VLOOKUP($A186,Dados_v3!$A$4:$V$420,21,FALSE)</f>
        <v>49.6</v>
      </c>
      <c r="P186">
        <f>VLOOKUP($A186,Dados_v3!$A$4:$V$420,22,FALSE)</f>
        <v>51.83</v>
      </c>
    </row>
    <row r="187" spans="1:16" hidden="1">
      <c r="A187" t="s">
        <v>192</v>
      </c>
      <c r="B187">
        <v>10507</v>
      </c>
      <c r="C187">
        <v>82.78</v>
      </c>
      <c r="D187">
        <v>2786</v>
      </c>
      <c r="E187">
        <v>202</v>
      </c>
      <c r="F187" s="53">
        <f>ROUND(100-(Original!N188/Original!C188*100),2)</f>
        <v>55.25</v>
      </c>
      <c r="G187" s="53">
        <v>19.239999999999998</v>
      </c>
      <c r="H187" s="53">
        <f>Original!AC188/Original!C188*100</f>
        <v>84.182956029599325</v>
      </c>
      <c r="I187" s="53">
        <f>Original!AE188/Original!AC188*100</f>
        <v>60.656464154849523</v>
      </c>
      <c r="J187" s="55">
        <f>(Original!AS188-Original!AT188)/Original!AS188*100</f>
        <v>12.556873600498969</v>
      </c>
      <c r="K187" s="54">
        <f>Original!AN188/Original!AC188*100</f>
        <v>47.872348681843221</v>
      </c>
      <c r="L187">
        <f>VLOOKUP($A187,Dados_v3!$A$4:$V$420,18,FALSE)</f>
        <v>52.7</v>
      </c>
      <c r="M187">
        <f>VLOOKUP($A187,Dados_v3!$A$4:$V$420,19,FALSE)</f>
        <v>51.7</v>
      </c>
      <c r="N187">
        <f>VLOOKUP($A187,Dados_v3!$A$4:$V$420,20,FALSE)</f>
        <v>77.100000000000009</v>
      </c>
      <c r="O187">
        <f>VLOOKUP($A187,Dados_v3!$A$4:$V$420,21,FALSE)</f>
        <v>33.5</v>
      </c>
      <c r="P187">
        <f>VLOOKUP($A187,Dados_v3!$A$4:$V$420,22,FALSE)</f>
        <v>52.17</v>
      </c>
    </row>
    <row r="188" spans="1:16" hidden="1">
      <c r="A188" t="s">
        <v>193</v>
      </c>
      <c r="B188">
        <v>12477</v>
      </c>
      <c r="C188">
        <v>52.82</v>
      </c>
      <c r="D188">
        <v>3446</v>
      </c>
      <c r="E188">
        <v>314</v>
      </c>
      <c r="F188" s="53">
        <f>ROUND(100-(Original!N189/Original!C189*100),2)</f>
        <v>58.95</v>
      </c>
      <c r="G188" s="53">
        <v>1.63</v>
      </c>
      <c r="H188" s="53">
        <f>Original!AC189/Original!C189*100</f>
        <v>86.236554050412764</v>
      </c>
      <c r="I188" s="53">
        <f>Original!AE189/Original!AC189*100</f>
        <v>68.283776610458062</v>
      </c>
      <c r="J188" s="55">
        <f>(Original!AS189-Original!AT189)/Original!AS189*100</f>
        <v>23.532672789382421</v>
      </c>
      <c r="K188" s="54">
        <f>Original!AN189/Original!AC189*100</f>
        <v>60.591883572620645</v>
      </c>
      <c r="L188">
        <f>VLOOKUP($A188,Dados_v3!$A$4:$V$420,18,FALSE)</f>
        <v>61.8</v>
      </c>
      <c r="M188">
        <f>VLOOKUP($A188,Dados_v3!$A$4:$V$420,19,FALSE)</f>
        <v>52.6</v>
      </c>
      <c r="N188">
        <f>VLOOKUP($A188,Dados_v3!$A$4:$V$420,20,FALSE)</f>
        <v>75.8</v>
      </c>
      <c r="O188">
        <f>VLOOKUP($A188,Dados_v3!$A$4:$V$420,21,FALSE)</f>
        <v>47.3</v>
      </c>
      <c r="P188">
        <f>VLOOKUP($A188,Dados_v3!$A$4:$V$420,22,FALSE)</f>
        <v>47.89</v>
      </c>
    </row>
    <row r="189" spans="1:16" hidden="1">
      <c r="A189" t="s">
        <v>194</v>
      </c>
      <c r="B189">
        <v>10545</v>
      </c>
      <c r="C189">
        <v>60.36</v>
      </c>
      <c r="D189">
        <v>3056</v>
      </c>
      <c r="E189">
        <v>408</v>
      </c>
      <c r="F189" s="53">
        <f>ROUND(100-(Original!N190/Original!C190*100),2)</f>
        <v>71</v>
      </c>
      <c r="G189" s="53">
        <v>30.96</v>
      </c>
      <c r="H189" s="53">
        <f>Original!AC190/Original!C190*100</f>
        <v>82.235338270175447</v>
      </c>
      <c r="I189" s="53">
        <f>Original!AE190/Original!AC190*100</f>
        <v>62.504826872223994</v>
      </c>
      <c r="J189" s="55">
        <f>(Original!AS190-Original!AT190)/Original!AS190*100</f>
        <v>30.161117128304515</v>
      </c>
      <c r="K189" s="54">
        <f>Original!AN190/Original!AC190*100</f>
        <v>55.53530572823253</v>
      </c>
      <c r="L189">
        <f>VLOOKUP($A189,Dados_v3!$A$4:$V$420,18,FALSE)</f>
        <v>60.6</v>
      </c>
      <c r="M189">
        <f>VLOOKUP($A189,Dados_v3!$A$4:$V$420,19,FALSE)</f>
        <v>54</v>
      </c>
      <c r="N189">
        <f>VLOOKUP($A189,Dados_v3!$A$4:$V$420,20,FALSE)</f>
        <v>76.400000000000006</v>
      </c>
      <c r="O189">
        <f>VLOOKUP($A189,Dados_v3!$A$4:$V$420,21,FALSE)</f>
        <v>41.5</v>
      </c>
      <c r="P189">
        <f>VLOOKUP($A189,Dados_v3!$A$4:$V$420,22,FALSE)</f>
        <v>53.15</v>
      </c>
    </row>
    <row r="190" spans="1:16" hidden="1">
      <c r="A190" t="s">
        <v>195</v>
      </c>
      <c r="B190">
        <v>12249</v>
      </c>
      <c r="C190">
        <v>51.68</v>
      </c>
      <c r="D190">
        <v>3307</v>
      </c>
      <c r="E190">
        <v>180</v>
      </c>
      <c r="F190" s="53">
        <f>ROUND(100-(Original!N191/Original!C191*100),2)</f>
        <v>72.11</v>
      </c>
      <c r="G190" s="53">
        <v>0.27</v>
      </c>
      <c r="H190" s="53">
        <f>Original!AC191/Original!C191*100</f>
        <v>80.391626379622821</v>
      </c>
      <c r="I190" s="53">
        <f>Original!AE191/Original!AC191*100</f>
        <v>62.998185007718178</v>
      </c>
      <c r="J190" s="55">
        <f>(Original!AS191-Original!AT191)/Original!AS191*100</f>
        <v>18.643923061943649</v>
      </c>
      <c r="K190" s="54">
        <f>Original!AN191/Original!AC191*100</f>
        <v>56.870129399031434</v>
      </c>
      <c r="L190">
        <f>VLOOKUP($A190,Dados_v3!$A$4:$V$420,18,FALSE)</f>
        <v>56.599999999999994</v>
      </c>
      <c r="M190">
        <f>VLOOKUP($A190,Dados_v3!$A$4:$V$420,19,FALSE)</f>
        <v>45.5</v>
      </c>
      <c r="N190">
        <f>VLOOKUP($A190,Dados_v3!$A$4:$V$420,20,FALSE)</f>
        <v>77.400000000000006</v>
      </c>
      <c r="O190">
        <f>VLOOKUP($A190,Dados_v3!$A$4:$V$420,21,FALSE)</f>
        <v>50.9</v>
      </c>
      <c r="P190">
        <f>VLOOKUP($A190,Dados_v3!$A$4:$V$420,22,FALSE)</f>
        <v>49.519999999999996</v>
      </c>
    </row>
    <row r="191" spans="1:16" hidden="1">
      <c r="A191" t="s">
        <v>196</v>
      </c>
      <c r="B191">
        <v>10272</v>
      </c>
      <c r="C191">
        <v>87.51</v>
      </c>
      <c r="D191">
        <v>2635</v>
      </c>
      <c r="E191">
        <v>176</v>
      </c>
      <c r="F191" s="53">
        <f>ROUND(100-(Original!N192/Original!C192*100),2)</f>
        <v>66.78</v>
      </c>
      <c r="G191" s="53">
        <v>5.05</v>
      </c>
      <c r="H191" s="53">
        <f>Original!AC192/Original!C192*100</f>
        <v>78.10886029195872</v>
      </c>
      <c r="I191" s="53">
        <f>Original!AE192/Original!AC192*100</f>
        <v>50.596733952934812</v>
      </c>
      <c r="J191" s="55">
        <f>(Original!AS192-Original!AT192)/Original!AS192*100</f>
        <v>18.959683909220939</v>
      </c>
      <c r="K191" s="54">
        <f>Original!AN192/Original!AC192*100</f>
        <v>48.771255153929815</v>
      </c>
      <c r="L191">
        <f>VLOOKUP($A191,Dados_v3!$A$4:$V$420,18,FALSE)</f>
        <v>54.900000000000006</v>
      </c>
      <c r="M191">
        <f>VLOOKUP($A191,Dados_v3!$A$4:$V$420,19,FALSE)</f>
        <v>58.4</v>
      </c>
      <c r="N191">
        <f>VLOOKUP($A191,Dados_v3!$A$4:$V$420,20,FALSE)</f>
        <v>71</v>
      </c>
      <c r="O191">
        <f>VLOOKUP($A191,Dados_v3!$A$4:$V$420,21,FALSE)</f>
        <v>42.4</v>
      </c>
      <c r="P191">
        <f>VLOOKUP($A191,Dados_v3!$A$4:$V$420,22,FALSE)</f>
        <v>54.949999999999996</v>
      </c>
    </row>
    <row r="192" spans="1:16" hidden="1">
      <c r="A192" t="s">
        <v>197</v>
      </c>
      <c r="B192">
        <v>12530</v>
      </c>
      <c r="C192">
        <v>75.22</v>
      </c>
      <c r="D192">
        <v>3556</v>
      </c>
      <c r="E192">
        <v>224</v>
      </c>
      <c r="F192" s="53">
        <f>ROUND(100-(Original!N193/Original!C193*100),2)</f>
        <v>62.51</v>
      </c>
      <c r="G192" s="53">
        <v>26.21</v>
      </c>
      <c r="H192" s="53">
        <f>Original!AC193/Original!C193*100</f>
        <v>82.245984858978446</v>
      </c>
      <c r="I192" s="53">
        <f>Original!AE193/Original!AC193*100</f>
        <v>56.480383385289691</v>
      </c>
      <c r="J192" s="55">
        <f>(Original!AS193-Original!AT193)/Original!AS193*100</f>
        <v>22.253981067193621</v>
      </c>
      <c r="K192" s="54">
        <f>Original!AN193/Original!AC193*100</f>
        <v>50.509981138477869</v>
      </c>
      <c r="L192">
        <f>VLOOKUP($A192,Dados_v3!$A$4:$V$420,18,FALSE)</f>
        <v>54.7</v>
      </c>
      <c r="M192">
        <f>VLOOKUP($A192,Dados_v3!$A$4:$V$420,19,FALSE)</f>
        <v>54.7</v>
      </c>
      <c r="N192">
        <f>VLOOKUP($A192,Dados_v3!$A$4:$V$420,20,FALSE)</f>
        <v>76.8</v>
      </c>
      <c r="O192">
        <f>VLOOKUP($A192,Dados_v3!$A$4:$V$420,21,FALSE)</f>
        <v>45.300000000000004</v>
      </c>
      <c r="P192">
        <f>VLOOKUP($A192,Dados_v3!$A$4:$V$420,22,FALSE)</f>
        <v>55.300000000000004</v>
      </c>
    </row>
    <row r="193" spans="1:16" hidden="1">
      <c r="A193" t="s">
        <v>198</v>
      </c>
      <c r="B193">
        <v>12371</v>
      </c>
      <c r="C193">
        <v>68.3</v>
      </c>
      <c r="D193">
        <v>3320</v>
      </c>
      <c r="E193">
        <v>180</v>
      </c>
      <c r="F193" s="53">
        <f>ROUND(100-(Original!N194/Original!C194*100),2)</f>
        <v>58.22</v>
      </c>
      <c r="G193" s="53">
        <v>1.2</v>
      </c>
      <c r="H193" s="53">
        <f>Original!AC194/Original!C194*100</f>
        <v>82.408837555896852</v>
      </c>
      <c r="I193" s="53">
        <f>Original!AE194/Original!AC194*100</f>
        <v>54.973948545857276</v>
      </c>
      <c r="J193" s="55">
        <f>(Original!AS194-Original!AT194)/Original!AS194*100</f>
        <v>19.457066104036095</v>
      </c>
      <c r="K193" s="54">
        <f>Original!AN194/Original!AC194*100</f>
        <v>46.994743589172558</v>
      </c>
      <c r="L193">
        <f>VLOOKUP($A193,Dados_v3!$A$4:$V$420,18,FALSE)</f>
        <v>56.000000000000007</v>
      </c>
      <c r="M193">
        <f>VLOOKUP($A193,Dados_v3!$A$4:$V$420,19,FALSE)</f>
        <v>58.599999999999994</v>
      </c>
      <c r="N193">
        <f>VLOOKUP($A193,Dados_v3!$A$4:$V$420,20,FALSE)</f>
        <v>69</v>
      </c>
      <c r="O193">
        <f>VLOOKUP($A193,Dados_v3!$A$4:$V$420,21,FALSE)</f>
        <v>47.199999999999996</v>
      </c>
      <c r="P193">
        <f>VLOOKUP($A193,Dados_v3!$A$4:$V$420,22,FALSE)</f>
        <v>54.16</v>
      </c>
    </row>
    <row r="194" spans="1:16" hidden="1">
      <c r="A194" t="s">
        <v>199</v>
      </c>
      <c r="B194">
        <v>16713</v>
      </c>
      <c r="C194">
        <v>59</v>
      </c>
      <c r="D194">
        <v>4977</v>
      </c>
      <c r="E194">
        <v>243</v>
      </c>
      <c r="F194" s="53">
        <f>ROUND(100-(Original!N195/Original!C195*100),2)</f>
        <v>53.99</v>
      </c>
      <c r="G194" s="53">
        <v>42.76</v>
      </c>
      <c r="H194" s="53">
        <f>Original!AC195/Original!C195*100</f>
        <v>83.156073835696759</v>
      </c>
      <c r="I194" s="53">
        <f>Original!AE195/Original!AC195*100</f>
        <v>63.669715784197578</v>
      </c>
      <c r="J194" s="55">
        <f>(Original!AS195-Original!AT195)/Original!AS195*100</f>
        <v>16.405239383128443</v>
      </c>
      <c r="K194" s="54">
        <f>Original!AN195/Original!AC195*100</f>
        <v>50.551744643952745</v>
      </c>
      <c r="L194">
        <f>VLOOKUP($A194,Dados_v3!$A$4:$V$420,18,FALSE)</f>
        <v>54.500000000000007</v>
      </c>
      <c r="M194">
        <f>VLOOKUP($A194,Dados_v3!$A$4:$V$420,19,FALSE)</f>
        <v>57.3</v>
      </c>
      <c r="N194">
        <f>VLOOKUP($A194,Dados_v3!$A$4:$V$420,20,FALSE)</f>
        <v>73.7</v>
      </c>
      <c r="O194">
        <f>VLOOKUP($A194,Dados_v3!$A$4:$V$420,21,FALSE)</f>
        <v>47.9</v>
      </c>
      <c r="P194">
        <f>VLOOKUP($A194,Dados_v3!$A$4:$V$420,22,FALSE)</f>
        <v>48.1</v>
      </c>
    </row>
    <row r="195" spans="1:16" hidden="1">
      <c r="A195" t="s">
        <v>200</v>
      </c>
      <c r="B195">
        <v>10673</v>
      </c>
      <c r="C195">
        <v>67.16</v>
      </c>
      <c r="D195">
        <v>3051</v>
      </c>
      <c r="E195">
        <v>237</v>
      </c>
      <c r="F195" s="53">
        <f>ROUND(100-(Original!N196/Original!C196*100),2)</f>
        <v>66.91</v>
      </c>
      <c r="G195" s="53">
        <v>1.02</v>
      </c>
      <c r="H195" s="53">
        <f>Original!AC196/Original!C196*100</f>
        <v>84.000730719479051</v>
      </c>
      <c r="I195" s="53">
        <f>Original!AE196/Original!AC196*100</f>
        <v>59.843752263088511</v>
      </c>
      <c r="J195" s="55">
        <f>(Original!AS196-Original!AT196)/Original!AS196*100</f>
        <v>21.098016103005175</v>
      </c>
      <c r="K195" s="54">
        <f>Original!AN196/Original!AC196*100</f>
        <v>45.963355526869208</v>
      </c>
      <c r="L195">
        <f>VLOOKUP($A195,Dados_v3!$A$4:$V$420,18,FALSE)</f>
        <v>59.699999999999996</v>
      </c>
      <c r="M195">
        <f>VLOOKUP($A195,Dados_v3!$A$4:$V$420,19,FALSE)</f>
        <v>53.6</v>
      </c>
      <c r="N195">
        <f>VLOOKUP($A195,Dados_v3!$A$4:$V$420,20,FALSE)</f>
        <v>76.400000000000006</v>
      </c>
      <c r="O195">
        <f>VLOOKUP($A195,Dados_v3!$A$4:$V$420,21,FALSE)</f>
        <v>45.4</v>
      </c>
      <c r="P195">
        <f>VLOOKUP($A195,Dados_v3!$A$4:$V$420,22,FALSE)</f>
        <v>57.620000000000005</v>
      </c>
    </row>
    <row r="196" spans="1:16" hidden="1">
      <c r="A196" t="s">
        <v>201</v>
      </c>
      <c r="B196">
        <v>15051</v>
      </c>
      <c r="C196">
        <v>50.15</v>
      </c>
      <c r="D196">
        <v>3644</v>
      </c>
      <c r="E196">
        <v>196</v>
      </c>
      <c r="F196" s="53">
        <f>ROUND(100-(Original!N197/Original!C197*100),2)</f>
        <v>66.209999999999994</v>
      </c>
      <c r="G196" s="53">
        <v>50.82</v>
      </c>
      <c r="H196" s="53">
        <f>Original!AC197/Original!C197*100</f>
        <v>83.241845667862606</v>
      </c>
      <c r="I196" s="53">
        <f>Original!AE197/Original!AC197*100</f>
        <v>52.738422953577434</v>
      </c>
      <c r="J196" s="55">
        <f>(Original!AS197-Original!AT197)/Original!AS197*100</f>
        <v>24.689879209413775</v>
      </c>
      <c r="K196" s="54">
        <f>Original!AN197/Original!AC197*100</f>
        <v>51.027832229260341</v>
      </c>
      <c r="L196">
        <f>VLOOKUP($A196,Dados_v3!$A$4:$V$420,18,FALSE)</f>
        <v>55.400000000000006</v>
      </c>
      <c r="M196">
        <f>VLOOKUP($A196,Dados_v3!$A$4:$V$420,19,FALSE)</f>
        <v>54.300000000000004</v>
      </c>
      <c r="N196">
        <f>VLOOKUP($A196,Dados_v3!$A$4:$V$420,20,FALSE)</f>
        <v>77.3</v>
      </c>
      <c r="O196">
        <f>VLOOKUP($A196,Dados_v3!$A$4:$V$420,21,FALSE)</f>
        <v>45.6</v>
      </c>
      <c r="P196">
        <f>VLOOKUP($A196,Dados_v3!$A$4:$V$420,22,FALSE)</f>
        <v>51.970000000000006</v>
      </c>
    </row>
    <row r="197" spans="1:16" hidden="1">
      <c r="A197" t="s">
        <v>202</v>
      </c>
      <c r="B197">
        <v>16425</v>
      </c>
      <c r="C197">
        <v>61.39</v>
      </c>
      <c r="D197">
        <v>4668</v>
      </c>
      <c r="E197">
        <v>203</v>
      </c>
      <c r="F197" s="53">
        <f>ROUND(100-(Original!N198/Original!C198*100),2)</f>
        <v>61.32</v>
      </c>
      <c r="G197" s="53">
        <v>5.89</v>
      </c>
      <c r="H197" s="53">
        <f>Original!AC198/Original!C198*100</f>
        <v>80.588085318599695</v>
      </c>
      <c r="I197" s="53">
        <f>Original!AE198/Original!AC198*100</f>
        <v>65.76825250197443</v>
      </c>
      <c r="J197" s="55">
        <f>(Original!AS198-Original!AT198)/Original!AS198*100</f>
        <v>21.219218487610078</v>
      </c>
      <c r="K197" s="54">
        <f>Original!AN198/Original!AC198*100</f>
        <v>55.738290605979493</v>
      </c>
      <c r="L197">
        <f>VLOOKUP($A197,Dados_v3!$A$4:$V$420,18,FALSE)</f>
        <v>56.000000000000007</v>
      </c>
      <c r="M197">
        <f>VLOOKUP($A197,Dados_v3!$A$4:$V$420,19,FALSE)</f>
        <v>56.599999999999994</v>
      </c>
      <c r="N197">
        <f>VLOOKUP($A197,Dados_v3!$A$4:$V$420,20,FALSE)</f>
        <v>77</v>
      </c>
      <c r="O197">
        <f>VLOOKUP($A197,Dados_v3!$A$4:$V$420,21,FALSE)</f>
        <v>46.9</v>
      </c>
      <c r="P197">
        <f>VLOOKUP($A197,Dados_v3!$A$4:$V$420,22,FALSE)</f>
        <v>53.36</v>
      </c>
    </row>
    <row r="198" spans="1:16" hidden="1">
      <c r="A198" t="s">
        <v>203</v>
      </c>
      <c r="B198">
        <v>10852</v>
      </c>
      <c r="C198">
        <v>31.98</v>
      </c>
      <c r="D198">
        <v>3152</v>
      </c>
      <c r="E198">
        <v>255</v>
      </c>
      <c r="F198" s="53">
        <f>ROUND(100-(Original!N199/Original!C199*100),2)</f>
        <v>61.56</v>
      </c>
      <c r="G198" s="53">
        <v>60.53</v>
      </c>
      <c r="H198" s="53">
        <f>Original!AC199/Original!C199*100</f>
        <v>79.126599534279393</v>
      </c>
      <c r="I198" s="53">
        <f>Original!AE199/Original!AC199*100</f>
        <v>59.434373718330711</v>
      </c>
      <c r="J198" s="55">
        <f>(Original!AS199-Original!AT199)/Original!AS199*100</f>
        <v>25.117668502958001</v>
      </c>
      <c r="K198" s="54">
        <f>Original!AN199/Original!AC199*100</f>
        <v>44.526269402443994</v>
      </c>
      <c r="L198">
        <f>VLOOKUP($A198,Dados_v3!$A$4:$V$420,18,FALSE)</f>
        <v>58.3</v>
      </c>
      <c r="M198">
        <f>VLOOKUP($A198,Dados_v3!$A$4:$V$420,19,FALSE)</f>
        <v>57.699999999999996</v>
      </c>
      <c r="N198">
        <f>VLOOKUP($A198,Dados_v3!$A$4:$V$420,20,FALSE)</f>
        <v>69.899999999999991</v>
      </c>
      <c r="O198">
        <f>VLOOKUP($A198,Dados_v3!$A$4:$V$420,21,FALSE)</f>
        <v>45.1</v>
      </c>
      <c r="P198">
        <f>VLOOKUP($A198,Dados_v3!$A$4:$V$420,22,FALSE)</f>
        <v>56.75</v>
      </c>
    </row>
    <row r="199" spans="1:16" hidden="1">
      <c r="A199" t="s">
        <v>204</v>
      </c>
      <c r="B199">
        <v>13752</v>
      </c>
      <c r="C199">
        <v>62.38</v>
      </c>
      <c r="D199">
        <v>4056</v>
      </c>
      <c r="E199">
        <v>230</v>
      </c>
      <c r="F199" s="53">
        <f>ROUND(100-(Original!N200/Original!C200*100),2)</f>
        <v>64.06</v>
      </c>
      <c r="G199" s="53">
        <v>2.69</v>
      </c>
      <c r="H199" s="53">
        <f>Original!AC200/Original!C200*100</f>
        <v>84.273587688118084</v>
      </c>
      <c r="I199" s="53">
        <f>Original!AE200/Original!AC200*100</f>
        <v>65.299381353500792</v>
      </c>
      <c r="J199" s="55">
        <f>(Original!AS200-Original!AT200)/Original!AS200*100</f>
        <v>19.415338732514346</v>
      </c>
      <c r="K199" s="54">
        <f>Original!AN200/Original!AC200*100</f>
        <v>55.513746754227412</v>
      </c>
      <c r="L199">
        <f>VLOOKUP($A199,Dados_v3!$A$4:$V$420,18,FALSE)</f>
        <v>58.699999999999996</v>
      </c>
      <c r="M199">
        <f>VLOOKUP($A199,Dados_v3!$A$4:$V$420,19,FALSE)</f>
        <v>58.599999999999994</v>
      </c>
      <c r="N199">
        <f>VLOOKUP($A199,Dados_v3!$A$4:$V$420,20,FALSE)</f>
        <v>74.7</v>
      </c>
      <c r="O199">
        <f>VLOOKUP($A199,Dados_v3!$A$4:$V$420,21,FALSE)</f>
        <v>44.6</v>
      </c>
      <c r="P199">
        <f>VLOOKUP($A199,Dados_v3!$A$4:$V$420,22,FALSE)</f>
        <v>46.239999999999995</v>
      </c>
    </row>
    <row r="200" spans="1:16" hidden="1">
      <c r="A200" t="s">
        <v>205</v>
      </c>
      <c r="B200">
        <v>16995</v>
      </c>
      <c r="C200">
        <v>83.61</v>
      </c>
      <c r="D200">
        <v>4274</v>
      </c>
      <c r="E200">
        <v>163</v>
      </c>
      <c r="F200" s="53">
        <f>ROUND(100-(Original!N201/Original!C201*100),2)</f>
        <v>44</v>
      </c>
      <c r="G200" s="53">
        <v>2.06</v>
      </c>
      <c r="H200" s="53">
        <f>Original!AC201/Original!C201*100</f>
        <v>80.072090522800835</v>
      </c>
      <c r="I200" s="53">
        <f>Original!AE201/Original!AC201*100</f>
        <v>56.401180003788468</v>
      </c>
      <c r="J200" s="55">
        <f>(Original!AS201-Original!AT201)/Original!AS201*100</f>
        <v>15.770827851413333</v>
      </c>
      <c r="K200" s="54">
        <f>Original!AN201/Original!AC201*100</f>
        <v>50.818140240490251</v>
      </c>
      <c r="L200">
        <f>VLOOKUP($A200,Dados_v3!$A$4:$V$420,18,FALSE)</f>
        <v>51.300000000000004</v>
      </c>
      <c r="M200">
        <f>VLOOKUP($A200,Dados_v3!$A$4:$V$420,19,FALSE)</f>
        <v>56.3</v>
      </c>
      <c r="N200">
        <f>VLOOKUP($A200,Dados_v3!$A$4:$V$420,20,FALSE)</f>
        <v>74.099999999999994</v>
      </c>
      <c r="O200">
        <f>VLOOKUP($A200,Dados_v3!$A$4:$V$420,21,FALSE)</f>
        <v>47.9</v>
      </c>
      <c r="P200">
        <f>VLOOKUP($A200,Dados_v3!$A$4:$V$420,22,FALSE)</f>
        <v>51.249999999999993</v>
      </c>
    </row>
    <row r="201" spans="1:16" hidden="1">
      <c r="A201" t="s">
        <v>206</v>
      </c>
      <c r="B201">
        <v>17982</v>
      </c>
      <c r="C201">
        <v>57.67</v>
      </c>
      <c r="D201">
        <v>4858</v>
      </c>
      <c r="E201">
        <v>234</v>
      </c>
      <c r="F201" s="53">
        <f>ROUND(100-(Original!N202/Original!C202*100),2)</f>
        <v>65.28</v>
      </c>
      <c r="G201" s="53">
        <v>4.51</v>
      </c>
      <c r="H201" s="53">
        <f>Original!AC202/Original!C202*100</f>
        <v>82.946550853631422</v>
      </c>
      <c r="I201" s="53">
        <f>Original!AE202/Original!AC202*100</f>
        <v>53.738588180486659</v>
      </c>
      <c r="J201" s="55">
        <f>(Original!AS202-Original!AT202)/Original!AS202*100</f>
        <v>17.592171262554977</v>
      </c>
      <c r="K201" s="54">
        <f>Original!AN202/Original!AC202*100</f>
        <v>47.519438012669504</v>
      </c>
      <c r="L201">
        <f>VLOOKUP($A201,Dados_v3!$A$4:$V$420,18,FALSE)</f>
        <v>57.099999999999994</v>
      </c>
      <c r="M201">
        <f>VLOOKUP($A201,Dados_v3!$A$4:$V$420,19,FALSE)</f>
        <v>55.300000000000004</v>
      </c>
      <c r="N201">
        <f>VLOOKUP($A201,Dados_v3!$A$4:$V$420,20,FALSE)</f>
        <v>74</v>
      </c>
      <c r="O201">
        <f>VLOOKUP($A201,Dados_v3!$A$4:$V$420,21,FALSE)</f>
        <v>50.4</v>
      </c>
      <c r="P201">
        <f>VLOOKUP($A201,Dados_v3!$A$4:$V$420,22,FALSE)</f>
        <v>55.69</v>
      </c>
    </row>
    <row r="202" spans="1:16" hidden="1">
      <c r="A202" t="s">
        <v>207</v>
      </c>
      <c r="B202">
        <v>15628</v>
      </c>
      <c r="C202">
        <v>72.36</v>
      </c>
      <c r="D202">
        <v>4164</v>
      </c>
      <c r="E202">
        <v>238</v>
      </c>
      <c r="F202" s="53">
        <f>ROUND(100-(Original!N203/Original!C203*100),2)</f>
        <v>63.46</v>
      </c>
      <c r="G202" s="53">
        <v>0.79</v>
      </c>
      <c r="H202" s="53">
        <f>Original!AC203/Original!C203*100</f>
        <v>85.523921935820326</v>
      </c>
      <c r="I202" s="53">
        <f>Original!AE203/Original!AC203*100</f>
        <v>64.622951521251977</v>
      </c>
      <c r="J202" s="55">
        <f>(Original!AS203-Original!AT203)/Original!AS203*100</f>
        <v>21.202415617705668</v>
      </c>
      <c r="K202" s="54">
        <f>Original!AN203/Original!AC203*100</f>
        <v>55.338050218927904</v>
      </c>
      <c r="L202">
        <f>VLOOKUP($A202,Dados_v3!$A$4:$V$420,18,FALSE)</f>
        <v>60.3</v>
      </c>
      <c r="M202">
        <f>VLOOKUP($A202,Dados_v3!$A$4:$V$420,19,FALSE)</f>
        <v>57.3</v>
      </c>
      <c r="N202">
        <f>VLOOKUP($A202,Dados_v3!$A$4:$V$420,20,FALSE)</f>
        <v>73.3</v>
      </c>
      <c r="O202">
        <f>VLOOKUP($A202,Dados_v3!$A$4:$V$420,21,FALSE)</f>
        <v>47.099999999999994</v>
      </c>
      <c r="P202">
        <f>VLOOKUP($A202,Dados_v3!$A$4:$V$420,22,FALSE)</f>
        <v>45.129999999999995</v>
      </c>
    </row>
    <row r="203" spans="1:16" hidden="1">
      <c r="A203" t="s">
        <v>208</v>
      </c>
      <c r="B203">
        <v>10342</v>
      </c>
      <c r="C203">
        <v>43.53</v>
      </c>
      <c r="D203">
        <v>2866</v>
      </c>
      <c r="E203">
        <v>277</v>
      </c>
      <c r="F203" s="53">
        <f>ROUND(100-(Original!N204/Original!C204*100),2)</f>
        <v>64.2</v>
      </c>
      <c r="G203" s="53">
        <v>47.56</v>
      </c>
      <c r="H203" s="53">
        <f>Original!AC204/Original!C204*100</f>
        <v>84.491897919551349</v>
      </c>
      <c r="I203" s="53">
        <f>Original!AE204/Original!AC204*100</f>
        <v>62.403031152414478</v>
      </c>
      <c r="J203" s="55">
        <f>(Original!AS204-Original!AT204)/Original!AS204*100</f>
        <v>22.684434835515212</v>
      </c>
      <c r="K203" s="54">
        <f>Original!AN204/Original!AC204*100</f>
        <v>53.287476237500272</v>
      </c>
      <c r="L203">
        <f>VLOOKUP($A203,Dados_v3!$A$4:$V$420,18,FALSE)</f>
        <v>61.199999999999996</v>
      </c>
      <c r="M203">
        <f>VLOOKUP($A203,Dados_v3!$A$4:$V$420,19,FALSE)</f>
        <v>53.800000000000004</v>
      </c>
      <c r="N203">
        <f>VLOOKUP($A203,Dados_v3!$A$4:$V$420,20,FALSE)</f>
        <v>74</v>
      </c>
      <c r="O203">
        <f>VLOOKUP($A203,Dados_v3!$A$4:$V$420,21,FALSE)</f>
        <v>46.9</v>
      </c>
      <c r="P203">
        <f>VLOOKUP($A203,Dados_v3!$A$4:$V$420,22,FALSE)</f>
        <v>47.33</v>
      </c>
    </row>
    <row r="204" spans="1:16" hidden="1">
      <c r="A204" t="s">
        <v>209</v>
      </c>
      <c r="B204">
        <v>12783</v>
      </c>
      <c r="C204">
        <v>51.54</v>
      </c>
      <c r="D204">
        <v>3349</v>
      </c>
      <c r="E204">
        <v>239</v>
      </c>
      <c r="F204" s="53">
        <f>ROUND(100-(Original!N205/Original!C205*100),2)</f>
        <v>60.03</v>
      </c>
      <c r="G204" s="53">
        <v>3.34</v>
      </c>
      <c r="H204" s="53">
        <f>Original!AC205/Original!C205*100</f>
        <v>85.427174645153727</v>
      </c>
      <c r="I204" s="53">
        <f>Original!AE205/Original!AC205*100</f>
        <v>56.326757166270013</v>
      </c>
      <c r="J204" s="55">
        <f>(Original!AS205-Original!AT205)/Original!AS205*100</f>
        <v>22.870675685695758</v>
      </c>
      <c r="K204" s="54">
        <f>Original!AN205/Original!AC205*100</f>
        <v>41.064104121086245</v>
      </c>
      <c r="L204">
        <f>VLOOKUP($A204,Dados_v3!$A$4:$V$420,18,FALSE)</f>
        <v>57.499999999999993</v>
      </c>
      <c r="M204">
        <f>VLOOKUP($A204,Dados_v3!$A$4:$V$420,19,FALSE)</f>
        <v>57.099999999999994</v>
      </c>
      <c r="N204">
        <f>VLOOKUP($A204,Dados_v3!$A$4:$V$420,20,FALSE)</f>
        <v>73.7</v>
      </c>
      <c r="O204">
        <f>VLOOKUP($A204,Dados_v3!$A$4:$V$420,21,FALSE)</f>
        <v>43.1</v>
      </c>
      <c r="P204">
        <f>VLOOKUP($A204,Dados_v3!$A$4:$V$420,22,FALSE)</f>
        <v>49.57</v>
      </c>
    </row>
    <row r="205" spans="1:16" hidden="1">
      <c r="A205" t="s">
        <v>210</v>
      </c>
      <c r="B205">
        <v>15742</v>
      </c>
      <c r="C205">
        <v>46.61</v>
      </c>
      <c r="D205">
        <v>4501</v>
      </c>
      <c r="E205">
        <v>214</v>
      </c>
      <c r="F205" s="53">
        <f>ROUND(100-(Original!N206/Original!C206*100),2)</f>
        <v>63.94</v>
      </c>
      <c r="G205" s="53">
        <v>9.7799999999999994</v>
      </c>
      <c r="H205" s="53">
        <f>Original!AC206/Original!C206*100</f>
        <v>81.488681401791382</v>
      </c>
      <c r="I205" s="53">
        <f>Original!AE206/Original!AC206*100</f>
        <v>58.325487725370571</v>
      </c>
      <c r="J205" s="55">
        <f>(Original!AS206-Original!AT206)/Original!AS206*100</f>
        <v>21.750038610659821</v>
      </c>
      <c r="K205" s="54">
        <f>Original!AN206/Original!AC206*100</f>
        <v>50.378895154296487</v>
      </c>
      <c r="L205">
        <f>VLOOKUP($A205,Dados_v3!$A$4:$V$420,18,FALSE)</f>
        <v>57.999999999999993</v>
      </c>
      <c r="M205">
        <f>VLOOKUP($A205,Dados_v3!$A$4:$V$420,19,FALSE)</f>
        <v>54.7</v>
      </c>
      <c r="N205">
        <f>VLOOKUP($A205,Dados_v3!$A$4:$V$420,20,FALSE)</f>
        <v>75.3</v>
      </c>
      <c r="O205">
        <f>VLOOKUP($A205,Dados_v3!$A$4:$V$420,21,FALSE)</f>
        <v>46.9</v>
      </c>
      <c r="P205">
        <f>VLOOKUP($A205,Dados_v3!$A$4:$V$420,22,FALSE)</f>
        <v>50.77</v>
      </c>
    </row>
    <row r="206" spans="1:16" hidden="1">
      <c r="A206" t="s">
        <v>211</v>
      </c>
      <c r="B206">
        <v>13750</v>
      </c>
      <c r="C206">
        <v>34.14</v>
      </c>
      <c r="D206">
        <v>4041</v>
      </c>
      <c r="E206">
        <v>237</v>
      </c>
      <c r="F206" s="53">
        <f>ROUND(100-(Original!N207/Original!C207*100),2)</f>
        <v>77.08</v>
      </c>
      <c r="G206" s="53">
        <v>6.76</v>
      </c>
      <c r="H206" s="53">
        <f>Original!AC207/Original!C207*100</f>
        <v>83.839991714181821</v>
      </c>
      <c r="I206" s="53">
        <f>Original!AE207/Original!AC207*100</f>
        <v>62.778785319384987</v>
      </c>
      <c r="J206" s="55">
        <f>(Original!AS207-Original!AT207)/Original!AS207*100</f>
        <v>30.494153944649032</v>
      </c>
      <c r="K206" s="54">
        <f>Original!AN207/Original!AC207*100</f>
        <v>42.187337050141664</v>
      </c>
      <c r="L206">
        <f>VLOOKUP($A206,Dados_v3!$A$4:$V$420,18,FALSE)</f>
        <v>61.4</v>
      </c>
      <c r="M206">
        <f>VLOOKUP($A206,Dados_v3!$A$4:$V$420,19,FALSE)</f>
        <v>55.300000000000004</v>
      </c>
      <c r="N206">
        <f>VLOOKUP($A206,Dados_v3!$A$4:$V$420,20,FALSE)</f>
        <v>75.7</v>
      </c>
      <c r="O206">
        <f>VLOOKUP($A206,Dados_v3!$A$4:$V$420,21,FALSE)</f>
        <v>47.5</v>
      </c>
      <c r="P206">
        <f>VLOOKUP($A206,Dados_v3!$A$4:$V$420,22,FALSE)</f>
        <v>55.26</v>
      </c>
    </row>
    <row r="207" spans="1:16" hidden="1">
      <c r="A207" t="s">
        <v>212</v>
      </c>
      <c r="B207">
        <v>13652</v>
      </c>
      <c r="C207">
        <v>69.25</v>
      </c>
      <c r="D207">
        <v>3792</v>
      </c>
      <c r="E207">
        <v>216</v>
      </c>
      <c r="F207" s="53">
        <f>ROUND(100-(Original!N208/Original!C208*100),2)</f>
        <v>48.48</v>
      </c>
      <c r="G207" s="53">
        <v>23.07</v>
      </c>
      <c r="H207" s="53">
        <f>Original!AC208/Original!C208*100</f>
        <v>85.281720262012897</v>
      </c>
      <c r="I207" s="53">
        <f>Original!AE208/Original!AC208*100</f>
        <v>59.444490708727514</v>
      </c>
      <c r="J207" s="55">
        <f>(Original!AS208-Original!AT208)/Original!AS208*100</f>
        <v>13.205744330025102</v>
      </c>
      <c r="K207" s="54">
        <f>Original!AN208/Original!AC208*100</f>
        <v>46.144312055167383</v>
      </c>
      <c r="L207">
        <f>VLOOKUP($A207,Dados_v3!$A$4:$V$420,18,FALSE)</f>
        <v>54.2</v>
      </c>
      <c r="M207">
        <f>VLOOKUP($A207,Dados_v3!$A$4:$V$420,19,FALSE)</f>
        <v>50.7</v>
      </c>
      <c r="N207">
        <f>VLOOKUP($A207,Dados_v3!$A$4:$V$420,20,FALSE)</f>
        <v>74.3</v>
      </c>
      <c r="O207">
        <f>VLOOKUP($A207,Dados_v3!$A$4:$V$420,21,FALSE)</f>
        <v>46.7</v>
      </c>
      <c r="P207">
        <f>VLOOKUP($A207,Dados_v3!$A$4:$V$420,22,FALSE)</f>
        <v>55.48</v>
      </c>
    </row>
    <row r="208" spans="1:16" hidden="1">
      <c r="A208" t="s">
        <v>213</v>
      </c>
      <c r="B208">
        <v>12055</v>
      </c>
      <c r="C208">
        <v>44.24</v>
      </c>
      <c r="D208">
        <v>3675</v>
      </c>
      <c r="E208">
        <v>276</v>
      </c>
      <c r="F208" s="53">
        <f>ROUND(100-(Original!N209/Original!C209*100),2)</f>
        <v>71.2</v>
      </c>
      <c r="G208" s="53">
        <v>16.11</v>
      </c>
      <c r="H208" s="53">
        <f>Original!AC209/Original!C209*100</f>
        <v>84.711333420489424</v>
      </c>
      <c r="I208" s="53">
        <f>Original!AE209/Original!AC209*100</f>
        <v>68.404003754166823</v>
      </c>
      <c r="J208" s="55">
        <f>(Original!AS209-Original!AT209)/Original!AS209*100</f>
        <v>29.884691184857154</v>
      </c>
      <c r="K208" s="54">
        <f>Original!AN209/Original!AC209*100</f>
        <v>57.224253781029496</v>
      </c>
      <c r="L208">
        <f>VLOOKUP($A208,Dados_v3!$A$4:$V$420,18,FALSE)</f>
        <v>63.6</v>
      </c>
      <c r="M208">
        <f>VLOOKUP($A208,Dados_v3!$A$4:$V$420,19,FALSE)</f>
        <v>59</v>
      </c>
      <c r="N208">
        <f>VLOOKUP($A208,Dados_v3!$A$4:$V$420,20,FALSE)</f>
        <v>71.2</v>
      </c>
      <c r="O208">
        <f>VLOOKUP($A208,Dados_v3!$A$4:$V$420,21,FALSE)</f>
        <v>47.699999999999996</v>
      </c>
      <c r="P208">
        <f>VLOOKUP($A208,Dados_v3!$A$4:$V$420,22,FALSE)</f>
        <v>47.53</v>
      </c>
    </row>
    <row r="209" spans="1:16" hidden="1">
      <c r="A209" t="s">
        <v>214</v>
      </c>
      <c r="B209">
        <v>14276</v>
      </c>
      <c r="C209">
        <v>86.54</v>
      </c>
      <c r="D209">
        <v>3933</v>
      </c>
      <c r="E209">
        <v>177</v>
      </c>
      <c r="F209" s="53">
        <f>ROUND(100-(Original!N210/Original!C210*100),2)</f>
        <v>50.01</v>
      </c>
      <c r="G209" s="53">
        <v>0.43</v>
      </c>
      <c r="H209" s="53">
        <f>Original!AC210/Original!C210*100</f>
        <v>83.00485949985989</v>
      </c>
      <c r="I209" s="53">
        <f>Original!AE210/Original!AC210*100</f>
        <v>57.015510541348611</v>
      </c>
      <c r="J209" s="55">
        <f>(Original!AS210-Original!AT210)/Original!AS210*100</f>
        <v>14.693557322776204</v>
      </c>
      <c r="K209" s="54">
        <f>Original!AN210/Original!AC210*100</f>
        <v>50.372185679992675</v>
      </c>
      <c r="L209">
        <f>VLOOKUP($A209,Dados_v3!$A$4:$V$420,18,FALSE)</f>
        <v>51.2</v>
      </c>
      <c r="M209">
        <f>VLOOKUP($A209,Dados_v3!$A$4:$V$420,19,FALSE)</f>
        <v>53.300000000000004</v>
      </c>
      <c r="N209">
        <f>VLOOKUP($A209,Dados_v3!$A$4:$V$420,20,FALSE)</f>
        <v>77.600000000000009</v>
      </c>
      <c r="O209">
        <f>VLOOKUP($A209,Dados_v3!$A$4:$V$420,21,FALSE)</f>
        <v>46</v>
      </c>
      <c r="P209">
        <f>VLOOKUP($A209,Dados_v3!$A$4:$V$420,22,FALSE)</f>
        <v>53.55</v>
      </c>
    </row>
    <row r="210" spans="1:16" hidden="1">
      <c r="A210" t="s">
        <v>215</v>
      </c>
      <c r="B210">
        <v>13007</v>
      </c>
      <c r="C210">
        <v>51.5</v>
      </c>
      <c r="D210">
        <v>3721</v>
      </c>
      <c r="E210">
        <v>290</v>
      </c>
      <c r="F210" s="53">
        <f>ROUND(100-(Original!N211/Original!C211*100),2)</f>
        <v>68.03</v>
      </c>
      <c r="G210" s="53">
        <v>20.64</v>
      </c>
      <c r="H210" s="53">
        <f>Original!AC211/Original!C211*100</f>
        <v>88.359978835165691</v>
      </c>
      <c r="I210" s="53">
        <f>Original!AE211/Original!AC211*100</f>
        <v>63.912562046241149</v>
      </c>
      <c r="J210" s="55">
        <f>(Original!AS211-Original!AT211)/Original!AS211*100</f>
        <v>24.663360220010219</v>
      </c>
      <c r="K210" s="54">
        <f>Original!AN211/Original!AC211*100</f>
        <v>44.788228418493212</v>
      </c>
      <c r="L210">
        <f>VLOOKUP($A210,Dados_v3!$A$4:$V$420,18,FALSE)</f>
        <v>60.5</v>
      </c>
      <c r="M210">
        <f>VLOOKUP($A210,Dados_v3!$A$4:$V$420,19,FALSE)</f>
        <v>59.4</v>
      </c>
      <c r="N210">
        <f>VLOOKUP($A210,Dados_v3!$A$4:$V$420,20,FALSE)</f>
        <v>80.7</v>
      </c>
      <c r="O210">
        <f>VLOOKUP($A210,Dados_v3!$A$4:$V$420,21,FALSE)</f>
        <v>41.3</v>
      </c>
      <c r="P210">
        <f>VLOOKUP($A210,Dados_v3!$A$4:$V$420,22,FALSE)</f>
        <v>49.3</v>
      </c>
    </row>
    <row r="211" spans="1:16" hidden="1">
      <c r="A211" t="s">
        <v>216</v>
      </c>
      <c r="B211">
        <v>14815</v>
      </c>
      <c r="C211">
        <v>59.55</v>
      </c>
      <c r="D211">
        <v>4012</v>
      </c>
      <c r="E211">
        <v>218</v>
      </c>
      <c r="F211" s="53">
        <f>ROUND(100-(Original!N212/Original!C212*100),2)</f>
        <v>56.95</v>
      </c>
      <c r="G211" s="53">
        <v>6.51</v>
      </c>
      <c r="H211" s="53">
        <f>Original!AC212/Original!C212*100</f>
        <v>85.466947975970299</v>
      </c>
      <c r="I211" s="53">
        <f>Original!AE212/Original!AC212*100</f>
        <v>60.518534758918975</v>
      </c>
      <c r="J211" s="55">
        <f>(Original!AS212-Original!AT212)/Original!AS212*100</f>
        <v>19.066478433078533</v>
      </c>
      <c r="K211" s="54">
        <f>Original!AN212/Original!AC212*100</f>
        <v>48.59209579713329</v>
      </c>
      <c r="L211">
        <f>VLOOKUP($A211,Dados_v3!$A$4:$V$420,18,FALSE)</f>
        <v>57.599999999999994</v>
      </c>
      <c r="M211">
        <f>VLOOKUP($A211,Dados_v3!$A$4:$V$420,19,FALSE)</f>
        <v>54.900000000000006</v>
      </c>
      <c r="N211">
        <f>VLOOKUP($A211,Dados_v3!$A$4:$V$420,20,FALSE)</f>
        <v>74.7</v>
      </c>
      <c r="O211">
        <f>VLOOKUP($A211,Dados_v3!$A$4:$V$420,21,FALSE)</f>
        <v>47.099999999999994</v>
      </c>
      <c r="P211">
        <f>VLOOKUP($A211,Dados_v3!$A$4:$V$420,22,FALSE)</f>
        <v>49.5</v>
      </c>
    </row>
    <row r="212" spans="1:16" hidden="1">
      <c r="A212" t="s">
        <v>217</v>
      </c>
      <c r="B212">
        <v>11918</v>
      </c>
      <c r="C212">
        <v>55.81</v>
      </c>
      <c r="D212">
        <v>3249</v>
      </c>
      <c r="E212">
        <v>262</v>
      </c>
      <c r="F212" s="53">
        <f>ROUND(100-(Original!N213/Original!C213*100),2)</f>
        <v>57.48</v>
      </c>
      <c r="G212" s="53">
        <v>0.74</v>
      </c>
      <c r="H212" s="53">
        <f>Original!AC213/Original!C213*100</f>
        <v>86.328957383117981</v>
      </c>
      <c r="I212" s="53">
        <f>Original!AE213/Original!AC213*100</f>
        <v>60.61563412603698</v>
      </c>
      <c r="J212" s="55">
        <f>(Original!AS213-Original!AT213)/Original!AS213*100</f>
        <v>21.445913706868858</v>
      </c>
      <c r="K212" s="54">
        <f>Original!AN213/Original!AC213*100</f>
        <v>44.640784092157617</v>
      </c>
      <c r="L212">
        <f>VLOOKUP($A212,Dados_v3!$A$4:$V$420,18,FALSE)</f>
        <v>59.4</v>
      </c>
      <c r="M212">
        <f>VLOOKUP($A212,Dados_v3!$A$4:$V$420,19,FALSE)</f>
        <v>54.300000000000004</v>
      </c>
      <c r="N212">
        <f>VLOOKUP($A212,Dados_v3!$A$4:$V$420,20,FALSE)</f>
        <v>74</v>
      </c>
      <c r="O212">
        <f>VLOOKUP($A212,Dados_v3!$A$4:$V$420,21,FALSE)</f>
        <v>46.300000000000004</v>
      </c>
      <c r="P212">
        <f>VLOOKUP($A212,Dados_v3!$A$4:$V$420,22,FALSE)</f>
        <v>48.809999999999995</v>
      </c>
    </row>
    <row r="213" spans="1:16" hidden="1">
      <c r="A213" t="s">
        <v>218</v>
      </c>
      <c r="B213">
        <v>13456</v>
      </c>
      <c r="C213">
        <v>55.71</v>
      </c>
      <c r="D213">
        <v>3833</v>
      </c>
      <c r="E213">
        <v>264</v>
      </c>
      <c r="F213" s="53">
        <f>ROUND(100-(Original!N214/Original!C214*100),2)</f>
        <v>82.37</v>
      </c>
      <c r="G213" s="53">
        <v>11.43</v>
      </c>
      <c r="H213" s="53">
        <f>Original!AC214/Original!C214*100</f>
        <v>82.788682691736028</v>
      </c>
      <c r="I213" s="53">
        <f>Original!AE214/Original!AC214*100</f>
        <v>66.481361416238911</v>
      </c>
      <c r="J213" s="55">
        <f>(Original!AS214-Original!AT214)/Original!AS214*100</f>
        <v>42.16907229829831</v>
      </c>
      <c r="K213" s="54">
        <f>Original!AN214/Original!AC214*100</f>
        <v>60.47033834394221</v>
      </c>
      <c r="L213">
        <f>VLOOKUP($A213,Dados_v3!$A$4:$V$420,18,FALSE)</f>
        <v>61.7</v>
      </c>
      <c r="M213">
        <f>VLOOKUP($A213,Dados_v3!$A$4:$V$420,19,FALSE)</f>
        <v>57.699999999999996</v>
      </c>
      <c r="N213">
        <f>VLOOKUP($A213,Dados_v3!$A$4:$V$420,20,FALSE)</f>
        <v>79.600000000000009</v>
      </c>
      <c r="O213">
        <f>VLOOKUP($A213,Dados_v3!$A$4:$V$420,21,FALSE)</f>
        <v>43.3</v>
      </c>
      <c r="P213">
        <f>VLOOKUP($A213,Dados_v3!$A$4:$V$420,22,FALSE)</f>
        <v>54.679999999999993</v>
      </c>
    </row>
    <row r="214" spans="1:16" hidden="1">
      <c r="A214" t="s">
        <v>219</v>
      </c>
      <c r="B214">
        <v>19064</v>
      </c>
      <c r="C214">
        <v>54.53</v>
      </c>
      <c r="D214">
        <v>5413</v>
      </c>
      <c r="E214">
        <v>233</v>
      </c>
      <c r="F214" s="53">
        <f>ROUND(100-(Original!N215/Original!C215*100),2)</f>
        <v>67.89</v>
      </c>
      <c r="G214" s="53">
        <v>5.3</v>
      </c>
      <c r="H214" s="53">
        <f>Original!AC215/Original!C215*100</f>
        <v>82.958518682175836</v>
      </c>
      <c r="I214" s="53">
        <f>Original!AE215/Original!AC215*100</f>
        <v>59.068111442594841</v>
      </c>
      <c r="J214" s="55">
        <f>(Original!AS215-Original!AT215)/Original!AS215*100</f>
        <v>25.366426429345385</v>
      </c>
      <c r="K214" s="54">
        <f>Original!AN215/Original!AC215*100</f>
        <v>49.89809985795069</v>
      </c>
      <c r="L214">
        <f>VLOOKUP($A214,Dados_v3!$A$4:$V$420,18,FALSE)</f>
        <v>58.3</v>
      </c>
      <c r="M214">
        <f>VLOOKUP($A214,Dados_v3!$A$4:$V$420,19,FALSE)</f>
        <v>64.3</v>
      </c>
      <c r="N214">
        <f>VLOOKUP($A214,Dados_v3!$A$4:$V$420,20,FALSE)</f>
        <v>80.100000000000009</v>
      </c>
      <c r="O214">
        <f>VLOOKUP($A214,Dados_v3!$A$4:$V$420,21,FALSE)</f>
        <v>40.400000000000006</v>
      </c>
      <c r="P214">
        <f>VLOOKUP($A214,Dados_v3!$A$4:$V$420,22,FALSE)</f>
        <v>53.47</v>
      </c>
    </row>
    <row r="215" spans="1:16" hidden="1">
      <c r="A215" t="s">
        <v>220</v>
      </c>
      <c r="B215">
        <v>15060</v>
      </c>
      <c r="C215">
        <v>62.74</v>
      </c>
      <c r="D215">
        <v>4174</v>
      </c>
      <c r="E215">
        <v>204</v>
      </c>
      <c r="F215" s="53">
        <f>ROUND(100-(Original!N216/Original!C216*100),2)</f>
        <v>52.07</v>
      </c>
      <c r="G215" s="53">
        <v>30.83</v>
      </c>
      <c r="H215" s="53">
        <f>Original!AC216/Original!C216*100</f>
        <v>81.476540772443556</v>
      </c>
      <c r="I215" s="53">
        <f>Original!AE216/Original!AC216*100</f>
        <v>61.962287428897675</v>
      </c>
      <c r="J215" s="55">
        <f>(Original!AS216-Original!AT216)/Original!AS216*100</f>
        <v>17.868089735227155</v>
      </c>
      <c r="K215" s="54">
        <f>Original!AN216/Original!AC216*100</f>
        <v>59.460504005948465</v>
      </c>
      <c r="L215">
        <f>VLOOKUP($A215,Dados_v3!$A$4:$V$420,18,FALSE)</f>
        <v>54.6</v>
      </c>
      <c r="M215">
        <f>VLOOKUP($A215,Dados_v3!$A$4:$V$420,19,FALSE)</f>
        <v>56.3</v>
      </c>
      <c r="N215">
        <f>VLOOKUP($A215,Dados_v3!$A$4:$V$420,20,FALSE)</f>
        <v>70.399999999999991</v>
      </c>
      <c r="O215">
        <f>VLOOKUP($A215,Dados_v3!$A$4:$V$420,21,FALSE)</f>
        <v>47.9</v>
      </c>
      <c r="P215">
        <f>VLOOKUP($A215,Dados_v3!$A$4:$V$420,22,FALSE)</f>
        <v>55.46</v>
      </c>
    </row>
    <row r="216" spans="1:16" hidden="1">
      <c r="A216" t="s">
        <v>221</v>
      </c>
      <c r="B216">
        <v>10363</v>
      </c>
      <c r="C216">
        <v>8.19</v>
      </c>
      <c r="D216">
        <v>3226</v>
      </c>
      <c r="E216">
        <v>278</v>
      </c>
      <c r="F216" s="53">
        <f>ROUND(100-(Original!N217/Original!C217*100),2)</f>
        <v>57.5</v>
      </c>
      <c r="G216" s="53">
        <v>62.46</v>
      </c>
      <c r="H216" s="53">
        <f>Original!AC217/Original!C217*100</f>
        <v>85.079084510952427</v>
      </c>
      <c r="I216" s="53">
        <f>Original!AE217/Original!AC217*100</f>
        <v>64.677707987990829</v>
      </c>
      <c r="J216" s="55">
        <f>(Original!AS217-Original!AT217)/Original!AS217*100</f>
        <v>27.871066621948557</v>
      </c>
      <c r="K216" s="54">
        <f>Original!AN217/Original!AC217*100</f>
        <v>48.935740233985534</v>
      </c>
      <c r="L216">
        <f>VLOOKUP($A216,Dados_v3!$A$4:$V$420,18,FALSE)</f>
        <v>57.4</v>
      </c>
      <c r="M216">
        <f>VLOOKUP($A216,Dados_v3!$A$4:$V$420,19,FALSE)</f>
        <v>51.7</v>
      </c>
      <c r="N216">
        <f>VLOOKUP($A216,Dados_v3!$A$4:$V$420,20,FALSE)</f>
        <v>75.3</v>
      </c>
      <c r="O216">
        <f>VLOOKUP($A216,Dados_v3!$A$4:$V$420,21,FALSE)</f>
        <v>46.6</v>
      </c>
      <c r="P216">
        <f>VLOOKUP($A216,Dados_v3!$A$4:$V$420,22,FALSE)</f>
        <v>49.21</v>
      </c>
    </row>
    <row r="217" spans="1:16" hidden="1">
      <c r="A217" t="s">
        <v>222</v>
      </c>
      <c r="B217">
        <v>13344</v>
      </c>
      <c r="C217">
        <v>39.51</v>
      </c>
      <c r="D217">
        <v>3971</v>
      </c>
      <c r="E217">
        <v>245</v>
      </c>
      <c r="F217" s="53">
        <f>ROUND(100-(Original!N218/Original!C218*100),2)</f>
        <v>57.55</v>
      </c>
      <c r="G217" s="53">
        <v>40.29</v>
      </c>
      <c r="H217" s="53">
        <f>Original!AC218/Original!C218*100</f>
        <v>82.291199832359112</v>
      </c>
      <c r="I217" s="53">
        <f>Original!AE218/Original!AC218*100</f>
        <v>61.193239265849044</v>
      </c>
      <c r="J217" s="55">
        <f>(Original!AS218-Original!AT218)/Original!AS218*100</f>
        <v>19.487798300307041</v>
      </c>
      <c r="K217" s="54">
        <f>Original!AN218/Original!AC218*100</f>
        <v>50.015546351238513</v>
      </c>
      <c r="L217">
        <f>VLOOKUP($A217,Dados_v3!$A$4:$V$420,18,FALSE)</f>
        <v>55.600000000000009</v>
      </c>
      <c r="M217">
        <f>VLOOKUP($A217,Dados_v3!$A$4:$V$420,19,FALSE)</f>
        <v>51.800000000000004</v>
      </c>
      <c r="N217">
        <f>VLOOKUP($A217,Dados_v3!$A$4:$V$420,20,FALSE)</f>
        <v>73.7</v>
      </c>
      <c r="O217">
        <f>VLOOKUP($A217,Dados_v3!$A$4:$V$420,21,FALSE)</f>
        <v>46.300000000000004</v>
      </c>
      <c r="P217">
        <f>VLOOKUP($A217,Dados_v3!$A$4:$V$420,22,FALSE)</f>
        <v>46.39</v>
      </c>
    </row>
    <row r="218" spans="1:16" hidden="1">
      <c r="A218" t="s">
        <v>223</v>
      </c>
      <c r="B218">
        <v>14098</v>
      </c>
      <c r="C218">
        <v>34.28</v>
      </c>
      <c r="D218">
        <v>3695</v>
      </c>
      <c r="E218">
        <v>303</v>
      </c>
      <c r="F218" s="53">
        <f>ROUND(100-(Original!N219/Original!C219*100),2)</f>
        <v>76.790000000000006</v>
      </c>
      <c r="G218" s="53">
        <v>56.83</v>
      </c>
      <c r="H218" s="53">
        <f>Original!AC219/Original!C219*100</f>
        <v>86.392109362959275</v>
      </c>
      <c r="I218" s="53">
        <f>Original!AE219/Original!AC219*100</f>
        <v>61.324276454031015</v>
      </c>
      <c r="J218" s="55">
        <f>(Original!AS219-Original!AT219)/Original!AS219*100</f>
        <v>39.515412193038372</v>
      </c>
      <c r="K218" s="54">
        <f>Original!AN219/Original!AC219*100</f>
        <v>56.368752766534868</v>
      </c>
      <c r="L218">
        <f>VLOOKUP($A218,Dados_v3!$A$4:$V$420,18,FALSE)</f>
        <v>63.9</v>
      </c>
      <c r="M218">
        <f>VLOOKUP($A218,Dados_v3!$A$4:$V$420,19,FALSE)</f>
        <v>55.000000000000007</v>
      </c>
      <c r="N218">
        <f>VLOOKUP($A218,Dados_v3!$A$4:$V$420,20,FALSE)</f>
        <v>74.400000000000006</v>
      </c>
      <c r="O218">
        <f>VLOOKUP($A218,Dados_v3!$A$4:$V$420,21,FALSE)</f>
        <v>49</v>
      </c>
      <c r="P218">
        <f>VLOOKUP($A218,Dados_v3!$A$4:$V$420,22,FALSE)</f>
        <v>49.21</v>
      </c>
    </row>
    <row r="219" spans="1:16" hidden="1">
      <c r="A219" t="s">
        <v>224</v>
      </c>
      <c r="B219">
        <v>13048</v>
      </c>
      <c r="C219">
        <v>18.86</v>
      </c>
      <c r="D219">
        <v>3683</v>
      </c>
      <c r="E219">
        <v>372</v>
      </c>
      <c r="F219" s="53">
        <f>ROUND(100-(Original!N220/Original!C220*100),2)</f>
        <v>75.98</v>
      </c>
      <c r="G219" s="53">
        <v>1.28</v>
      </c>
      <c r="H219" s="53">
        <f>Original!AC220/Original!C220*100</f>
        <v>81.623597302958302</v>
      </c>
      <c r="I219" s="53">
        <f>Original!AE220/Original!AC220*100</f>
        <v>65.55716391962288</v>
      </c>
      <c r="J219" s="55">
        <f>(Original!AS220-Original!AT220)/Original!AS220*100</f>
        <v>32.409119349951752</v>
      </c>
      <c r="K219" s="54">
        <f>Original!AN220/Original!AC220*100</f>
        <v>53.364393239512907</v>
      </c>
      <c r="L219">
        <f>VLOOKUP($A219,Dados_v3!$A$4:$V$420,18,FALSE)</f>
        <v>63.9</v>
      </c>
      <c r="M219">
        <f>VLOOKUP($A219,Dados_v3!$A$4:$V$420,19,FALSE)</f>
        <v>53.5</v>
      </c>
      <c r="N219">
        <f>VLOOKUP($A219,Dados_v3!$A$4:$V$420,20,FALSE)</f>
        <v>77.8</v>
      </c>
      <c r="O219">
        <f>VLOOKUP($A219,Dados_v3!$A$4:$V$420,21,FALSE)</f>
        <v>48</v>
      </c>
      <c r="P219">
        <f>VLOOKUP($A219,Dados_v3!$A$4:$V$420,22,FALSE)</f>
        <v>50.580000000000005</v>
      </c>
    </row>
    <row r="220" spans="1:16" hidden="1">
      <c r="A220" t="s">
        <v>225</v>
      </c>
      <c r="B220">
        <v>18427</v>
      </c>
      <c r="C220">
        <v>43.05</v>
      </c>
      <c r="D220">
        <v>5121</v>
      </c>
      <c r="E220">
        <v>201</v>
      </c>
      <c r="F220" s="53">
        <f>ROUND(100-(Original!N221/Original!C221*100),2)</f>
        <v>72.040000000000006</v>
      </c>
      <c r="G220" s="53">
        <v>7.32</v>
      </c>
      <c r="H220" s="53">
        <f>Original!AC221/Original!C221*100</f>
        <v>81.797645491018613</v>
      </c>
      <c r="I220" s="53">
        <f>Original!AE221/Original!AC221*100</f>
        <v>62.976695620407305</v>
      </c>
      <c r="J220" s="55">
        <f>(Original!AS221-Original!AT221)/Original!AS221*100</f>
        <v>29.383976940088036</v>
      </c>
      <c r="K220" s="54">
        <f>Original!AN221/Original!AC221*100</f>
        <v>49.761849085134138</v>
      </c>
      <c r="L220">
        <f>VLOOKUP($A220,Dados_v3!$A$4:$V$420,18,FALSE)</f>
        <v>59.199999999999996</v>
      </c>
      <c r="M220">
        <f>VLOOKUP($A220,Dados_v3!$A$4:$V$420,19,FALSE)</f>
        <v>53</v>
      </c>
      <c r="N220">
        <f>VLOOKUP($A220,Dados_v3!$A$4:$V$420,20,FALSE)</f>
        <v>77.5</v>
      </c>
      <c r="O220">
        <f>VLOOKUP($A220,Dados_v3!$A$4:$V$420,21,FALSE)</f>
        <v>51.2</v>
      </c>
      <c r="P220">
        <f>VLOOKUP($A220,Dados_v3!$A$4:$V$420,22,FALSE)</f>
        <v>51.81</v>
      </c>
    </row>
    <row r="221" spans="1:16" hidden="1">
      <c r="A221" t="s">
        <v>226</v>
      </c>
      <c r="B221">
        <v>10180</v>
      </c>
      <c r="C221">
        <v>31.33</v>
      </c>
      <c r="D221">
        <v>3142</v>
      </c>
      <c r="E221">
        <v>236</v>
      </c>
      <c r="F221" s="53">
        <f>ROUND(100-(Original!N222/Original!C222*100),2)</f>
        <v>58.64</v>
      </c>
      <c r="G221" s="53">
        <v>31.29</v>
      </c>
      <c r="H221" s="53">
        <f>Original!AC222/Original!C222*100</f>
        <v>82.596979398428289</v>
      </c>
      <c r="I221" s="53">
        <f>Original!AE222/Original!AC222*100</f>
        <v>70.818715924935589</v>
      </c>
      <c r="J221" s="55">
        <f>(Original!AS222-Original!AT222)/Original!AS222*100</f>
        <v>17.279626911793461</v>
      </c>
      <c r="K221" s="54">
        <f>Original!AN222/Original!AC222*100</f>
        <v>54.567629615528254</v>
      </c>
      <c r="L221">
        <f>VLOOKUP($A221,Dados_v3!$A$4:$V$420,18,FALSE)</f>
        <v>55.2</v>
      </c>
      <c r="M221">
        <f>VLOOKUP($A221,Dados_v3!$A$4:$V$420,19,FALSE)</f>
        <v>55.2</v>
      </c>
      <c r="N221">
        <f>VLOOKUP($A221,Dados_v3!$A$4:$V$420,20,FALSE)</f>
        <v>68.5</v>
      </c>
      <c r="O221">
        <f>VLOOKUP($A221,Dados_v3!$A$4:$V$420,21,FALSE)</f>
        <v>46.7</v>
      </c>
      <c r="P221">
        <f>VLOOKUP($A221,Dados_v3!$A$4:$V$420,22,FALSE)</f>
        <v>46.64</v>
      </c>
    </row>
    <row r="222" spans="1:16" hidden="1">
      <c r="A222" t="s">
        <v>227</v>
      </c>
      <c r="B222">
        <v>10414</v>
      </c>
      <c r="C222">
        <v>67.739999999999995</v>
      </c>
      <c r="D222">
        <v>3098</v>
      </c>
      <c r="E222">
        <v>247</v>
      </c>
      <c r="F222" s="53">
        <f>ROUND(100-(Original!N223/Original!C223*100),2)</f>
        <v>63.57</v>
      </c>
      <c r="G222" s="53">
        <v>14.01</v>
      </c>
      <c r="H222" s="53">
        <f>Original!AC223/Original!C223*100</f>
        <v>83.735498701363539</v>
      </c>
      <c r="I222" s="53">
        <f>Original!AE223/Original!AC223*100</f>
        <v>68.42105716497764</v>
      </c>
      <c r="J222" s="55">
        <f>(Original!AS223-Original!AT223)/Original!AS223*100</f>
        <v>20.437709758419928</v>
      </c>
      <c r="K222" s="54">
        <f>Original!AN223/Original!AC223*100</f>
        <v>62.278585218817831</v>
      </c>
      <c r="L222">
        <f>VLOOKUP($A222,Dados_v3!$A$4:$V$420,18,FALSE)</f>
        <v>59.3</v>
      </c>
      <c r="M222">
        <f>VLOOKUP($A222,Dados_v3!$A$4:$V$420,19,FALSE)</f>
        <v>54.300000000000004</v>
      </c>
      <c r="N222">
        <f>VLOOKUP($A222,Dados_v3!$A$4:$V$420,20,FALSE)</f>
        <v>77</v>
      </c>
      <c r="O222">
        <f>VLOOKUP($A222,Dados_v3!$A$4:$V$420,21,FALSE)</f>
        <v>44.6</v>
      </c>
      <c r="P222">
        <f>VLOOKUP($A222,Dados_v3!$A$4:$V$420,22,FALSE)</f>
        <v>52.129999999999995</v>
      </c>
    </row>
    <row r="223" spans="1:16" hidden="1">
      <c r="A223" t="s">
        <v>228</v>
      </c>
      <c r="B223">
        <v>16585</v>
      </c>
      <c r="C223">
        <v>51.26</v>
      </c>
      <c r="D223">
        <v>4779</v>
      </c>
      <c r="E223">
        <v>279</v>
      </c>
      <c r="F223" s="53">
        <f>ROUND(100-(Original!N224/Original!C224*100),2)</f>
        <v>76.11</v>
      </c>
      <c r="G223" s="53">
        <v>3.45</v>
      </c>
      <c r="H223" s="53">
        <f>Original!AC224/Original!C224*100</f>
        <v>84.599771641603866</v>
      </c>
      <c r="I223" s="53">
        <f>Original!AE224/Original!AC224*100</f>
        <v>61.955131290027289</v>
      </c>
      <c r="J223" s="55">
        <f>(Original!AS224-Original!AT224)/Original!AS224*100</f>
        <v>31.541135020223816</v>
      </c>
      <c r="K223" s="54">
        <f>Original!AN224/Original!AC224*100</f>
        <v>54.178381249386952</v>
      </c>
      <c r="L223">
        <f>VLOOKUP($A223,Dados_v3!$A$4:$V$420,18,FALSE)</f>
        <v>61.4</v>
      </c>
      <c r="M223">
        <f>VLOOKUP($A223,Dados_v3!$A$4:$V$420,19,FALSE)</f>
        <v>54.500000000000007</v>
      </c>
      <c r="N223">
        <f>VLOOKUP($A223,Dados_v3!$A$4:$V$420,20,FALSE)</f>
        <v>80.7</v>
      </c>
      <c r="O223">
        <f>VLOOKUP($A223,Dados_v3!$A$4:$V$420,21,FALSE)</f>
        <v>49.1</v>
      </c>
      <c r="P223">
        <f>VLOOKUP($A223,Dados_v3!$A$4:$V$420,22,FALSE)</f>
        <v>59.050000000000004</v>
      </c>
    </row>
    <row r="224" spans="1:16" hidden="1">
      <c r="A224" t="s">
        <v>229</v>
      </c>
      <c r="B224">
        <v>18964</v>
      </c>
      <c r="C224">
        <v>77.16</v>
      </c>
      <c r="D224">
        <v>5156</v>
      </c>
      <c r="E224">
        <v>197</v>
      </c>
      <c r="F224" s="53">
        <f>ROUND(100-(Original!N225/Original!C225*100),2)</f>
        <v>57.03</v>
      </c>
      <c r="G224" s="53">
        <v>23.74</v>
      </c>
      <c r="H224" s="53">
        <f>Original!AC225/Original!C225*100</f>
        <v>82.554905258437046</v>
      </c>
      <c r="I224" s="53">
        <f>Original!AE225/Original!AC225*100</f>
        <v>57.799719685155651</v>
      </c>
      <c r="J224" s="55">
        <f>(Original!AS225-Original!AT225)/Original!AS225*100</f>
        <v>15.589715457642283</v>
      </c>
      <c r="K224" s="54">
        <f>Original!AN225/Original!AC225*100</f>
        <v>58.666478279070958</v>
      </c>
      <c r="L224">
        <f>VLOOKUP($A224,Dados_v3!$A$4:$V$420,18,FALSE)</f>
        <v>52.7</v>
      </c>
      <c r="M224">
        <f>VLOOKUP($A224,Dados_v3!$A$4:$V$420,19,FALSE)</f>
        <v>54.800000000000004</v>
      </c>
      <c r="N224">
        <f>VLOOKUP($A224,Dados_v3!$A$4:$V$420,20,FALSE)</f>
        <v>76.400000000000006</v>
      </c>
      <c r="O224">
        <f>VLOOKUP($A224,Dados_v3!$A$4:$V$420,21,FALSE)</f>
        <v>48</v>
      </c>
      <c r="P224">
        <f>VLOOKUP($A224,Dados_v3!$A$4:$V$420,22,FALSE)</f>
        <v>54.48</v>
      </c>
    </row>
    <row r="225" spans="1:16" hidden="1">
      <c r="A225" t="s">
        <v>230</v>
      </c>
      <c r="B225">
        <v>11201</v>
      </c>
      <c r="C225">
        <v>2.2599999999999998</v>
      </c>
      <c r="D225">
        <v>3538</v>
      </c>
      <c r="E225">
        <v>265</v>
      </c>
      <c r="F225" s="53">
        <f>ROUND(100-(Original!N226/Original!C226*100),2)</f>
        <v>77.89</v>
      </c>
      <c r="G225" s="53">
        <v>27.05</v>
      </c>
      <c r="H225" s="53">
        <f>Original!AC226/Original!C226*100</f>
        <v>84.606287721274882</v>
      </c>
      <c r="I225" s="53">
        <f>Original!AE226/Original!AC226*100</f>
        <v>63.300372025115678</v>
      </c>
      <c r="J225" s="55">
        <f>(Original!AS226-Original!AT226)/Original!AS226*100</f>
        <v>37.754851336622067</v>
      </c>
      <c r="K225" s="54">
        <f>Original!AN226/Original!AC226*100</f>
        <v>54.820884329355998</v>
      </c>
      <c r="L225">
        <f>VLOOKUP($A225,Dados_v3!$A$4:$V$420,18,FALSE)</f>
        <v>61.7</v>
      </c>
      <c r="M225">
        <f>VLOOKUP($A225,Dados_v3!$A$4:$V$420,19,FALSE)</f>
        <v>56.8</v>
      </c>
      <c r="N225">
        <f>VLOOKUP($A225,Dados_v3!$A$4:$V$420,20,FALSE)</f>
        <v>72.899999999999991</v>
      </c>
      <c r="O225">
        <f>VLOOKUP($A225,Dados_v3!$A$4:$V$420,21,FALSE)</f>
        <v>45.2</v>
      </c>
      <c r="P225">
        <f>VLOOKUP($A225,Dados_v3!$A$4:$V$420,22,FALSE)</f>
        <v>50.05</v>
      </c>
    </row>
    <row r="226" spans="1:16" hidden="1">
      <c r="A226" t="s">
        <v>231</v>
      </c>
      <c r="B226">
        <v>11845</v>
      </c>
      <c r="C226">
        <v>43.89</v>
      </c>
      <c r="D226">
        <v>3539</v>
      </c>
      <c r="E226">
        <v>236</v>
      </c>
      <c r="F226" s="53">
        <f>ROUND(100-(Original!N227/Original!C227*100),2)</f>
        <v>67.95</v>
      </c>
      <c r="G226" s="53">
        <v>19.75</v>
      </c>
      <c r="H226" s="53">
        <f>Original!AC227/Original!C227*100</f>
        <v>82.662737578640773</v>
      </c>
      <c r="I226" s="53">
        <f>Original!AE227/Original!AC227*100</f>
        <v>56.009053030710334</v>
      </c>
      <c r="J226" s="55">
        <f>(Original!AS227-Original!AT227)/Original!AS227*100</f>
        <v>25.538534016136982</v>
      </c>
      <c r="K226" s="54">
        <f>Original!AN227/Original!AC227*100</f>
        <v>50.960604083603243</v>
      </c>
      <c r="L226">
        <f>VLOOKUP($A226,Dados_v3!$A$4:$V$420,18,FALSE)</f>
        <v>54.900000000000006</v>
      </c>
      <c r="M226">
        <f>VLOOKUP($A226,Dados_v3!$A$4:$V$420,19,FALSE)</f>
        <v>50.6</v>
      </c>
      <c r="N226">
        <f>VLOOKUP($A226,Dados_v3!$A$4:$V$420,20,FALSE)</f>
        <v>75.099999999999994</v>
      </c>
      <c r="O226">
        <f>VLOOKUP($A226,Dados_v3!$A$4:$V$420,21,FALSE)</f>
        <v>46.400000000000006</v>
      </c>
      <c r="P226">
        <f>VLOOKUP($A226,Dados_v3!$A$4:$V$420,22,FALSE)</f>
        <v>55.25</v>
      </c>
    </row>
    <row r="227" spans="1:16" hidden="1">
      <c r="A227" t="s">
        <v>232</v>
      </c>
      <c r="B227">
        <v>10371</v>
      </c>
      <c r="C227">
        <v>60.62</v>
      </c>
      <c r="D227">
        <v>2628</v>
      </c>
      <c r="E227">
        <v>243</v>
      </c>
      <c r="F227" s="53">
        <f>ROUND(100-(Original!N228/Original!C228*100),2)</f>
        <v>62.53</v>
      </c>
      <c r="G227" s="53">
        <v>9.17</v>
      </c>
      <c r="H227" s="53">
        <f>Original!AC228/Original!C228*100</f>
        <v>85.773834651046172</v>
      </c>
      <c r="I227" s="53">
        <f>Original!AE228/Original!AC228*100</f>
        <v>64.188331100282596</v>
      </c>
      <c r="J227" s="55">
        <f>(Original!AS228-Original!AT228)/Original!AS228*100</f>
        <v>24.099674185549173</v>
      </c>
      <c r="K227" s="54">
        <f>Original!AN228/Original!AC228*100</f>
        <v>52.357289568729001</v>
      </c>
      <c r="L227">
        <f>VLOOKUP($A227,Dados_v3!$A$4:$V$420,18,FALSE)</f>
        <v>61.5</v>
      </c>
      <c r="M227">
        <f>VLOOKUP($A227,Dados_v3!$A$4:$V$420,19,FALSE)</f>
        <v>57.3</v>
      </c>
      <c r="N227">
        <f>VLOOKUP($A227,Dados_v3!$A$4:$V$420,20,FALSE)</f>
        <v>70.8</v>
      </c>
      <c r="O227">
        <f>VLOOKUP($A227,Dados_v3!$A$4:$V$420,21,FALSE)</f>
        <v>46.2</v>
      </c>
      <c r="P227">
        <f>VLOOKUP($A227,Dados_v3!$A$4:$V$420,22,FALSE)</f>
        <v>46.35</v>
      </c>
    </row>
    <row r="228" spans="1:16" hidden="1">
      <c r="A228" t="s">
        <v>233</v>
      </c>
      <c r="B228">
        <v>18112</v>
      </c>
      <c r="C228">
        <v>66.86</v>
      </c>
      <c r="D228">
        <v>4990</v>
      </c>
      <c r="E228">
        <v>228</v>
      </c>
      <c r="F228" s="53">
        <f>ROUND(100-(Original!N229/Original!C229*100),2)</f>
        <v>64.56</v>
      </c>
      <c r="G228" s="53">
        <v>0.9</v>
      </c>
      <c r="H228" s="53">
        <f>Original!AC229/Original!C229*100</f>
        <v>83.984939142502213</v>
      </c>
      <c r="I228" s="53">
        <f>Original!AE229/Original!AC229*100</f>
        <v>57.693681084360449</v>
      </c>
      <c r="J228" s="55">
        <f>(Original!AS229-Original!AT229)/Original!AS229*100</f>
        <v>24.960224320061783</v>
      </c>
      <c r="K228" s="54">
        <f>Original!AN229/Original!AC229*100</f>
        <v>48.678319757447269</v>
      </c>
      <c r="L228">
        <f>VLOOKUP($A228,Dados_v3!$A$4:$V$420,18,FALSE)</f>
        <v>60.8</v>
      </c>
      <c r="M228">
        <f>VLOOKUP($A228,Dados_v3!$A$4:$V$420,19,FALSE)</f>
        <v>57.4</v>
      </c>
      <c r="N228">
        <f>VLOOKUP($A228,Dados_v3!$A$4:$V$420,20,FALSE)</f>
        <v>76.099999999999994</v>
      </c>
      <c r="O228">
        <f>VLOOKUP($A228,Dados_v3!$A$4:$V$420,21,FALSE)</f>
        <v>49.1</v>
      </c>
      <c r="P228">
        <f>VLOOKUP($A228,Dados_v3!$A$4:$V$420,22,FALSE)</f>
        <v>51.43</v>
      </c>
    </row>
    <row r="229" spans="1:16" hidden="1">
      <c r="A229" t="s">
        <v>234</v>
      </c>
      <c r="B229">
        <v>15401</v>
      </c>
      <c r="C229">
        <v>55.07</v>
      </c>
      <c r="D229">
        <v>4311</v>
      </c>
      <c r="E229">
        <v>235</v>
      </c>
      <c r="F229" s="53">
        <f>ROUND(100-(Original!N230/Original!C230*100),2)</f>
        <v>58.5</v>
      </c>
      <c r="G229" s="53">
        <v>9.77</v>
      </c>
      <c r="H229" s="53">
        <f>Original!AC230/Original!C230*100</f>
        <v>84.579786359002668</v>
      </c>
      <c r="I229" s="53">
        <f>Original!AE230/Original!AC230*100</f>
        <v>58.669997391490561</v>
      </c>
      <c r="J229" s="55">
        <f>(Original!AS230-Original!AT230)/Original!AS230*100</f>
        <v>20.957749906051237</v>
      </c>
      <c r="K229" s="54">
        <f>Original!AN230/Original!AC230*100</f>
        <v>49.916181385901652</v>
      </c>
      <c r="L229">
        <f>VLOOKUP($A229,Dados_v3!$A$4:$V$420,18,FALSE)</f>
        <v>56.599999999999994</v>
      </c>
      <c r="M229">
        <f>VLOOKUP($A229,Dados_v3!$A$4:$V$420,19,FALSE)</f>
        <v>52.7</v>
      </c>
      <c r="N229">
        <f>VLOOKUP($A229,Dados_v3!$A$4:$V$420,20,FALSE)</f>
        <v>75.7</v>
      </c>
      <c r="O229">
        <f>VLOOKUP($A229,Dados_v3!$A$4:$V$420,21,FALSE)</f>
        <v>48.199999999999996</v>
      </c>
      <c r="P229">
        <f>VLOOKUP($A229,Dados_v3!$A$4:$V$420,22,FALSE)</f>
        <v>48.870000000000005</v>
      </c>
    </row>
    <row r="230" spans="1:16" hidden="1">
      <c r="A230" t="s">
        <v>235</v>
      </c>
      <c r="B230">
        <v>12344</v>
      </c>
      <c r="C230">
        <v>41.03</v>
      </c>
      <c r="D230">
        <v>4044</v>
      </c>
      <c r="E230">
        <v>248</v>
      </c>
      <c r="F230" s="53">
        <f>ROUND(100-(Original!N231/Original!C231*100),2)</f>
        <v>65.89</v>
      </c>
      <c r="G230" s="53">
        <v>4.45</v>
      </c>
      <c r="H230" s="53">
        <f>Original!AC231/Original!C231*100</f>
        <v>84.43731610985094</v>
      </c>
      <c r="I230" s="53">
        <f>Original!AE231/Original!AC231*100</f>
        <v>66.357230267808887</v>
      </c>
      <c r="J230" s="55">
        <f>(Original!AS231-Original!AT231)/Original!AS231*100</f>
        <v>24.990662803433715</v>
      </c>
      <c r="K230" s="54">
        <f>Original!AN231/Original!AC231*100</f>
        <v>57.584041880136816</v>
      </c>
      <c r="L230">
        <f>VLOOKUP($A230,Dados_v3!$A$4:$V$420,18,FALSE)</f>
        <v>59</v>
      </c>
      <c r="M230">
        <f>VLOOKUP($A230,Dados_v3!$A$4:$V$420,19,FALSE)</f>
        <v>54.400000000000006</v>
      </c>
      <c r="N230">
        <f>VLOOKUP($A230,Dados_v3!$A$4:$V$420,20,FALSE)</f>
        <v>77.8</v>
      </c>
      <c r="O230">
        <f>VLOOKUP($A230,Dados_v3!$A$4:$V$420,21,FALSE)</f>
        <v>46.300000000000004</v>
      </c>
      <c r="P230">
        <f>VLOOKUP($A230,Dados_v3!$A$4:$V$420,22,FALSE)</f>
        <v>50.980000000000004</v>
      </c>
    </row>
    <row r="231" spans="1:16" hidden="1">
      <c r="A231" t="s">
        <v>236</v>
      </c>
      <c r="B231">
        <v>12050</v>
      </c>
      <c r="C231">
        <v>43.02</v>
      </c>
      <c r="D231">
        <v>2958</v>
      </c>
      <c r="E231">
        <v>143</v>
      </c>
      <c r="F231" s="53">
        <f>ROUND(100-(Original!N232/Original!C232*100),2)</f>
        <v>71.67</v>
      </c>
      <c r="G231" s="53">
        <v>12.04</v>
      </c>
      <c r="H231" s="53">
        <f>Original!AC232/Original!C232*100</f>
        <v>78.434075417759331</v>
      </c>
      <c r="I231" s="53">
        <f>Original!AE232/Original!AC232*100</f>
        <v>45.65721915589971</v>
      </c>
      <c r="J231" s="55">
        <f>(Original!AS232-Original!AT232)/Original!AS232*100</f>
        <v>25.566797657019364</v>
      </c>
      <c r="K231" s="54">
        <f>Original!AN232/Original!AC232*100</f>
        <v>37.073922781087255</v>
      </c>
      <c r="L231">
        <f>VLOOKUP($A231,Dados_v3!$A$4:$V$420,18,FALSE)</f>
        <v>56.399999999999991</v>
      </c>
      <c r="M231">
        <f>VLOOKUP($A231,Dados_v3!$A$4:$V$420,19,FALSE)</f>
        <v>53.800000000000004</v>
      </c>
      <c r="N231">
        <f>VLOOKUP($A231,Dados_v3!$A$4:$V$420,20,FALSE)</f>
        <v>76.8</v>
      </c>
      <c r="O231">
        <f>VLOOKUP($A231,Dados_v3!$A$4:$V$420,21,FALSE)</f>
        <v>43.5</v>
      </c>
      <c r="P231">
        <f>VLOOKUP($A231,Dados_v3!$A$4:$V$420,22,FALSE)</f>
        <v>59.56</v>
      </c>
    </row>
    <row r="232" spans="1:16" hidden="1">
      <c r="A232" t="s">
        <v>237</v>
      </c>
      <c r="B232">
        <v>12592</v>
      </c>
      <c r="C232">
        <v>58.93</v>
      </c>
      <c r="D232">
        <v>3772</v>
      </c>
      <c r="E232">
        <v>219</v>
      </c>
      <c r="F232" s="53">
        <f>ROUND(100-(Original!N233/Original!C233*100),2)</f>
        <v>44.89</v>
      </c>
      <c r="G232" s="53">
        <v>16.07</v>
      </c>
      <c r="H232" s="53">
        <f>Original!AC233/Original!C233*100</f>
        <v>83.403060882385631</v>
      </c>
      <c r="I232" s="53">
        <f>Original!AE233/Original!AC233*100</f>
        <v>61.985732862887886</v>
      </c>
      <c r="J232" s="55">
        <f>(Original!AS233-Original!AT233)/Original!AS233*100</f>
        <v>12.943088106773883</v>
      </c>
      <c r="K232" s="54">
        <f>Original!AN233/Original!AC233*100</f>
        <v>52.056416291638577</v>
      </c>
      <c r="L232">
        <f>VLOOKUP($A232,Dados_v3!$A$4:$V$420,18,FALSE)</f>
        <v>53.300000000000004</v>
      </c>
      <c r="M232">
        <f>VLOOKUP($A232,Dados_v3!$A$4:$V$420,19,FALSE)</f>
        <v>56.599999999999994</v>
      </c>
      <c r="N232">
        <f>VLOOKUP($A232,Dados_v3!$A$4:$V$420,20,FALSE)</f>
        <v>72.7</v>
      </c>
      <c r="O232">
        <f>VLOOKUP($A232,Dados_v3!$A$4:$V$420,21,FALSE)</f>
        <v>42.4</v>
      </c>
      <c r="P232">
        <f>VLOOKUP($A232,Dados_v3!$A$4:$V$420,22,FALSE)</f>
        <v>55.679999999999993</v>
      </c>
    </row>
    <row r="233" spans="1:16" hidden="1">
      <c r="A233" t="s">
        <v>238</v>
      </c>
      <c r="B233">
        <v>15899</v>
      </c>
      <c r="C233">
        <v>62.02</v>
      </c>
      <c r="D233">
        <v>4175</v>
      </c>
      <c r="E233">
        <v>194</v>
      </c>
      <c r="F233" s="53">
        <f>ROUND(100-(Original!N234/Original!C234*100),2)</f>
        <v>71.12</v>
      </c>
      <c r="G233" s="53">
        <v>1.37</v>
      </c>
      <c r="H233" s="53">
        <f>Original!AC234/Original!C234*100</f>
        <v>81.145894355431153</v>
      </c>
      <c r="I233" s="53">
        <f>Original!AE234/Original!AC234*100</f>
        <v>57.828348697258072</v>
      </c>
      <c r="J233" s="55">
        <f>(Original!AS234-Original!AT234)/Original!AS234*100</f>
        <v>24.503828309393693</v>
      </c>
      <c r="K233" s="54">
        <f>Original!AN234/Original!AC234*100</f>
        <v>54.40673603196737</v>
      </c>
      <c r="L233">
        <f>VLOOKUP($A233,Dados_v3!$A$4:$V$420,18,FALSE)</f>
        <v>59.199999999999996</v>
      </c>
      <c r="M233">
        <f>VLOOKUP($A233,Dados_v3!$A$4:$V$420,19,FALSE)</f>
        <v>54</v>
      </c>
      <c r="N233">
        <f>VLOOKUP($A233,Dados_v3!$A$4:$V$420,20,FALSE)</f>
        <v>72.8</v>
      </c>
      <c r="O233">
        <f>VLOOKUP($A233,Dados_v3!$A$4:$V$420,21,FALSE)</f>
        <v>53.800000000000004</v>
      </c>
      <c r="P233">
        <f>VLOOKUP($A233,Dados_v3!$A$4:$V$420,22,FALSE)</f>
        <v>54.379999999999995</v>
      </c>
    </row>
    <row r="234" spans="1:16" hidden="1">
      <c r="A234" t="s">
        <v>239</v>
      </c>
      <c r="B234">
        <v>11431</v>
      </c>
      <c r="C234">
        <v>65.599999999999994</v>
      </c>
      <c r="D234">
        <v>3098</v>
      </c>
      <c r="E234">
        <v>201</v>
      </c>
      <c r="F234" s="53">
        <f>ROUND(100-(Original!N235/Original!C235*100),2)</f>
        <v>57.17</v>
      </c>
      <c r="G234" s="53">
        <v>0.16</v>
      </c>
      <c r="H234" s="53">
        <f>Original!AC235/Original!C235*100</f>
        <v>82.732703184060895</v>
      </c>
      <c r="I234" s="53">
        <f>Original!AE235/Original!AC235*100</f>
        <v>54.623352744345908</v>
      </c>
      <c r="J234" s="55">
        <f>(Original!AS235-Original!AT235)/Original!AS235*100</f>
        <v>23.551086865891584</v>
      </c>
      <c r="K234" s="54">
        <f>Original!AN235/Original!AC235*100</f>
        <v>45.906712106359123</v>
      </c>
      <c r="L234">
        <f>VLOOKUP($A234,Dados_v3!$A$4:$V$420,18,FALSE)</f>
        <v>58.4</v>
      </c>
      <c r="M234">
        <f>VLOOKUP($A234,Dados_v3!$A$4:$V$420,19,FALSE)</f>
        <v>55.500000000000007</v>
      </c>
      <c r="N234">
        <f>VLOOKUP($A234,Dados_v3!$A$4:$V$420,20,FALSE)</f>
        <v>75.900000000000006</v>
      </c>
      <c r="O234">
        <f>VLOOKUP($A234,Dados_v3!$A$4:$V$420,21,FALSE)</f>
        <v>43.4</v>
      </c>
      <c r="P234">
        <f>VLOOKUP($A234,Dados_v3!$A$4:$V$420,22,FALSE)</f>
        <v>54.1</v>
      </c>
    </row>
    <row r="235" spans="1:16" hidden="1">
      <c r="A235" t="s">
        <v>240</v>
      </c>
      <c r="B235">
        <v>16128</v>
      </c>
      <c r="C235">
        <v>54.63</v>
      </c>
      <c r="D235">
        <v>4374</v>
      </c>
      <c r="E235">
        <v>247</v>
      </c>
      <c r="F235" s="53">
        <f>ROUND(100-(Original!N236/Original!C236*100),2)</f>
        <v>59.18</v>
      </c>
      <c r="G235" s="53">
        <v>1.39</v>
      </c>
      <c r="H235" s="53">
        <f>Original!AC236/Original!C236*100</f>
        <v>83.081914591641876</v>
      </c>
      <c r="I235" s="53">
        <f>Original!AE236/Original!AC236*100</f>
        <v>65.955888128904348</v>
      </c>
      <c r="J235" s="55">
        <f>(Original!AS236-Original!AT236)/Original!AS236*100</f>
        <v>20.589315458400979</v>
      </c>
      <c r="K235" s="54">
        <f>Original!AN236/Original!AC236*100</f>
        <v>61.436645861411201</v>
      </c>
      <c r="L235">
        <f>VLOOKUP($A235,Dados_v3!$A$4:$V$420,18,FALSE)</f>
        <v>59.9</v>
      </c>
      <c r="M235">
        <f>VLOOKUP($A235,Dados_v3!$A$4:$V$420,19,FALSE)</f>
        <v>57.699999999999996</v>
      </c>
      <c r="N235">
        <f>VLOOKUP($A235,Dados_v3!$A$4:$V$420,20,FALSE)</f>
        <v>77.100000000000009</v>
      </c>
      <c r="O235">
        <f>VLOOKUP($A235,Dados_v3!$A$4:$V$420,21,FALSE)</f>
        <v>48</v>
      </c>
      <c r="P235">
        <f>VLOOKUP($A235,Dados_v3!$A$4:$V$420,22,FALSE)</f>
        <v>59.97</v>
      </c>
    </row>
    <row r="236" spans="1:16" hidden="1">
      <c r="A236" t="s">
        <v>241</v>
      </c>
      <c r="B236">
        <v>18748</v>
      </c>
      <c r="C236">
        <v>53.46</v>
      </c>
      <c r="D236">
        <v>5113</v>
      </c>
      <c r="E236">
        <v>229</v>
      </c>
      <c r="F236" s="53">
        <f>ROUND(100-(Original!N237/Original!C237*100),2)</f>
        <v>62.53</v>
      </c>
      <c r="G236" s="53">
        <v>27.4</v>
      </c>
      <c r="H236" s="53">
        <f>Original!AC237/Original!C237*100</f>
        <v>80.310739365852356</v>
      </c>
      <c r="I236" s="53">
        <f>Original!AE237/Original!AC237*100</f>
        <v>65.788517406259729</v>
      </c>
      <c r="J236" s="55">
        <f>(Original!AS237-Original!AT237)/Original!AS237*100</f>
        <v>25.616677022557617</v>
      </c>
      <c r="K236" s="54">
        <f>Original!AN237/Original!AC237*100</f>
        <v>55.064043194268706</v>
      </c>
      <c r="L236">
        <f>VLOOKUP($A236,Dados_v3!$A$4:$V$420,18,FALSE)</f>
        <v>56.599999999999994</v>
      </c>
      <c r="M236">
        <f>VLOOKUP($A236,Dados_v3!$A$4:$V$420,19,FALSE)</f>
        <v>57.8</v>
      </c>
      <c r="N236">
        <f>VLOOKUP($A236,Dados_v3!$A$4:$V$420,20,FALSE)</f>
        <v>74.3</v>
      </c>
      <c r="O236">
        <f>VLOOKUP($A236,Dados_v3!$A$4:$V$420,21,FALSE)</f>
        <v>48.1</v>
      </c>
      <c r="P236">
        <f>VLOOKUP($A236,Dados_v3!$A$4:$V$420,22,FALSE)</f>
        <v>53.5</v>
      </c>
    </row>
    <row r="237" spans="1:16" hidden="1">
      <c r="A237" t="s">
        <v>242</v>
      </c>
      <c r="B237">
        <v>16516</v>
      </c>
      <c r="C237">
        <v>22.6</v>
      </c>
      <c r="D237">
        <v>3999</v>
      </c>
      <c r="E237">
        <v>233</v>
      </c>
      <c r="F237" s="53">
        <f>ROUND(100-(Original!N238/Original!C238*100),2)</f>
        <v>67.3</v>
      </c>
      <c r="G237" s="53">
        <v>2.1800000000000002</v>
      </c>
      <c r="H237" s="53">
        <f>Original!AC238/Original!C238*100</f>
        <v>80.767608693630407</v>
      </c>
      <c r="I237" s="53">
        <f>Original!AE238/Original!AC238*100</f>
        <v>56.568224623661898</v>
      </c>
      <c r="J237" s="55">
        <f>(Original!AS238-Original!AT238)/Original!AS238*100</f>
        <v>24.994201545134285</v>
      </c>
      <c r="K237" s="54">
        <f>Original!AN238/Original!AC238*100</f>
        <v>47.537645634376098</v>
      </c>
      <c r="L237">
        <f>VLOOKUP($A237,Dados_v3!$A$4:$V$420,18,FALSE)</f>
        <v>59.4</v>
      </c>
      <c r="M237">
        <f>VLOOKUP($A237,Dados_v3!$A$4:$V$420,19,FALSE)</f>
        <v>56.000000000000007</v>
      </c>
      <c r="N237">
        <f>VLOOKUP($A237,Dados_v3!$A$4:$V$420,20,FALSE)</f>
        <v>77.5</v>
      </c>
      <c r="O237">
        <f>VLOOKUP($A237,Dados_v3!$A$4:$V$420,21,FALSE)</f>
        <v>49</v>
      </c>
      <c r="P237">
        <f>VLOOKUP($A237,Dados_v3!$A$4:$V$420,22,FALSE)</f>
        <v>61.91</v>
      </c>
    </row>
    <row r="238" spans="1:16" hidden="1">
      <c r="A238" t="s">
        <v>243</v>
      </c>
      <c r="B238">
        <v>14836</v>
      </c>
      <c r="C238">
        <v>65.84</v>
      </c>
      <c r="D238">
        <v>3621</v>
      </c>
      <c r="E238">
        <v>210</v>
      </c>
      <c r="F238" s="53">
        <f>ROUND(100-(Original!N239/Original!C239*100),2)</f>
        <v>56.38</v>
      </c>
      <c r="G238" s="53">
        <v>21.87</v>
      </c>
      <c r="H238" s="53">
        <f>Original!AC239/Original!C239*100</f>
        <v>81.737662467039641</v>
      </c>
      <c r="I238" s="53">
        <f>Original!AE239/Original!AC239*100</f>
        <v>60.185682372388193</v>
      </c>
      <c r="J238" s="55">
        <f>(Original!AS239-Original!AT239)/Original!AS239*100</f>
        <v>21.715972341928584</v>
      </c>
      <c r="K238" s="54">
        <f>Original!AN239/Original!AC239*100</f>
        <v>54.251789860873366</v>
      </c>
      <c r="L238">
        <f>VLOOKUP($A238,Dados_v3!$A$4:$V$420,18,FALSE)</f>
        <v>55.500000000000007</v>
      </c>
      <c r="M238">
        <f>VLOOKUP($A238,Dados_v3!$A$4:$V$420,19,FALSE)</f>
        <v>54.400000000000006</v>
      </c>
      <c r="N238">
        <f>VLOOKUP($A238,Dados_v3!$A$4:$V$420,20,FALSE)</f>
        <v>77.600000000000009</v>
      </c>
      <c r="O238">
        <f>VLOOKUP($A238,Dados_v3!$A$4:$V$420,21,FALSE)</f>
        <v>45.300000000000004</v>
      </c>
      <c r="P238">
        <f>VLOOKUP($A238,Dados_v3!$A$4:$V$420,22,FALSE)</f>
        <v>48.59</v>
      </c>
    </row>
    <row r="239" spans="1:16" hidden="1">
      <c r="A239" t="s">
        <v>244</v>
      </c>
      <c r="B239">
        <v>12803</v>
      </c>
      <c r="C239">
        <v>10.27</v>
      </c>
      <c r="D239">
        <v>3606</v>
      </c>
      <c r="E239">
        <v>268</v>
      </c>
      <c r="F239" s="53">
        <f>ROUND(100-(Original!N240/Original!C240*100),2)</f>
        <v>80.790000000000006</v>
      </c>
      <c r="G239" s="53">
        <v>51.69</v>
      </c>
      <c r="H239" s="53">
        <f>Original!AC240/Original!C240*100</f>
        <v>84.188246601812082</v>
      </c>
      <c r="I239" s="53">
        <f>Original!AE240/Original!AC240*100</f>
        <v>60.198040059496506</v>
      </c>
      <c r="J239" s="55">
        <f>(Original!AS240-Original!AT240)/Original!AS240*100</f>
        <v>32.226804345521494</v>
      </c>
      <c r="K239" s="54">
        <f>Original!AN240/Original!AC240*100</f>
        <v>44.903987304317127</v>
      </c>
      <c r="L239">
        <f>VLOOKUP($A239,Dados_v3!$A$4:$V$420,18,FALSE)</f>
        <v>57.8</v>
      </c>
      <c r="M239">
        <f>VLOOKUP($A239,Dados_v3!$A$4:$V$420,19,FALSE)</f>
        <v>56.499999999999993</v>
      </c>
      <c r="N239">
        <f>VLOOKUP($A239,Dados_v3!$A$4:$V$420,20,FALSE)</f>
        <v>74.900000000000006</v>
      </c>
      <c r="O239">
        <f>VLOOKUP($A239,Dados_v3!$A$4:$V$420,21,FALSE)</f>
        <v>43</v>
      </c>
      <c r="P239">
        <f>VLOOKUP($A239,Dados_v3!$A$4:$V$420,22,FALSE)</f>
        <v>45.76</v>
      </c>
    </row>
    <row r="240" spans="1:16" hidden="1">
      <c r="A240" t="s">
        <v>245</v>
      </c>
      <c r="B240">
        <v>17029</v>
      </c>
      <c r="C240">
        <v>76.87</v>
      </c>
      <c r="D240">
        <v>4831</v>
      </c>
      <c r="E240">
        <v>234</v>
      </c>
      <c r="F240" s="53">
        <f>ROUND(100-(Original!N241/Original!C241*100),2)</f>
        <v>52.87</v>
      </c>
      <c r="G240" s="53">
        <v>6.29</v>
      </c>
      <c r="H240" s="53">
        <f>Original!AC241/Original!C241*100</f>
        <v>86.546203981091082</v>
      </c>
      <c r="I240" s="53">
        <f>Original!AE241/Original!AC241*100</f>
        <v>62.021179198570607</v>
      </c>
      <c r="J240" s="55">
        <f>(Original!AS241-Original!AT241)/Original!AS241*100</f>
        <v>12.509740897065596</v>
      </c>
      <c r="K240" s="54">
        <f>Original!AN241/Original!AC241*100</f>
        <v>44.368709727439096</v>
      </c>
      <c r="L240">
        <f>VLOOKUP($A240,Dados_v3!$A$4:$V$420,18,FALSE)</f>
        <v>52.800000000000004</v>
      </c>
      <c r="M240">
        <f>VLOOKUP($A240,Dados_v3!$A$4:$V$420,19,FALSE)</f>
        <v>57.099999999999994</v>
      </c>
      <c r="N240">
        <f>VLOOKUP($A240,Dados_v3!$A$4:$V$420,20,FALSE)</f>
        <v>74.5</v>
      </c>
      <c r="O240">
        <f>VLOOKUP($A240,Dados_v3!$A$4:$V$420,21,FALSE)</f>
        <v>47.199999999999996</v>
      </c>
      <c r="P240">
        <f>VLOOKUP($A240,Dados_v3!$A$4:$V$420,22,FALSE)</f>
        <v>48.65</v>
      </c>
    </row>
    <row r="241" spans="1:16" hidden="1">
      <c r="A241" t="s">
        <v>246</v>
      </c>
      <c r="B241">
        <v>19750</v>
      </c>
      <c r="C241">
        <v>55.33</v>
      </c>
      <c r="D241">
        <v>5897</v>
      </c>
      <c r="E241">
        <v>260</v>
      </c>
      <c r="F241" s="53">
        <f>ROUND(100-(Original!N242/Original!C242*100),2)</f>
        <v>55.63</v>
      </c>
      <c r="G241" s="53">
        <v>33.700000000000003</v>
      </c>
      <c r="H241" s="53">
        <f>Original!AC242/Original!C242*100</f>
        <v>83.902761288303793</v>
      </c>
      <c r="I241" s="53">
        <f>Original!AE242/Original!AC242*100</f>
        <v>63.589328979291473</v>
      </c>
      <c r="J241" s="55">
        <f>(Original!AS242-Original!AT242)/Original!AS242*100</f>
        <v>22.151021059241383</v>
      </c>
      <c r="K241" s="54">
        <f>Original!AN242/Original!AC242*100</f>
        <v>57.676417840071672</v>
      </c>
      <c r="L241">
        <f>VLOOKUP($A241,Dados_v3!$A$4:$V$420,18,FALSE)</f>
        <v>58.199999999999996</v>
      </c>
      <c r="M241">
        <f>VLOOKUP($A241,Dados_v3!$A$4:$V$420,19,FALSE)</f>
        <v>57.3</v>
      </c>
      <c r="N241">
        <f>VLOOKUP($A241,Dados_v3!$A$4:$V$420,20,FALSE)</f>
        <v>70.899999999999991</v>
      </c>
      <c r="O241">
        <f>VLOOKUP($A241,Dados_v3!$A$4:$V$420,21,FALSE)</f>
        <v>51.300000000000004</v>
      </c>
      <c r="P241">
        <f>VLOOKUP($A241,Dados_v3!$A$4:$V$420,22,FALSE)</f>
        <v>58.309999999999995</v>
      </c>
    </row>
    <row r="242" spans="1:16" hidden="1">
      <c r="A242" t="s">
        <v>247</v>
      </c>
      <c r="B242">
        <v>13625</v>
      </c>
      <c r="C242">
        <v>39</v>
      </c>
      <c r="D242">
        <v>4199</v>
      </c>
      <c r="E242">
        <v>244</v>
      </c>
      <c r="F242" s="53">
        <f>ROUND(100-(Original!N243/Original!C243*100),2)</f>
        <v>74.83</v>
      </c>
      <c r="G242" s="53">
        <v>1.91</v>
      </c>
      <c r="H242" s="53">
        <f>Original!AC243/Original!C243*100</f>
        <v>84.891034107816523</v>
      </c>
      <c r="I242" s="53">
        <f>Original!AE243/Original!AC243*100</f>
        <v>65.541179505132135</v>
      </c>
      <c r="J242" s="55">
        <f>(Original!AS243-Original!AT243)/Original!AS243*100</f>
        <v>30.888228217673973</v>
      </c>
      <c r="K242" s="54">
        <f>Original!AN243/Original!AC243*100</f>
        <v>48.656220587094857</v>
      </c>
      <c r="L242">
        <f>VLOOKUP($A242,Dados_v3!$A$4:$V$420,18,FALSE)</f>
        <v>61.7</v>
      </c>
      <c r="M242">
        <f>VLOOKUP($A242,Dados_v3!$A$4:$V$420,19,FALSE)</f>
        <v>54.500000000000007</v>
      </c>
      <c r="N242">
        <f>VLOOKUP($A242,Dados_v3!$A$4:$V$420,20,FALSE)</f>
        <v>76.400000000000006</v>
      </c>
      <c r="O242">
        <f>VLOOKUP($A242,Dados_v3!$A$4:$V$420,21,FALSE)</f>
        <v>47.9</v>
      </c>
      <c r="P242">
        <f>VLOOKUP($A242,Dados_v3!$A$4:$V$420,22,FALSE)</f>
        <v>53.71</v>
      </c>
    </row>
    <row r="243" spans="1:16" hidden="1">
      <c r="A243" t="s">
        <v>248</v>
      </c>
      <c r="B243">
        <v>17000</v>
      </c>
      <c r="C243">
        <v>55.82</v>
      </c>
      <c r="D243">
        <v>3974</v>
      </c>
      <c r="E243">
        <v>147</v>
      </c>
      <c r="F243" s="53">
        <f>ROUND(100-(Original!N244/Original!C244*100),2)</f>
        <v>63.55</v>
      </c>
      <c r="G243" s="53">
        <v>1.56</v>
      </c>
      <c r="H243" s="53">
        <f>Original!AC244/Original!C244*100</f>
        <v>82.535437629235304</v>
      </c>
      <c r="I243" s="53">
        <f>Original!AE244/Original!AC244*100</f>
        <v>50.718872906933164</v>
      </c>
      <c r="J243" s="55">
        <f>(Original!AS244-Original!AT244)/Original!AS244*100</f>
        <v>19.127735424999859</v>
      </c>
      <c r="K243" s="54">
        <f>Original!AN244/Original!AC244*100</f>
        <v>41.797906879389906</v>
      </c>
      <c r="L243">
        <f>VLOOKUP($A243,Dados_v3!$A$4:$V$420,18,FALSE)</f>
        <v>51.5</v>
      </c>
      <c r="M243">
        <f>VLOOKUP($A243,Dados_v3!$A$4:$V$420,19,FALSE)</f>
        <v>56.599999999999994</v>
      </c>
      <c r="N243">
        <f>VLOOKUP($A243,Dados_v3!$A$4:$V$420,20,FALSE)</f>
        <v>74.900000000000006</v>
      </c>
      <c r="O243">
        <f>VLOOKUP($A243,Dados_v3!$A$4:$V$420,21,FALSE)</f>
        <v>47.5</v>
      </c>
      <c r="P243">
        <f>VLOOKUP($A243,Dados_v3!$A$4:$V$420,22,FALSE)</f>
        <v>50.739999999999995</v>
      </c>
    </row>
    <row r="244" spans="1:16" hidden="1">
      <c r="A244" t="s">
        <v>249</v>
      </c>
      <c r="B244">
        <v>16466</v>
      </c>
      <c r="C244">
        <v>63.93</v>
      </c>
      <c r="D244">
        <v>4477</v>
      </c>
      <c r="E244">
        <v>284</v>
      </c>
      <c r="F244" s="53">
        <f>ROUND(100-(Original!N245/Original!C245*100),2)</f>
        <v>64.91</v>
      </c>
      <c r="G244" s="53">
        <v>7.42</v>
      </c>
      <c r="H244" s="53">
        <f>Original!AC245/Original!C245*100</f>
        <v>84.996017964654442</v>
      </c>
      <c r="I244" s="53">
        <f>Original!AE245/Original!AC245*100</f>
        <v>63.393488208310302</v>
      </c>
      <c r="J244" s="55">
        <f>(Original!AS245-Original!AT245)/Original!AS245*100</f>
        <v>21.984550990696114</v>
      </c>
      <c r="K244" s="54">
        <f>Original!AN245/Original!AC245*100</f>
        <v>46.201772050394716</v>
      </c>
      <c r="L244">
        <f>VLOOKUP($A244,Dados_v3!$A$4:$V$420,18,FALSE)</f>
        <v>59.8</v>
      </c>
      <c r="M244">
        <f>VLOOKUP($A244,Dados_v3!$A$4:$V$420,19,FALSE)</f>
        <v>56.699999999999996</v>
      </c>
      <c r="N244">
        <f>VLOOKUP($A244,Dados_v3!$A$4:$V$420,20,FALSE)</f>
        <v>76.8</v>
      </c>
      <c r="O244">
        <f>VLOOKUP($A244,Dados_v3!$A$4:$V$420,21,FALSE)</f>
        <v>48.8</v>
      </c>
      <c r="P244">
        <f>VLOOKUP($A244,Dados_v3!$A$4:$V$420,22,FALSE)</f>
        <v>51.259999999999991</v>
      </c>
    </row>
    <row r="245" spans="1:16" hidden="1">
      <c r="A245" t="s">
        <v>250</v>
      </c>
      <c r="B245">
        <v>19837</v>
      </c>
      <c r="C245">
        <v>20.46</v>
      </c>
      <c r="D245">
        <v>6020</v>
      </c>
      <c r="E245">
        <v>311</v>
      </c>
      <c r="F245" s="53">
        <f>ROUND(100-(Original!N246/Original!C246*100),2)</f>
        <v>68.12</v>
      </c>
      <c r="G245" s="53">
        <v>59.78</v>
      </c>
      <c r="H245" s="53">
        <f>Original!AC246/Original!C246*100</f>
        <v>82.657294853858957</v>
      </c>
      <c r="I245" s="53">
        <f>Original!AE246/Original!AC246*100</f>
        <v>65.192832763680599</v>
      </c>
      <c r="J245" s="55">
        <f>(Original!AS246-Original!AT246)/Original!AS246*100</f>
        <v>32.934093018961654</v>
      </c>
      <c r="K245" s="54">
        <f>Original!AN246/Original!AC246*100</f>
        <v>51.366682247872134</v>
      </c>
      <c r="L245">
        <f>VLOOKUP($A245,Dados_v3!$A$4:$V$420,18,FALSE)</f>
        <v>61.6</v>
      </c>
      <c r="M245">
        <f>VLOOKUP($A245,Dados_v3!$A$4:$V$420,19,FALSE)</f>
        <v>61.8</v>
      </c>
      <c r="N245">
        <f>VLOOKUP($A245,Dados_v3!$A$4:$V$420,20,FALSE)</f>
        <v>75.099999999999994</v>
      </c>
      <c r="O245">
        <f>VLOOKUP($A245,Dados_v3!$A$4:$V$420,21,FALSE)</f>
        <v>46.7</v>
      </c>
      <c r="P245">
        <f>VLOOKUP($A245,Dados_v3!$A$4:$V$420,22,FALSE)</f>
        <v>49.49</v>
      </c>
    </row>
    <row r="246" spans="1:16" hidden="1">
      <c r="A246" t="s">
        <v>251</v>
      </c>
      <c r="B246">
        <v>18173</v>
      </c>
      <c r="C246">
        <v>29.51</v>
      </c>
      <c r="D246">
        <v>5081</v>
      </c>
      <c r="E246">
        <v>229</v>
      </c>
      <c r="F246" s="53">
        <f>ROUND(100-(Original!N247/Original!C247*100),2)</f>
        <v>71.209999999999994</v>
      </c>
      <c r="G246" s="53">
        <v>1.91</v>
      </c>
      <c r="H246" s="53">
        <f>Original!AC247/Original!C247*100</f>
        <v>81.023105059593902</v>
      </c>
      <c r="I246" s="53">
        <f>Original!AE247/Original!AC247*100</f>
        <v>65.577817293657674</v>
      </c>
      <c r="J246" s="55">
        <f>(Original!AS247-Original!AT247)/Original!AS247*100</f>
        <v>27.809402287525202</v>
      </c>
      <c r="K246" s="54">
        <f>Original!AN247/Original!AC247*100</f>
        <v>54.120863935414917</v>
      </c>
      <c r="L246">
        <f>VLOOKUP($A246,Dados_v3!$A$4:$V$420,18,FALSE)</f>
        <v>59</v>
      </c>
      <c r="M246">
        <f>VLOOKUP($A246,Dados_v3!$A$4:$V$420,19,FALSE)</f>
        <v>56.8</v>
      </c>
      <c r="N246">
        <f>VLOOKUP($A246,Dados_v3!$A$4:$V$420,20,FALSE)</f>
        <v>76.7</v>
      </c>
      <c r="O246">
        <f>VLOOKUP($A246,Dados_v3!$A$4:$V$420,21,FALSE)</f>
        <v>48.1</v>
      </c>
      <c r="P246">
        <f>VLOOKUP($A246,Dados_v3!$A$4:$V$420,22,FALSE)</f>
        <v>62.529999999999994</v>
      </c>
    </row>
    <row r="247" spans="1:16" hidden="1">
      <c r="A247" t="s">
        <v>252</v>
      </c>
      <c r="B247">
        <v>13786</v>
      </c>
      <c r="C247">
        <v>52.99</v>
      </c>
      <c r="D247">
        <v>4229</v>
      </c>
      <c r="E247">
        <v>208</v>
      </c>
      <c r="F247" s="53">
        <f>ROUND(100-(Original!N248/Original!C248*100),2)</f>
        <v>57.29</v>
      </c>
      <c r="G247" s="53">
        <v>17.05</v>
      </c>
      <c r="H247" s="53">
        <f>Original!AC248/Original!C248*100</f>
        <v>84.380567195850858</v>
      </c>
      <c r="I247" s="53">
        <f>Original!AE248/Original!AC248*100</f>
        <v>65.125248314257007</v>
      </c>
      <c r="J247" s="55">
        <f>(Original!AS248-Original!AT248)/Original!AS248*100</f>
        <v>14.974258084892847</v>
      </c>
      <c r="K247" s="54">
        <f>Original!AN248/Original!AC248*100</f>
        <v>56.614910307207403</v>
      </c>
      <c r="L247">
        <f>VLOOKUP($A247,Dados_v3!$A$4:$V$420,18,FALSE)</f>
        <v>53.900000000000006</v>
      </c>
      <c r="M247">
        <f>VLOOKUP($A247,Dados_v3!$A$4:$V$420,19,FALSE)</f>
        <v>56.599999999999994</v>
      </c>
      <c r="N247">
        <f>VLOOKUP($A247,Dados_v3!$A$4:$V$420,20,FALSE)</f>
        <v>71.7</v>
      </c>
      <c r="O247">
        <f>VLOOKUP($A247,Dados_v3!$A$4:$V$420,21,FALSE)</f>
        <v>46.9</v>
      </c>
      <c r="P247">
        <f>VLOOKUP($A247,Dados_v3!$A$4:$V$420,22,FALSE)</f>
        <v>49.97</v>
      </c>
    </row>
    <row r="248" spans="1:16" hidden="1">
      <c r="A248" t="s">
        <v>253</v>
      </c>
      <c r="B248">
        <v>13073</v>
      </c>
      <c r="C248">
        <v>34.58</v>
      </c>
      <c r="D248">
        <v>3919</v>
      </c>
      <c r="E248">
        <v>212</v>
      </c>
      <c r="F248" s="53">
        <f>ROUND(100-(Original!N249/Original!C249*100),2)</f>
        <v>65.78</v>
      </c>
      <c r="G248" s="53">
        <v>31.51</v>
      </c>
      <c r="H248" s="53">
        <f>Original!AC249/Original!C249*100</f>
        <v>83.637704858792929</v>
      </c>
      <c r="I248" s="53">
        <f>Original!AE249/Original!AC249*100</f>
        <v>66.697530045665346</v>
      </c>
      <c r="J248" s="55">
        <f>(Original!AS249-Original!AT249)/Original!AS249*100</f>
        <v>23.06979393034937</v>
      </c>
      <c r="K248" s="54">
        <f>Original!AN249/Original!AC249*100</f>
        <v>53.664435353289932</v>
      </c>
      <c r="L248">
        <f>VLOOKUP($A248,Dados_v3!$A$4:$V$420,18,FALSE)</f>
        <v>55.500000000000007</v>
      </c>
      <c r="M248">
        <f>VLOOKUP($A248,Dados_v3!$A$4:$V$420,19,FALSE)</f>
        <v>57.9</v>
      </c>
      <c r="N248">
        <f>VLOOKUP($A248,Dados_v3!$A$4:$V$420,20,FALSE)</f>
        <v>75.2</v>
      </c>
      <c r="O248">
        <f>VLOOKUP($A248,Dados_v3!$A$4:$V$420,21,FALSE)</f>
        <v>40.6</v>
      </c>
      <c r="P248">
        <f>VLOOKUP($A248,Dados_v3!$A$4:$V$420,22,FALSE)</f>
        <v>49.93</v>
      </c>
    </row>
    <row r="249" spans="1:16" hidden="1">
      <c r="A249" t="s">
        <v>254</v>
      </c>
      <c r="B249">
        <v>12485</v>
      </c>
      <c r="C249">
        <v>52.92</v>
      </c>
      <c r="D249">
        <v>3498</v>
      </c>
      <c r="E249">
        <v>237</v>
      </c>
      <c r="F249" s="53">
        <f>ROUND(100-(Original!N250/Original!C250*100),2)</f>
        <v>64.650000000000006</v>
      </c>
      <c r="G249" s="53">
        <v>0.86</v>
      </c>
      <c r="H249" s="53">
        <f>Original!AC250/Original!C250*100</f>
        <v>82.496299816740077</v>
      </c>
      <c r="I249" s="53">
        <f>Original!AE250/Original!AC250*100</f>
        <v>59.237719245307787</v>
      </c>
      <c r="J249" s="55">
        <f>(Original!AS250-Original!AT250)/Original!AS250*100</f>
        <v>25.418355607068165</v>
      </c>
      <c r="K249" s="54">
        <f>Original!AN250/Original!AC250*100</f>
        <v>50.776378849974293</v>
      </c>
      <c r="L249">
        <f>VLOOKUP($A249,Dados_v3!$A$4:$V$420,18,FALSE)</f>
        <v>60</v>
      </c>
      <c r="M249">
        <f>VLOOKUP($A249,Dados_v3!$A$4:$V$420,19,FALSE)</f>
        <v>57.499999999999993</v>
      </c>
      <c r="N249">
        <f>VLOOKUP($A249,Dados_v3!$A$4:$V$420,20,FALSE)</f>
        <v>74.400000000000006</v>
      </c>
      <c r="O249">
        <f>VLOOKUP($A249,Dados_v3!$A$4:$V$420,21,FALSE)</f>
        <v>43.8</v>
      </c>
      <c r="P249">
        <f>VLOOKUP($A249,Dados_v3!$A$4:$V$420,22,FALSE)</f>
        <v>59.930000000000007</v>
      </c>
    </row>
    <row r="250" spans="1:16" hidden="1">
      <c r="A250" t="s">
        <v>255</v>
      </c>
      <c r="B250">
        <v>21271</v>
      </c>
      <c r="C250">
        <v>47.89</v>
      </c>
      <c r="D250">
        <v>5988</v>
      </c>
      <c r="E250">
        <v>302</v>
      </c>
      <c r="F250" s="53">
        <f>ROUND(100-(Original!N251/Original!C251*100),2)</f>
        <v>66.87</v>
      </c>
      <c r="G250" s="53">
        <v>26.75</v>
      </c>
      <c r="H250" s="53">
        <f>Original!AC251/Original!C251*100</f>
        <v>81.058911077476381</v>
      </c>
      <c r="I250" s="53">
        <f>Original!AE251/Original!AC251*100</f>
        <v>65.493928582315448</v>
      </c>
      <c r="J250" s="55">
        <f>(Original!AS251-Original!AT251)/Original!AS251*100</f>
        <v>26.863010368931807</v>
      </c>
      <c r="K250" s="54">
        <f>Original!AN251/Original!AC251*100</f>
        <v>55.648776958718592</v>
      </c>
      <c r="L250">
        <f>VLOOKUP($A250,Dados_v3!$A$4:$V$420,18,FALSE)</f>
        <v>60.8</v>
      </c>
      <c r="M250">
        <f>VLOOKUP($A250,Dados_v3!$A$4:$V$420,19,FALSE)</f>
        <v>60.9</v>
      </c>
      <c r="N250">
        <f>VLOOKUP($A250,Dados_v3!$A$4:$V$420,20,FALSE)</f>
        <v>75.900000000000006</v>
      </c>
      <c r="O250">
        <f>VLOOKUP($A250,Dados_v3!$A$4:$V$420,21,FALSE)</f>
        <v>46.6</v>
      </c>
      <c r="P250">
        <f>VLOOKUP($A250,Dados_v3!$A$4:$V$420,22,FALSE)</f>
        <v>53.449999999999996</v>
      </c>
    </row>
    <row r="251" spans="1:16" hidden="1">
      <c r="A251" t="s">
        <v>256</v>
      </c>
      <c r="B251">
        <v>34351</v>
      </c>
      <c r="C251">
        <v>27.54</v>
      </c>
      <c r="D251">
        <v>10382</v>
      </c>
      <c r="E251">
        <v>319</v>
      </c>
      <c r="F251" s="53">
        <f>ROUND(100-(Original!N252/Original!C252*100),2)</f>
        <v>68.86</v>
      </c>
      <c r="G251" s="53">
        <v>18.63</v>
      </c>
      <c r="H251" s="53">
        <f>Original!AC252/Original!C252*100</f>
        <v>84.572169939273962</v>
      </c>
      <c r="I251" s="53">
        <f>Original!AE252/Original!AC252*100</f>
        <v>66.792290669802355</v>
      </c>
      <c r="J251" s="55">
        <f>(Original!AS252-Original!AT252)/Original!AS252*100</f>
        <v>33.884309686420515</v>
      </c>
      <c r="K251" s="54">
        <f>Original!AN252/Original!AC252*100</f>
        <v>57.463753684374097</v>
      </c>
      <c r="L251">
        <f>VLOOKUP($A251,Dados_v3!$A$4:$V$420,18,FALSE)</f>
        <v>62.5</v>
      </c>
      <c r="M251">
        <f>VLOOKUP($A251,Dados_v3!$A$4:$V$420,19,FALSE)</f>
        <v>65.2</v>
      </c>
      <c r="N251">
        <f>VLOOKUP($A251,Dados_v3!$A$4:$V$420,20,FALSE)</f>
        <v>77.8</v>
      </c>
      <c r="O251">
        <f>VLOOKUP($A251,Dados_v3!$A$4:$V$420,21,FALSE)</f>
        <v>49.7</v>
      </c>
      <c r="P251">
        <f>VLOOKUP($A251,Dados_v3!$A$4:$V$420,22,FALSE)</f>
        <v>56.79</v>
      </c>
    </row>
    <row r="252" spans="1:16" hidden="1">
      <c r="A252" t="s">
        <v>257</v>
      </c>
      <c r="B252">
        <v>25190</v>
      </c>
      <c r="C252">
        <v>20.77</v>
      </c>
      <c r="D252">
        <v>7153</v>
      </c>
      <c r="E252">
        <v>331</v>
      </c>
      <c r="F252" s="53">
        <f>ROUND(100-(Original!N253/Original!C253*100),2)</f>
        <v>80.459999999999994</v>
      </c>
      <c r="G252" s="53">
        <v>8.8800000000000008</v>
      </c>
      <c r="H252" s="53">
        <f>Original!AC253/Original!C253*100</f>
        <v>83.541124287098057</v>
      </c>
      <c r="I252" s="53">
        <f>Original!AE253/Original!AC253*100</f>
        <v>62.598920058551229</v>
      </c>
      <c r="J252" s="55">
        <f>(Original!AS253-Original!AT253)/Original!AS253*100</f>
        <v>45.800421056913045</v>
      </c>
      <c r="K252" s="54">
        <f>Original!AN253/Original!AC253*100</f>
        <v>54.973200621942908</v>
      </c>
      <c r="L252">
        <f>VLOOKUP($A252,Dados_v3!$A$4:$V$420,18,FALSE)</f>
        <v>66.600000000000009</v>
      </c>
      <c r="M252">
        <f>VLOOKUP($A252,Dados_v3!$A$4:$V$420,19,FALSE)</f>
        <v>57.699999999999996</v>
      </c>
      <c r="N252">
        <f>VLOOKUP($A252,Dados_v3!$A$4:$V$420,20,FALSE)</f>
        <v>74.400000000000006</v>
      </c>
      <c r="O252">
        <f>VLOOKUP($A252,Dados_v3!$A$4:$V$420,21,FALSE)</f>
        <v>54.500000000000007</v>
      </c>
      <c r="P252">
        <f>VLOOKUP($A252,Dados_v3!$A$4:$V$420,22,FALSE)</f>
        <v>49.980000000000004</v>
      </c>
    </row>
    <row r="253" spans="1:16" hidden="1">
      <c r="A253" t="s">
        <v>258</v>
      </c>
      <c r="B253">
        <v>25516</v>
      </c>
      <c r="C253">
        <v>80.7</v>
      </c>
      <c r="D253">
        <v>7239</v>
      </c>
      <c r="E253">
        <v>226</v>
      </c>
      <c r="F253" s="53">
        <f>ROUND(100-(Original!N254/Original!C254*100),2)</f>
        <v>49.16</v>
      </c>
      <c r="G253" s="53">
        <v>10.94</v>
      </c>
      <c r="H253" s="53">
        <f>Original!AC254/Original!C254*100</f>
        <v>84.860587987889943</v>
      </c>
      <c r="I253" s="53">
        <f>Original!AE254/Original!AC254*100</f>
        <v>61.515468393234563</v>
      </c>
      <c r="J253" s="55">
        <f>(Original!AS254-Original!AT254)/Original!AS254*100</f>
        <v>13.705680896461223</v>
      </c>
      <c r="K253" s="54">
        <f>Original!AN254/Original!AC254*100</f>
        <v>41.975077408260098</v>
      </c>
      <c r="L253">
        <f>VLOOKUP($A253,Dados_v3!$A$4:$V$420,18,FALSE)</f>
        <v>54</v>
      </c>
      <c r="M253">
        <f>VLOOKUP($A253,Dados_v3!$A$4:$V$420,19,FALSE)</f>
        <v>58.099999999999994</v>
      </c>
      <c r="N253">
        <f>VLOOKUP($A253,Dados_v3!$A$4:$V$420,20,FALSE)</f>
        <v>75.3</v>
      </c>
      <c r="O253">
        <f>VLOOKUP($A253,Dados_v3!$A$4:$V$420,21,FALSE)</f>
        <v>46.1</v>
      </c>
      <c r="P253">
        <f>VLOOKUP($A253,Dados_v3!$A$4:$V$420,22,FALSE)</f>
        <v>48.41</v>
      </c>
    </row>
    <row r="254" spans="1:16" hidden="1">
      <c r="A254" t="s">
        <v>259</v>
      </c>
      <c r="B254">
        <v>20060</v>
      </c>
      <c r="C254">
        <v>58.43</v>
      </c>
      <c r="D254">
        <v>5716</v>
      </c>
      <c r="E254">
        <v>223</v>
      </c>
      <c r="F254" s="53">
        <f>ROUND(100-(Original!N255/Original!C255*100),2)</f>
        <v>63.56</v>
      </c>
      <c r="G254" s="53">
        <v>29.15</v>
      </c>
      <c r="H254" s="53">
        <f>Original!AC255/Original!C255*100</f>
        <v>81.252175065952144</v>
      </c>
      <c r="I254" s="53">
        <f>Original!AE255/Original!AC255*100</f>
        <v>61.351898404864222</v>
      </c>
      <c r="J254" s="55">
        <f>(Original!AS255-Original!AT255)/Original!AS255*100</f>
        <v>22.099909237502587</v>
      </c>
      <c r="K254" s="54">
        <f>Original!AN255/Original!AC255*100</f>
        <v>53.27937186028219</v>
      </c>
      <c r="L254">
        <f>VLOOKUP($A254,Dados_v3!$A$4:$V$420,18,FALSE)</f>
        <v>58.5</v>
      </c>
      <c r="M254">
        <f>VLOOKUP($A254,Dados_v3!$A$4:$V$420,19,FALSE)</f>
        <v>58.599999999999994</v>
      </c>
      <c r="N254">
        <f>VLOOKUP($A254,Dados_v3!$A$4:$V$420,20,FALSE)</f>
        <v>78.8</v>
      </c>
      <c r="O254">
        <f>VLOOKUP($A254,Dados_v3!$A$4:$V$420,21,FALSE)</f>
        <v>45.2</v>
      </c>
      <c r="P254">
        <f>VLOOKUP($A254,Dados_v3!$A$4:$V$420,22,FALSE)</f>
        <v>54.44</v>
      </c>
    </row>
    <row r="255" spans="1:16" hidden="1">
      <c r="A255" t="s">
        <v>260</v>
      </c>
      <c r="B255">
        <v>49325</v>
      </c>
      <c r="C255">
        <v>54.49</v>
      </c>
      <c r="D255">
        <v>11471</v>
      </c>
      <c r="E255">
        <v>184</v>
      </c>
      <c r="F255" s="53">
        <f>ROUND(100-(Original!N256/Original!C256*100),2)</f>
        <v>69.040000000000006</v>
      </c>
      <c r="G255" s="53">
        <v>15.96</v>
      </c>
      <c r="H255" s="53">
        <f>Original!AC256/Original!C256*100</f>
        <v>78.746077547693872</v>
      </c>
      <c r="I255" s="53">
        <f>Original!AE256/Original!AC256*100</f>
        <v>50.411593787262397</v>
      </c>
      <c r="J255" s="55">
        <f>(Original!AS256-Original!AT256)/Original!AS256*100</f>
        <v>26.429713816921495</v>
      </c>
      <c r="K255" s="54">
        <f>Original!AN256/Original!AC256*100</f>
        <v>48.266601432914257</v>
      </c>
      <c r="L255">
        <f>VLOOKUP($A255,Dados_v3!$A$4:$V$420,18,FALSE)</f>
        <v>55.7</v>
      </c>
      <c r="M255">
        <f>VLOOKUP($A255,Dados_v3!$A$4:$V$420,19,FALSE)</f>
        <v>60.8</v>
      </c>
      <c r="N255">
        <f>VLOOKUP($A255,Dados_v3!$A$4:$V$420,20,FALSE)</f>
        <v>78.2</v>
      </c>
      <c r="O255">
        <f>VLOOKUP($A255,Dados_v3!$A$4:$V$420,21,FALSE)</f>
        <v>56.000000000000007</v>
      </c>
      <c r="P255">
        <f>VLOOKUP($A255,Dados_v3!$A$4:$V$420,22,FALSE)</f>
        <v>59.97</v>
      </c>
    </row>
    <row r="256" spans="1:16" hidden="1">
      <c r="A256" t="s">
        <v>261</v>
      </c>
      <c r="B256">
        <v>21187</v>
      </c>
      <c r="C256">
        <v>50.89</v>
      </c>
      <c r="D256">
        <v>5617</v>
      </c>
      <c r="E256">
        <v>247</v>
      </c>
      <c r="F256" s="53">
        <f>ROUND(100-(Original!N257/Original!C257*100),2)</f>
        <v>74.040000000000006</v>
      </c>
      <c r="G256" s="53">
        <v>44.19</v>
      </c>
      <c r="H256" s="53">
        <f>Original!AC257/Original!C257*100</f>
        <v>82.182554171567475</v>
      </c>
      <c r="I256" s="53">
        <f>Original!AE257/Original!AC257*100</f>
        <v>62.997218233149134</v>
      </c>
      <c r="J256" s="55">
        <f>(Original!AS257-Original!AT257)/Original!AS257*100</f>
        <v>23.219324710819077</v>
      </c>
      <c r="K256" s="54">
        <f>Original!AN257/Original!AC257*100</f>
        <v>61.152994614223466</v>
      </c>
      <c r="L256">
        <f>VLOOKUP($A256,Dados_v3!$A$4:$V$420,18,FALSE)</f>
        <v>57.499999999999993</v>
      </c>
      <c r="M256">
        <f>VLOOKUP($A256,Dados_v3!$A$4:$V$420,19,FALSE)</f>
        <v>55.800000000000004</v>
      </c>
      <c r="N256">
        <f>VLOOKUP($A256,Dados_v3!$A$4:$V$420,20,FALSE)</f>
        <v>76.2</v>
      </c>
      <c r="O256">
        <f>VLOOKUP($A256,Dados_v3!$A$4:$V$420,21,FALSE)</f>
        <v>48.9</v>
      </c>
      <c r="P256">
        <f>VLOOKUP($A256,Dados_v3!$A$4:$V$420,22,FALSE)</f>
        <v>54.559999999999995</v>
      </c>
    </row>
    <row r="257" spans="1:16" hidden="1">
      <c r="A257" t="s">
        <v>262</v>
      </c>
      <c r="B257">
        <v>34788</v>
      </c>
      <c r="C257">
        <v>35.590000000000003</v>
      </c>
      <c r="D257">
        <v>9207</v>
      </c>
      <c r="E257">
        <v>231</v>
      </c>
      <c r="F257" s="53">
        <f>ROUND(100-(Original!N258/Original!C258*100),2)</f>
        <v>60.46</v>
      </c>
      <c r="G257" s="53">
        <v>25.08</v>
      </c>
      <c r="H257" s="53">
        <f>Original!AC258/Original!C258*100</f>
        <v>81.901188194607329</v>
      </c>
      <c r="I257" s="53">
        <f>Original!AE258/Original!AC258*100</f>
        <v>66.683651473014777</v>
      </c>
      <c r="J257" s="55">
        <f>(Original!AS258-Original!AT258)/Original!AS258*100</f>
        <v>18.114383006461317</v>
      </c>
      <c r="K257" s="54">
        <f>Original!AN258/Original!AC258*100</f>
        <v>53.958515616621561</v>
      </c>
      <c r="L257">
        <f>VLOOKUP($A257,Dados_v3!$A$4:$V$420,18,FALSE)</f>
        <v>55.1</v>
      </c>
      <c r="M257">
        <f>VLOOKUP($A257,Dados_v3!$A$4:$V$420,19,FALSE)</f>
        <v>58.099999999999994</v>
      </c>
      <c r="N257">
        <f>VLOOKUP($A257,Dados_v3!$A$4:$V$420,20,FALSE)</f>
        <v>76.099999999999994</v>
      </c>
      <c r="O257">
        <f>VLOOKUP($A257,Dados_v3!$A$4:$V$420,21,FALSE)</f>
        <v>53.1</v>
      </c>
      <c r="P257">
        <f>VLOOKUP($A257,Dados_v3!$A$4:$V$420,22,FALSE)</f>
        <v>44.519999999999996</v>
      </c>
    </row>
    <row r="258" spans="1:16" hidden="1">
      <c r="A258" t="s">
        <v>263</v>
      </c>
      <c r="B258">
        <v>21798</v>
      </c>
      <c r="C258">
        <v>47.61</v>
      </c>
      <c r="D258">
        <v>6360</v>
      </c>
      <c r="E258">
        <v>274</v>
      </c>
      <c r="F258" s="53">
        <f>ROUND(100-(Original!N259/Original!C259*100),2)</f>
        <v>65.42</v>
      </c>
      <c r="G258" s="53">
        <v>51.81</v>
      </c>
      <c r="H258" s="53">
        <f>Original!AC259/Original!C259*100</f>
        <v>81.157923560601887</v>
      </c>
      <c r="I258" s="53">
        <f>Original!AE259/Original!AC259*100</f>
        <v>60.99398770733815</v>
      </c>
      <c r="J258" s="55">
        <f>(Original!AS259-Original!AT259)/Original!AS259*100</f>
        <v>28.566831224637095</v>
      </c>
      <c r="K258" s="54">
        <f>Original!AN259/Original!AC259*100</f>
        <v>52.33566765393244</v>
      </c>
      <c r="L258">
        <f>VLOOKUP($A258,Dados_v3!$A$4:$V$420,18,FALSE)</f>
        <v>59.8</v>
      </c>
      <c r="M258">
        <f>VLOOKUP($A258,Dados_v3!$A$4:$V$420,19,FALSE)</f>
        <v>57.199999999999996</v>
      </c>
      <c r="N258">
        <f>VLOOKUP($A258,Dados_v3!$A$4:$V$420,20,FALSE)</f>
        <v>76.5</v>
      </c>
      <c r="O258">
        <f>VLOOKUP($A258,Dados_v3!$A$4:$V$420,21,FALSE)</f>
        <v>52.5</v>
      </c>
      <c r="P258">
        <f>VLOOKUP($A258,Dados_v3!$A$4:$V$420,22,FALSE)</f>
        <v>49.79</v>
      </c>
    </row>
    <row r="259" spans="1:16" hidden="1">
      <c r="A259" t="s">
        <v>264</v>
      </c>
      <c r="B259">
        <v>22037</v>
      </c>
      <c r="C259">
        <v>66.58</v>
      </c>
      <c r="D259">
        <v>5794</v>
      </c>
      <c r="E259">
        <v>227</v>
      </c>
      <c r="F259" s="53">
        <f>ROUND(100-(Original!N260/Original!C260*100),2)</f>
        <v>62.02</v>
      </c>
      <c r="G259" s="53">
        <v>1.1000000000000001</v>
      </c>
      <c r="H259" s="53">
        <f>Original!AC260/Original!C260*100</f>
        <v>84.009870939102413</v>
      </c>
      <c r="I259" s="53">
        <f>Original!AE260/Original!AC260*100</f>
        <v>60.208439783011983</v>
      </c>
      <c r="J259" s="55">
        <f>(Original!AS260-Original!AT260)/Original!AS260*100</f>
        <v>25.582865693385276</v>
      </c>
      <c r="K259" s="54">
        <f>Original!AN260/Original!AC260*100</f>
        <v>47.502434385363074</v>
      </c>
      <c r="L259">
        <f>VLOOKUP($A259,Dados_v3!$A$4:$V$420,18,FALSE)</f>
        <v>60.3</v>
      </c>
      <c r="M259">
        <f>VLOOKUP($A259,Dados_v3!$A$4:$V$420,19,FALSE)</f>
        <v>55.900000000000006</v>
      </c>
      <c r="N259">
        <f>VLOOKUP($A259,Dados_v3!$A$4:$V$420,20,FALSE)</f>
        <v>76.5</v>
      </c>
      <c r="O259">
        <f>VLOOKUP($A259,Dados_v3!$A$4:$V$420,21,FALSE)</f>
        <v>50.3</v>
      </c>
      <c r="P259">
        <f>VLOOKUP($A259,Dados_v3!$A$4:$V$420,22,FALSE)</f>
        <v>53.569999999999993</v>
      </c>
    </row>
    <row r="260" spans="1:16" hidden="1">
      <c r="A260" t="s">
        <v>265</v>
      </c>
      <c r="B260">
        <v>32026</v>
      </c>
      <c r="C260">
        <v>48.83</v>
      </c>
      <c r="D260">
        <v>9309</v>
      </c>
      <c r="E260">
        <v>322</v>
      </c>
      <c r="F260" s="53">
        <f>ROUND(100-(Original!N261/Original!C261*100),2)</f>
        <v>75.87</v>
      </c>
      <c r="G260" s="53">
        <v>44.53</v>
      </c>
      <c r="H260" s="53">
        <f>Original!AC261/Original!C261*100</f>
        <v>84.764038267376506</v>
      </c>
      <c r="I260" s="53">
        <f>Original!AE261/Original!AC261*100</f>
        <v>62.022524732229442</v>
      </c>
      <c r="J260" s="55">
        <f>(Original!AS261-Original!AT261)/Original!AS261*100</f>
        <v>44.610653181039382</v>
      </c>
      <c r="K260" s="54">
        <f>Original!AN261/Original!AC261*100</f>
        <v>55.094628128612001</v>
      </c>
      <c r="L260">
        <f>VLOOKUP($A260,Dados_v3!$A$4:$V$420,18,FALSE)</f>
        <v>64.7</v>
      </c>
      <c r="M260">
        <f>VLOOKUP($A260,Dados_v3!$A$4:$V$420,19,FALSE)</f>
        <v>63.1</v>
      </c>
      <c r="N260">
        <f>VLOOKUP($A260,Dados_v3!$A$4:$V$420,20,FALSE)</f>
        <v>80.100000000000009</v>
      </c>
      <c r="O260">
        <f>VLOOKUP($A260,Dados_v3!$A$4:$V$420,21,FALSE)</f>
        <v>48.4</v>
      </c>
      <c r="P260">
        <f>VLOOKUP($A260,Dados_v3!$A$4:$V$420,22,FALSE)</f>
        <v>57.29</v>
      </c>
    </row>
    <row r="261" spans="1:16" hidden="1">
      <c r="A261" t="s">
        <v>266</v>
      </c>
      <c r="B261">
        <v>22236</v>
      </c>
      <c r="C261">
        <v>40.15</v>
      </c>
      <c r="D261">
        <v>6330</v>
      </c>
      <c r="E261">
        <v>333</v>
      </c>
      <c r="F261" s="53">
        <f>ROUND(100-(Original!N262/Original!C262*100),2)</f>
        <v>68.91</v>
      </c>
      <c r="G261" s="53">
        <v>15.31</v>
      </c>
      <c r="H261" s="53">
        <f>Original!AC262/Original!C262*100</f>
        <v>86.370603802977158</v>
      </c>
      <c r="I261" s="53">
        <f>Original!AE262/Original!AC262*100</f>
        <v>69.897520101917749</v>
      </c>
      <c r="J261" s="55">
        <f>(Original!AS262-Original!AT262)/Original!AS262*100</f>
        <v>29.043371964327513</v>
      </c>
      <c r="K261" s="54">
        <f>Original!AN262/Original!AC262*100</f>
        <v>59.290526625849651</v>
      </c>
      <c r="L261">
        <f>VLOOKUP($A261,Dados_v3!$A$4:$V$420,18,FALSE)</f>
        <v>63.7</v>
      </c>
      <c r="M261">
        <f>VLOOKUP($A261,Dados_v3!$A$4:$V$420,19,FALSE)</f>
        <v>60.4</v>
      </c>
      <c r="N261">
        <f>VLOOKUP($A261,Dados_v3!$A$4:$V$420,20,FALSE)</f>
        <v>77.600000000000009</v>
      </c>
      <c r="O261">
        <f>VLOOKUP($A261,Dados_v3!$A$4:$V$420,21,FALSE)</f>
        <v>49.6</v>
      </c>
      <c r="P261">
        <f>VLOOKUP($A261,Dados_v3!$A$4:$V$420,22,FALSE)</f>
        <v>48.35</v>
      </c>
    </row>
    <row r="262" spans="1:16" hidden="1">
      <c r="A262" t="s">
        <v>267</v>
      </c>
      <c r="B262">
        <v>47515</v>
      </c>
      <c r="C262">
        <v>40.130000000000003</v>
      </c>
      <c r="D262">
        <v>12789</v>
      </c>
      <c r="E262">
        <v>332</v>
      </c>
      <c r="F262" s="53">
        <f>ROUND(100-(Original!N263/Original!C263*100),2)</f>
        <v>68.989999999999995</v>
      </c>
      <c r="G262" s="53">
        <v>31.25</v>
      </c>
      <c r="H262" s="53">
        <f>Original!AC263/Original!C263*100</f>
        <v>84.92230655058404</v>
      </c>
      <c r="I262" s="53">
        <f>Original!AE263/Original!AC263*100</f>
        <v>66.171518650906378</v>
      </c>
      <c r="J262" s="55">
        <f>(Original!AS263-Original!AT263)/Original!AS263*100</f>
        <v>29.072254039501743</v>
      </c>
      <c r="K262" s="54">
        <f>Original!AN263/Original!AC263*100</f>
        <v>58.180995960334059</v>
      </c>
      <c r="L262">
        <f>VLOOKUP($A262,Dados_v3!$A$4:$V$420,18,FALSE)</f>
        <v>62.5</v>
      </c>
      <c r="M262">
        <f>VLOOKUP($A262,Dados_v3!$A$4:$V$420,19,FALSE)</f>
        <v>65.7</v>
      </c>
      <c r="N262">
        <f>VLOOKUP($A262,Dados_v3!$A$4:$V$420,20,FALSE)</f>
        <v>78</v>
      </c>
      <c r="O262">
        <f>VLOOKUP($A262,Dados_v3!$A$4:$V$420,21,FALSE)</f>
        <v>54.6</v>
      </c>
      <c r="P262">
        <f>VLOOKUP($A262,Dados_v3!$A$4:$V$420,22,FALSE)</f>
        <v>59.930000000000007</v>
      </c>
    </row>
    <row r="263" spans="1:16" hidden="1">
      <c r="A263" t="s">
        <v>268</v>
      </c>
      <c r="B263">
        <v>31472</v>
      </c>
      <c r="C263">
        <v>21.57</v>
      </c>
      <c r="D263">
        <v>9067</v>
      </c>
      <c r="E263">
        <v>299</v>
      </c>
      <c r="F263" s="53">
        <f>ROUND(100-(Original!N264/Original!C264*100),2)</f>
        <v>68.069999999999993</v>
      </c>
      <c r="G263" s="53">
        <v>64.67</v>
      </c>
      <c r="H263" s="53">
        <f>Original!AC264/Original!C264*100</f>
        <v>80.846286682892725</v>
      </c>
      <c r="I263" s="53">
        <f>Original!AE264/Original!AC264*100</f>
        <v>58.446151894359645</v>
      </c>
      <c r="J263" s="55">
        <f>(Original!AS264-Original!AT264)/Original!AS264*100</f>
        <v>28.075428708992099</v>
      </c>
      <c r="K263" s="54">
        <f>Original!AN264/Original!AC264*100</f>
        <v>45.258547196440531</v>
      </c>
      <c r="L263">
        <f>VLOOKUP($A263,Dados_v3!$A$4:$V$420,18,FALSE)</f>
        <v>58.099999999999994</v>
      </c>
      <c r="M263">
        <f>VLOOKUP($A263,Dados_v3!$A$4:$V$420,19,FALSE)</f>
        <v>57.599999999999994</v>
      </c>
      <c r="N263">
        <f>VLOOKUP($A263,Dados_v3!$A$4:$V$420,20,FALSE)</f>
        <v>76.3</v>
      </c>
      <c r="O263">
        <f>VLOOKUP($A263,Dados_v3!$A$4:$V$420,21,FALSE)</f>
        <v>53.6</v>
      </c>
      <c r="P263">
        <f>VLOOKUP($A263,Dados_v3!$A$4:$V$420,22,FALSE)</f>
        <v>62.44</v>
      </c>
    </row>
    <row r="264" spans="1:16" hidden="1">
      <c r="A264" t="s">
        <v>269</v>
      </c>
      <c r="B264">
        <v>35180</v>
      </c>
      <c r="C264">
        <v>55.61</v>
      </c>
      <c r="D264">
        <v>9421</v>
      </c>
      <c r="E264">
        <v>229</v>
      </c>
      <c r="F264" s="53">
        <f>ROUND(100-(Original!N265/Original!C265*100),2)</f>
        <v>64.64</v>
      </c>
      <c r="G264" s="53">
        <v>31.39</v>
      </c>
      <c r="H264" s="53">
        <f>Original!AC265/Original!C265*100</f>
        <v>79.110832587947698</v>
      </c>
      <c r="I264" s="53">
        <f>Original!AE265/Original!AC265*100</f>
        <v>61.60183084905244</v>
      </c>
      <c r="J264" s="55">
        <f>(Original!AS265-Original!AT265)/Original!AS265*100</f>
        <v>27.564257242953982</v>
      </c>
      <c r="K264" s="54">
        <f>Original!AN265/Original!AC265*100</f>
        <v>55.048097252589592</v>
      </c>
      <c r="L264">
        <f>VLOOKUP($A264,Dados_v3!$A$4:$V$420,18,FALSE)</f>
        <v>56.499999999999993</v>
      </c>
      <c r="M264">
        <f>VLOOKUP($A264,Dados_v3!$A$4:$V$420,19,FALSE)</f>
        <v>56.3</v>
      </c>
      <c r="N264">
        <f>VLOOKUP($A264,Dados_v3!$A$4:$V$420,20,FALSE)</f>
        <v>73.8</v>
      </c>
      <c r="O264">
        <f>VLOOKUP($A264,Dados_v3!$A$4:$V$420,21,FALSE)</f>
        <v>56.499999999999993</v>
      </c>
      <c r="P264">
        <f>VLOOKUP($A264,Dados_v3!$A$4:$V$420,22,FALSE)</f>
        <v>54.84</v>
      </c>
    </row>
    <row r="265" spans="1:16">
      <c r="A265" t="s">
        <v>270</v>
      </c>
      <c r="B265">
        <v>28090</v>
      </c>
      <c r="C265">
        <v>71.069999999999993</v>
      </c>
      <c r="D265">
        <v>7613</v>
      </c>
      <c r="E265">
        <v>177</v>
      </c>
      <c r="F265" s="53">
        <f>ROUND(100-(Original!N266/Original!C266*100),2)</f>
        <v>60.86</v>
      </c>
      <c r="G265" s="53" t="s">
        <v>309</v>
      </c>
      <c r="H265" s="53">
        <f>Original!AC266/Original!C266*100</f>
        <v>81.283171853542186</v>
      </c>
      <c r="I265" s="53">
        <f>Original!AE266/Original!AC266*100</f>
        <v>53.130917184528528</v>
      </c>
      <c r="J265" s="55">
        <f>(Original!AS266-Original!AT266)/Original!AS266*100</f>
        <v>18.802798652111136</v>
      </c>
      <c r="K265" s="54">
        <f>Original!AN266/Original!AC266*100</f>
        <v>44.234111944574941</v>
      </c>
      <c r="L265">
        <f>VLOOKUP($A265,Dados_v3!$A$4:$V$420,18,FALSE)</f>
        <v>55.7</v>
      </c>
      <c r="M265">
        <f>VLOOKUP($A265,Dados_v3!$A$4:$V$420,19,FALSE)</f>
        <v>56.399999999999991</v>
      </c>
      <c r="N265">
        <f>VLOOKUP($A265,Dados_v3!$A$4:$V$420,20,FALSE)</f>
        <v>76.599999999999994</v>
      </c>
      <c r="O265">
        <f>VLOOKUP($A265,Dados_v3!$A$4:$V$420,21,FALSE)</f>
        <v>51.300000000000004</v>
      </c>
      <c r="P265">
        <f>VLOOKUP($A265,Dados_v3!$A$4:$V$420,22,FALSE)</f>
        <v>60.78</v>
      </c>
    </row>
    <row r="266" spans="1:16" hidden="1">
      <c r="A266" t="s">
        <v>271</v>
      </c>
      <c r="B266">
        <v>24067</v>
      </c>
      <c r="C266">
        <v>52.4</v>
      </c>
      <c r="D266">
        <v>6951</v>
      </c>
      <c r="E266">
        <v>222</v>
      </c>
      <c r="F266" s="53">
        <f>ROUND(100-(Original!N267/Original!C267*100),2)</f>
        <v>73.19</v>
      </c>
      <c r="G266" s="53">
        <v>1.24</v>
      </c>
      <c r="H266" s="53">
        <f>Original!AC267/Original!C267*100</f>
        <v>81.322370719366759</v>
      </c>
      <c r="I266" s="53">
        <f>Original!AE267/Original!AC267*100</f>
        <v>69.788185598638734</v>
      </c>
      <c r="J266" s="55">
        <f>(Original!AS267-Original!AT267)/Original!AS267*100</f>
        <v>25.162452700524856</v>
      </c>
      <c r="K266" s="54">
        <f>Original!AN267/Original!AC267*100</f>
        <v>63.555105113835275</v>
      </c>
      <c r="L266">
        <f>VLOOKUP($A266,Dados_v3!$A$4:$V$420,18,FALSE)</f>
        <v>58.699999999999996</v>
      </c>
      <c r="M266">
        <f>VLOOKUP($A266,Dados_v3!$A$4:$V$420,19,FALSE)</f>
        <v>58.3</v>
      </c>
      <c r="N266">
        <f>VLOOKUP($A266,Dados_v3!$A$4:$V$420,20,FALSE)</f>
        <v>77</v>
      </c>
      <c r="O266">
        <f>VLOOKUP($A266,Dados_v3!$A$4:$V$420,21,FALSE)</f>
        <v>50.5</v>
      </c>
      <c r="P266">
        <f>VLOOKUP($A266,Dados_v3!$A$4:$V$420,22,FALSE)</f>
        <v>48.88</v>
      </c>
    </row>
    <row r="267" spans="1:16" hidden="1">
      <c r="A267" t="s">
        <v>272</v>
      </c>
      <c r="B267">
        <v>32336</v>
      </c>
      <c r="C267">
        <v>19.89</v>
      </c>
      <c r="D267">
        <v>9720</v>
      </c>
      <c r="E267">
        <v>313</v>
      </c>
      <c r="F267" s="53">
        <f>ROUND(100-(Original!N268/Original!C268*100),2)</f>
        <v>71.5</v>
      </c>
      <c r="G267" s="53">
        <v>49.59</v>
      </c>
      <c r="H267" s="53">
        <f>Original!AC268/Original!C268*100</f>
        <v>82.821003092683071</v>
      </c>
      <c r="I267" s="53">
        <f>Original!AE268/Original!AC268*100</f>
        <v>63.91958727177559</v>
      </c>
      <c r="J267" s="55">
        <f>(Original!AS268-Original!AT268)/Original!AS268*100</f>
        <v>29.588536052762958</v>
      </c>
      <c r="K267" s="54">
        <f>Original!AN268/Original!AC268*100</f>
        <v>50.443222533755119</v>
      </c>
      <c r="L267">
        <f>VLOOKUP($A267,Dados_v3!$A$4:$V$420,18,FALSE)</f>
        <v>59</v>
      </c>
      <c r="M267">
        <f>VLOOKUP($A267,Dados_v3!$A$4:$V$420,19,FALSE)</f>
        <v>62</v>
      </c>
      <c r="N267">
        <f>VLOOKUP($A267,Dados_v3!$A$4:$V$420,20,FALSE)</f>
        <v>75.2</v>
      </c>
      <c r="O267">
        <f>VLOOKUP($A267,Dados_v3!$A$4:$V$420,21,FALSE)</f>
        <v>51.4</v>
      </c>
      <c r="P267">
        <f>VLOOKUP($A267,Dados_v3!$A$4:$V$420,22,FALSE)</f>
        <v>51.970000000000006</v>
      </c>
    </row>
    <row r="268" spans="1:16" hidden="1">
      <c r="A268" t="s">
        <v>273</v>
      </c>
      <c r="B268">
        <v>27918</v>
      </c>
      <c r="C268">
        <v>30.92</v>
      </c>
      <c r="D268">
        <v>7881</v>
      </c>
      <c r="E268">
        <v>247</v>
      </c>
      <c r="F268" s="53">
        <f>ROUND(100-(Original!N269/Original!C269*100),2)</f>
        <v>61.95</v>
      </c>
      <c r="G268" s="53">
        <v>7.28</v>
      </c>
      <c r="H268" s="53">
        <f>Original!AC269/Original!C269*100</f>
        <v>83.003852846443152</v>
      </c>
      <c r="I268" s="53">
        <f>Original!AE269/Original!AC269*100</f>
        <v>65.28547258854374</v>
      </c>
      <c r="J268" s="55">
        <f>(Original!AS269-Original!AT269)/Original!AS269*100</f>
        <v>24.109968334777292</v>
      </c>
      <c r="K268" s="54">
        <f>Original!AN269/Original!AC269*100</f>
        <v>52.124773453156436</v>
      </c>
      <c r="L268">
        <f>VLOOKUP($A268,Dados_v3!$A$4:$V$420,18,FALSE)</f>
        <v>60.099999999999994</v>
      </c>
      <c r="M268">
        <f>VLOOKUP($A268,Dados_v3!$A$4:$V$420,19,FALSE)</f>
        <v>59.099999999999994</v>
      </c>
      <c r="N268">
        <f>VLOOKUP($A268,Dados_v3!$A$4:$V$420,20,FALSE)</f>
        <v>77.400000000000006</v>
      </c>
      <c r="O268">
        <f>VLOOKUP($A268,Dados_v3!$A$4:$V$420,21,FALSE)</f>
        <v>50.4</v>
      </c>
      <c r="P268">
        <f>VLOOKUP($A268,Dados_v3!$A$4:$V$420,22,FALSE)</f>
        <v>51.080000000000005</v>
      </c>
    </row>
    <row r="269" spans="1:16" hidden="1">
      <c r="A269" t="s">
        <v>274</v>
      </c>
      <c r="B269">
        <v>32908</v>
      </c>
      <c r="C269">
        <v>66.510000000000005</v>
      </c>
      <c r="D269">
        <v>8973</v>
      </c>
      <c r="E269">
        <v>189</v>
      </c>
      <c r="F269" s="53">
        <f>ROUND(100-(Original!N270/Original!C270*100),2)</f>
        <v>59.44</v>
      </c>
      <c r="G269" s="53">
        <v>19.420000000000002</v>
      </c>
      <c r="H269" s="53">
        <f>Original!AC270/Original!C270*100</f>
        <v>81.381105375471009</v>
      </c>
      <c r="I269" s="53">
        <f>Original!AE270/Original!AC270*100</f>
        <v>58.235311986051897</v>
      </c>
      <c r="J269" s="55">
        <f>(Original!AS270-Original!AT270)/Original!AS270*100</f>
        <v>20.365524151486028</v>
      </c>
      <c r="K269" s="54">
        <f>Original!AN270/Original!AC270*100</f>
        <v>53.989635091860144</v>
      </c>
      <c r="L269">
        <f>VLOOKUP($A269,Dados_v3!$A$4:$V$420,18,FALSE)</f>
        <v>55.7</v>
      </c>
      <c r="M269">
        <f>VLOOKUP($A269,Dados_v3!$A$4:$V$420,19,FALSE)</f>
        <v>57.499999999999993</v>
      </c>
      <c r="N269">
        <f>VLOOKUP($A269,Dados_v3!$A$4:$V$420,20,FALSE)</f>
        <v>72.899999999999991</v>
      </c>
      <c r="O269">
        <f>VLOOKUP($A269,Dados_v3!$A$4:$V$420,21,FALSE)</f>
        <v>56.100000000000009</v>
      </c>
      <c r="P269">
        <f>VLOOKUP($A269,Dados_v3!$A$4:$V$420,22,FALSE)</f>
        <v>57.330000000000005</v>
      </c>
    </row>
    <row r="270" spans="1:16" hidden="1">
      <c r="A270" t="s">
        <v>275</v>
      </c>
      <c r="B270">
        <v>26577</v>
      </c>
      <c r="C270">
        <v>18.12</v>
      </c>
      <c r="D270">
        <v>8354</v>
      </c>
      <c r="E270">
        <v>303</v>
      </c>
      <c r="F270" s="53">
        <f>ROUND(100-(Original!N271/Original!C271*100),2)</f>
        <v>69.61</v>
      </c>
      <c r="G270" s="53">
        <v>10.85</v>
      </c>
      <c r="H270" s="53">
        <f>Original!AC271/Original!C271*100</f>
        <v>82.725074444971213</v>
      </c>
      <c r="I270" s="53">
        <f>Original!AE271/Original!AC271*100</f>
        <v>69.863050243560181</v>
      </c>
      <c r="J270" s="55">
        <f>(Original!AS271-Original!AT271)/Original!AS271*100</f>
        <v>29.145551267861386</v>
      </c>
      <c r="K270" s="54">
        <f>Original!AN271/Original!AC271*100</f>
        <v>61.844490905606854</v>
      </c>
      <c r="L270">
        <f>VLOOKUP($A270,Dados_v3!$A$4:$V$420,18,FALSE)</f>
        <v>62.1</v>
      </c>
      <c r="M270">
        <f>VLOOKUP($A270,Dados_v3!$A$4:$V$420,19,FALSE)</f>
        <v>61.9</v>
      </c>
      <c r="N270">
        <f>VLOOKUP($A270,Dados_v3!$A$4:$V$420,20,FALSE)</f>
        <v>77.8</v>
      </c>
      <c r="O270">
        <f>VLOOKUP($A270,Dados_v3!$A$4:$V$420,21,FALSE)</f>
        <v>50.2</v>
      </c>
      <c r="P270">
        <f>VLOOKUP($A270,Dados_v3!$A$4:$V$420,22,FALSE)</f>
        <v>54.93</v>
      </c>
    </row>
    <row r="271" spans="1:16" hidden="1">
      <c r="A271" t="s">
        <v>276</v>
      </c>
      <c r="B271">
        <v>21414</v>
      </c>
      <c r="C271">
        <v>47.19</v>
      </c>
      <c r="D271">
        <v>6116</v>
      </c>
      <c r="E271">
        <v>341</v>
      </c>
      <c r="F271" s="53">
        <f>ROUND(100-(Original!N272/Original!C272*100),2)</f>
        <v>64.650000000000006</v>
      </c>
      <c r="G271" s="53">
        <v>21.14</v>
      </c>
      <c r="H271" s="53">
        <f>Original!AC272/Original!C272*100</f>
        <v>81.010949587699642</v>
      </c>
      <c r="I271" s="53">
        <f>Original!AE272/Original!AC272*100</f>
        <v>61.199109819928189</v>
      </c>
      <c r="J271" s="55">
        <f>(Original!AS272-Original!AT272)/Original!AS272*100</f>
        <v>29.660666637333311</v>
      </c>
      <c r="K271" s="54">
        <f>Original!AN272/Original!AC272*100</f>
        <v>52.128023940587077</v>
      </c>
      <c r="L271">
        <f>VLOOKUP($A271,Dados_v3!$A$4:$V$420,18,FALSE)</f>
        <v>61.6</v>
      </c>
      <c r="M271">
        <f>VLOOKUP($A271,Dados_v3!$A$4:$V$420,19,FALSE)</f>
        <v>56.899999999999991</v>
      </c>
      <c r="N271">
        <f>VLOOKUP($A271,Dados_v3!$A$4:$V$420,20,FALSE)</f>
        <v>76.400000000000006</v>
      </c>
      <c r="O271">
        <f>VLOOKUP($A271,Dados_v3!$A$4:$V$420,21,FALSE)</f>
        <v>49.8</v>
      </c>
      <c r="P271">
        <f>VLOOKUP($A271,Dados_v3!$A$4:$V$420,22,FALSE)</f>
        <v>58.730000000000004</v>
      </c>
    </row>
    <row r="272" spans="1:16" hidden="1">
      <c r="A272" t="s">
        <v>277</v>
      </c>
      <c r="B272">
        <v>28380</v>
      </c>
      <c r="C272">
        <v>55.66</v>
      </c>
      <c r="D272">
        <v>7294</v>
      </c>
      <c r="E272">
        <v>198</v>
      </c>
      <c r="F272" s="53">
        <f>ROUND(100-(Original!N273/Original!C273*100),2)</f>
        <v>64.55</v>
      </c>
      <c r="G272" s="53">
        <v>5.32</v>
      </c>
      <c r="H272" s="53">
        <f>Original!AC273/Original!C273*100</f>
        <v>80.861692661557427</v>
      </c>
      <c r="I272" s="53">
        <f>Original!AE273/Original!AC273*100</f>
        <v>58.444133980507452</v>
      </c>
      <c r="J272" s="55">
        <f>(Original!AS273-Original!AT273)/Original!AS273*100</f>
        <v>28.797522499023881</v>
      </c>
      <c r="K272" s="54">
        <f>Original!AN273/Original!AC273*100</f>
        <v>51.768338239709877</v>
      </c>
      <c r="L272">
        <f>VLOOKUP($A272,Dados_v3!$A$4:$V$420,18,FALSE)</f>
        <v>57.599999999999994</v>
      </c>
      <c r="M272">
        <f>VLOOKUP($A272,Dados_v3!$A$4:$V$420,19,FALSE)</f>
        <v>57.199999999999996</v>
      </c>
      <c r="N272">
        <f>VLOOKUP($A272,Dados_v3!$A$4:$V$420,20,FALSE)</f>
        <v>77.900000000000006</v>
      </c>
      <c r="O272">
        <f>VLOOKUP($A272,Dados_v3!$A$4:$V$420,21,FALSE)</f>
        <v>50.3</v>
      </c>
      <c r="P272">
        <f>VLOOKUP($A272,Dados_v3!$A$4:$V$420,22,FALSE)</f>
        <v>51.72</v>
      </c>
    </row>
    <row r="273" spans="1:16" hidden="1">
      <c r="A273" t="s">
        <v>278</v>
      </c>
      <c r="B273">
        <v>25408</v>
      </c>
      <c r="C273">
        <v>38.26</v>
      </c>
      <c r="D273">
        <v>7196</v>
      </c>
      <c r="E273">
        <v>265</v>
      </c>
      <c r="F273" s="53">
        <f>ROUND(100-(Original!N274/Original!C274*100),2)</f>
        <v>66.22</v>
      </c>
      <c r="G273" s="53">
        <v>53.56</v>
      </c>
      <c r="H273" s="53">
        <f>Original!AC274/Original!C274*100</f>
        <v>84.446999338397362</v>
      </c>
      <c r="I273" s="53">
        <f>Original!AE274/Original!AC274*100</f>
        <v>60.71623315472349</v>
      </c>
      <c r="J273" s="55">
        <f>(Original!AS274-Original!AT274)/Original!AS274*100</f>
        <v>30.853832714515693</v>
      </c>
      <c r="K273" s="54">
        <f>Original!AN274/Original!AC274*100</f>
        <v>52.019823552300778</v>
      </c>
      <c r="L273">
        <f>VLOOKUP($A273,Dados_v3!$A$4:$V$420,18,FALSE)</f>
        <v>61.3</v>
      </c>
      <c r="M273">
        <f>VLOOKUP($A273,Dados_v3!$A$4:$V$420,19,FALSE)</f>
        <v>58.599999999999994</v>
      </c>
      <c r="N273">
        <f>VLOOKUP($A273,Dados_v3!$A$4:$V$420,20,FALSE)</f>
        <v>76.599999999999994</v>
      </c>
      <c r="O273">
        <f>VLOOKUP($A273,Dados_v3!$A$4:$V$420,21,FALSE)</f>
        <v>51.6</v>
      </c>
      <c r="P273">
        <f>VLOOKUP($A273,Dados_v3!$A$4:$V$420,22,FALSE)</f>
        <v>54.94</v>
      </c>
    </row>
    <row r="274" spans="1:16" hidden="1">
      <c r="A274" t="s">
        <v>279</v>
      </c>
      <c r="B274">
        <v>32300</v>
      </c>
      <c r="C274">
        <v>45.12</v>
      </c>
      <c r="D274">
        <v>10161</v>
      </c>
      <c r="E274">
        <v>280</v>
      </c>
      <c r="F274" s="53">
        <f>ROUND(100-(Original!N275/Original!C275*100),2)</f>
        <v>49.95</v>
      </c>
      <c r="G274" s="53">
        <v>40.01</v>
      </c>
      <c r="H274" s="53">
        <f>Original!AC275/Original!C275*100</f>
        <v>85.026109698266268</v>
      </c>
      <c r="I274" s="53">
        <f>Original!AE275/Original!AC275*100</f>
        <v>66.153190359307914</v>
      </c>
      <c r="J274" s="55">
        <f>(Original!AS275-Original!AT275)/Original!AS275*100</f>
        <v>22.643776113343527</v>
      </c>
      <c r="K274" s="54">
        <f>Original!AN275/Original!AC275*100</f>
        <v>52.981006485154111</v>
      </c>
      <c r="L274">
        <f>VLOOKUP($A274,Dados_v3!$A$4:$V$420,18,FALSE)</f>
        <v>58.5</v>
      </c>
      <c r="M274">
        <f>VLOOKUP($A274,Dados_v3!$A$4:$V$420,19,FALSE)</f>
        <v>58.699999999999996</v>
      </c>
      <c r="N274">
        <f>VLOOKUP($A274,Dados_v3!$A$4:$V$420,20,FALSE)</f>
        <v>80.900000000000006</v>
      </c>
      <c r="O274">
        <f>VLOOKUP($A274,Dados_v3!$A$4:$V$420,21,FALSE)</f>
        <v>50.1</v>
      </c>
      <c r="P274">
        <f>VLOOKUP($A274,Dados_v3!$A$4:$V$420,22,FALSE)</f>
        <v>53.910000000000004</v>
      </c>
    </row>
    <row r="275" spans="1:16" hidden="1">
      <c r="A275" t="s">
        <v>280</v>
      </c>
      <c r="B275">
        <v>20964</v>
      </c>
      <c r="C275">
        <v>8.75</v>
      </c>
      <c r="D275">
        <v>6481</v>
      </c>
      <c r="E275">
        <v>300</v>
      </c>
      <c r="F275" s="53">
        <f>ROUND(100-(Original!N276/Original!C276*100),2)</f>
        <v>64.709999999999994</v>
      </c>
      <c r="G275" s="53">
        <v>77.81</v>
      </c>
      <c r="H275" s="53">
        <f>Original!AC276/Original!C276*100</f>
        <v>83.773878433266546</v>
      </c>
      <c r="I275" s="53">
        <f>Original!AE276/Original!AC276*100</f>
        <v>60.462014162500033</v>
      </c>
      <c r="J275" s="55">
        <f>(Original!AS276-Original!AT276)/Original!AS276*100</f>
        <v>32.668443205923111</v>
      </c>
      <c r="K275" s="54">
        <f>Original!AN276/Original!AC276*100</f>
        <v>42.147637643377209</v>
      </c>
      <c r="L275">
        <f>VLOOKUP($A275,Dados_v3!$A$4:$V$420,18,FALSE)</f>
        <v>61.3</v>
      </c>
      <c r="M275">
        <f>VLOOKUP($A275,Dados_v3!$A$4:$V$420,19,FALSE)</f>
        <v>55.2</v>
      </c>
      <c r="N275">
        <f>VLOOKUP($A275,Dados_v3!$A$4:$V$420,20,FALSE)</f>
        <v>77.900000000000006</v>
      </c>
      <c r="O275">
        <f>VLOOKUP($A275,Dados_v3!$A$4:$V$420,21,FALSE)</f>
        <v>50.3</v>
      </c>
      <c r="P275">
        <f>VLOOKUP($A275,Dados_v3!$A$4:$V$420,22,FALSE)</f>
        <v>56.379999999999995</v>
      </c>
    </row>
    <row r="276" spans="1:16" hidden="1">
      <c r="A276" t="s">
        <v>281</v>
      </c>
      <c r="B276">
        <v>20391</v>
      </c>
      <c r="C276">
        <v>35.57</v>
      </c>
      <c r="D276">
        <v>5661</v>
      </c>
      <c r="E276">
        <v>282</v>
      </c>
      <c r="F276" s="53">
        <f>ROUND(100-(Original!N277/Original!C277*100),2)</f>
        <v>76.27</v>
      </c>
      <c r="G276" s="53">
        <v>5.46</v>
      </c>
      <c r="H276" s="53">
        <f>Original!AC277/Original!C277*100</f>
        <v>83.485225892746811</v>
      </c>
      <c r="I276" s="53">
        <f>Original!AE277/Original!AC277*100</f>
        <v>57.675772205675415</v>
      </c>
      <c r="J276" s="55">
        <f>(Original!AS277-Original!AT277)/Original!AS277*100</f>
        <v>42.155429419473364</v>
      </c>
      <c r="K276" s="54">
        <f>Original!AN277/Original!AC277*100</f>
        <v>53.928682411949104</v>
      </c>
      <c r="L276">
        <f>VLOOKUP($A276,Dados_v3!$A$4:$V$420,18,FALSE)</f>
        <v>63.4</v>
      </c>
      <c r="M276">
        <f>VLOOKUP($A276,Dados_v3!$A$4:$V$420,19,FALSE)</f>
        <v>57.699999999999996</v>
      </c>
      <c r="N276">
        <f>VLOOKUP($A276,Dados_v3!$A$4:$V$420,20,FALSE)</f>
        <v>74.599999999999994</v>
      </c>
      <c r="O276">
        <f>VLOOKUP($A276,Dados_v3!$A$4:$V$420,21,FALSE)</f>
        <v>51</v>
      </c>
      <c r="P276">
        <f>VLOOKUP($A276,Dados_v3!$A$4:$V$420,22,FALSE)</f>
        <v>57.379999999999995</v>
      </c>
    </row>
    <row r="277" spans="1:16" hidden="1">
      <c r="A277" t="s">
        <v>282</v>
      </c>
      <c r="B277">
        <v>30123</v>
      </c>
      <c r="C277">
        <v>21.86</v>
      </c>
      <c r="D277">
        <v>8892</v>
      </c>
      <c r="E277">
        <v>361</v>
      </c>
      <c r="F277" s="53">
        <f>ROUND(100-(Original!N278/Original!C278*100),2)</f>
        <v>81.319999999999993</v>
      </c>
      <c r="G277" s="53">
        <v>4.68</v>
      </c>
      <c r="H277" s="53">
        <f>Original!AC278/Original!C278*100</f>
        <v>84.132851034159955</v>
      </c>
      <c r="I277" s="53">
        <f>Original!AE278/Original!AC278*100</f>
        <v>65.668033241426485</v>
      </c>
      <c r="J277" s="55">
        <f>(Original!AS278-Original!AT278)/Original!AS278*100</f>
        <v>44.464672000583413</v>
      </c>
      <c r="K277" s="54">
        <f>Original!AN278/Original!AC278*100</f>
        <v>59.741229927144687</v>
      </c>
      <c r="L277">
        <f>VLOOKUP($A277,Dados_v3!$A$4:$V$420,18,FALSE)</f>
        <v>66.3</v>
      </c>
      <c r="M277">
        <f>VLOOKUP($A277,Dados_v3!$A$4:$V$420,19,FALSE)</f>
        <v>59.5</v>
      </c>
      <c r="N277">
        <f>VLOOKUP($A277,Dados_v3!$A$4:$V$420,20,FALSE)</f>
        <v>75.400000000000006</v>
      </c>
      <c r="O277">
        <f>VLOOKUP($A277,Dados_v3!$A$4:$V$420,21,FALSE)</f>
        <v>54.500000000000007</v>
      </c>
      <c r="P277">
        <f>VLOOKUP($A277,Dados_v3!$A$4:$V$420,22,FALSE)</f>
        <v>48.47</v>
      </c>
    </row>
    <row r="278" spans="1:16" hidden="1">
      <c r="A278" t="s">
        <v>283</v>
      </c>
      <c r="B278">
        <v>23620</v>
      </c>
      <c r="C278">
        <v>48.65</v>
      </c>
      <c r="D278">
        <v>6098</v>
      </c>
      <c r="E278">
        <v>209</v>
      </c>
      <c r="F278" s="53">
        <f>ROUND(100-(Original!N279/Original!C279*100),2)</f>
        <v>67.77</v>
      </c>
      <c r="G278" s="53">
        <v>7.71</v>
      </c>
      <c r="H278" s="53">
        <f>Original!AC279/Original!C279*100</f>
        <v>79.454494698602872</v>
      </c>
      <c r="I278" s="53">
        <f>Original!AE279/Original!AC279*100</f>
        <v>55.270462565694821</v>
      </c>
      <c r="J278" s="55">
        <f>(Original!AS279-Original!AT279)/Original!AS279*100</f>
        <v>25.935749273437931</v>
      </c>
      <c r="K278" s="54">
        <f>Original!AN279/Original!AC279*100</f>
        <v>44.072326533233849</v>
      </c>
      <c r="L278">
        <f>VLOOKUP($A278,Dados_v3!$A$4:$V$420,18,FALSE)</f>
        <v>56.000000000000007</v>
      </c>
      <c r="M278">
        <f>VLOOKUP($A278,Dados_v3!$A$4:$V$420,19,FALSE)</f>
        <v>58.9</v>
      </c>
      <c r="N278">
        <f>VLOOKUP($A278,Dados_v3!$A$4:$V$420,20,FALSE)</f>
        <v>78.7</v>
      </c>
      <c r="O278">
        <f>VLOOKUP($A278,Dados_v3!$A$4:$V$420,21,FALSE)</f>
        <v>48</v>
      </c>
      <c r="P278">
        <f>VLOOKUP($A278,Dados_v3!$A$4:$V$420,22,FALSE)</f>
        <v>63.629999999999995</v>
      </c>
    </row>
    <row r="279" spans="1:16" hidden="1">
      <c r="A279" t="s">
        <v>284</v>
      </c>
      <c r="B279">
        <v>22401</v>
      </c>
      <c r="C279">
        <v>58.04</v>
      </c>
      <c r="D279">
        <v>6225</v>
      </c>
      <c r="E279">
        <v>267</v>
      </c>
      <c r="F279" s="53">
        <f>ROUND(100-(Original!N280/Original!C280*100),2)</f>
        <v>68.97</v>
      </c>
      <c r="G279" s="53">
        <v>3.55</v>
      </c>
      <c r="H279" s="53">
        <f>Original!AC280/Original!C280*100</f>
        <v>84.068973950270077</v>
      </c>
      <c r="I279" s="53">
        <f>Original!AE280/Original!AC280*100</f>
        <v>57.628751734678509</v>
      </c>
      <c r="J279" s="55">
        <f>(Original!AS280-Original!AT280)/Original!AS280*100</f>
        <v>29.640837347209121</v>
      </c>
      <c r="K279" s="54">
        <f>Original!AN280/Original!AC280*100</f>
        <v>55.729885129861543</v>
      </c>
      <c r="L279">
        <f>VLOOKUP($A279,Dados_v3!$A$4:$V$420,18,FALSE)</f>
        <v>59.199999999999996</v>
      </c>
      <c r="M279">
        <f>VLOOKUP($A279,Dados_v3!$A$4:$V$420,19,FALSE)</f>
        <v>58.699999999999996</v>
      </c>
      <c r="N279">
        <f>VLOOKUP($A279,Dados_v3!$A$4:$V$420,20,FALSE)</f>
        <v>75.2</v>
      </c>
      <c r="O279">
        <f>VLOOKUP($A279,Dados_v3!$A$4:$V$420,21,FALSE)</f>
        <v>51.7</v>
      </c>
      <c r="P279">
        <f>VLOOKUP($A279,Dados_v3!$A$4:$V$420,22,FALSE)</f>
        <v>52.93</v>
      </c>
    </row>
    <row r="280" spans="1:16" hidden="1">
      <c r="A280" t="s">
        <v>285</v>
      </c>
      <c r="B280">
        <v>31249</v>
      </c>
      <c r="C280">
        <v>59.67</v>
      </c>
      <c r="D280">
        <v>8763</v>
      </c>
      <c r="E280">
        <v>314</v>
      </c>
      <c r="F280" s="53">
        <f>ROUND(100-(Original!N281/Original!C281*100),2)</f>
        <v>65.88</v>
      </c>
      <c r="G280" s="53">
        <v>13.94</v>
      </c>
      <c r="H280" s="53">
        <f>Original!AC281/Original!C281*100</f>
        <v>83.173849482863446</v>
      </c>
      <c r="I280" s="53">
        <f>Original!AE281/Original!AC281*100</f>
        <v>54.940019781773266</v>
      </c>
      <c r="J280" s="55">
        <f>(Original!AS281-Original!AT281)/Original!AS281*100</f>
        <v>28.083752480782991</v>
      </c>
      <c r="K280" s="54">
        <f>Original!AN281/Original!AC281*100</f>
        <v>43.378647500701483</v>
      </c>
      <c r="L280">
        <f>VLOOKUP($A280,Dados_v3!$A$4:$V$420,18,FALSE)</f>
        <v>60.3</v>
      </c>
      <c r="M280">
        <f>VLOOKUP($A280,Dados_v3!$A$4:$V$420,19,FALSE)</f>
        <v>59</v>
      </c>
      <c r="N280">
        <f>VLOOKUP($A280,Dados_v3!$A$4:$V$420,20,FALSE)</f>
        <v>78.900000000000006</v>
      </c>
      <c r="O280">
        <f>VLOOKUP($A280,Dados_v3!$A$4:$V$420,21,FALSE)</f>
        <v>51.800000000000004</v>
      </c>
      <c r="P280">
        <f>VLOOKUP($A280,Dados_v3!$A$4:$V$420,22,FALSE)</f>
        <v>58.85</v>
      </c>
    </row>
    <row r="281" spans="1:16" hidden="1">
      <c r="A281" t="s">
        <v>286</v>
      </c>
      <c r="B281">
        <v>20046</v>
      </c>
      <c r="C281">
        <v>57.04</v>
      </c>
      <c r="D281">
        <v>6010</v>
      </c>
      <c r="E281">
        <v>202</v>
      </c>
      <c r="F281" s="53">
        <f>ROUND(100-(Original!N282/Original!C282*100),2)</f>
        <v>56.37</v>
      </c>
      <c r="G281" s="53">
        <v>4.88</v>
      </c>
      <c r="H281" s="53">
        <f>Original!AC282/Original!C282*100</f>
        <v>82.277633848997297</v>
      </c>
      <c r="I281" s="53">
        <f>Original!AE282/Original!AC282*100</f>
        <v>64.491781121897276</v>
      </c>
      <c r="J281" s="55">
        <f>(Original!AS282-Original!AT282)/Original!AS282*100</f>
        <v>12.927576263732107</v>
      </c>
      <c r="K281" s="54">
        <f>Original!AN282/Original!AC282*100</f>
        <v>60.093533217932006</v>
      </c>
      <c r="L281">
        <f>VLOOKUP($A281,Dados_v3!$A$4:$V$420,18,FALSE)</f>
        <v>54.300000000000004</v>
      </c>
      <c r="M281">
        <f>VLOOKUP($A281,Dados_v3!$A$4:$V$420,19,FALSE)</f>
        <v>55.400000000000006</v>
      </c>
      <c r="N281">
        <f>VLOOKUP($A281,Dados_v3!$A$4:$V$420,20,FALSE)</f>
        <v>78.7</v>
      </c>
      <c r="O281">
        <f>VLOOKUP($A281,Dados_v3!$A$4:$V$420,21,FALSE)</f>
        <v>46.5</v>
      </c>
      <c r="P281">
        <f>VLOOKUP($A281,Dados_v3!$A$4:$V$420,22,FALSE)</f>
        <v>58.309999999999995</v>
      </c>
    </row>
    <row r="282" spans="1:16" hidden="1">
      <c r="A282" t="s">
        <v>287</v>
      </c>
      <c r="B282">
        <v>32168</v>
      </c>
      <c r="C282">
        <v>57.35</v>
      </c>
      <c r="D282">
        <v>8676</v>
      </c>
      <c r="E282">
        <v>214</v>
      </c>
      <c r="F282" s="53">
        <f>ROUND(100-(Original!N283/Original!C283*100),2)</f>
        <v>65.28</v>
      </c>
      <c r="G282" s="53">
        <v>33.69</v>
      </c>
      <c r="H282" s="53">
        <f>Original!AC283/Original!C283*100</f>
        <v>80.927191775024866</v>
      </c>
      <c r="I282" s="53">
        <f>Original!AE283/Original!AC283*100</f>
        <v>58.834390742186649</v>
      </c>
      <c r="J282" s="55">
        <f>(Original!AS283-Original!AT283)/Original!AS283*100</f>
        <v>23.929794876950819</v>
      </c>
      <c r="K282" s="54">
        <f>Original!AN283/Original!AC283*100</f>
        <v>49.378447746951082</v>
      </c>
      <c r="L282">
        <f>VLOOKUP($A282,Dados_v3!$A$4:$V$420,18,FALSE)</f>
        <v>58.099999999999994</v>
      </c>
      <c r="M282">
        <f>VLOOKUP($A282,Dados_v3!$A$4:$V$420,19,FALSE)</f>
        <v>59.8</v>
      </c>
      <c r="N282">
        <f>VLOOKUP($A282,Dados_v3!$A$4:$V$420,20,FALSE)</f>
        <v>77.100000000000009</v>
      </c>
      <c r="O282">
        <f>VLOOKUP($A282,Dados_v3!$A$4:$V$420,21,FALSE)</f>
        <v>51.300000000000004</v>
      </c>
      <c r="P282">
        <f>VLOOKUP($A282,Dados_v3!$A$4:$V$420,22,FALSE)</f>
        <v>52.790000000000006</v>
      </c>
    </row>
    <row r="283" spans="1:16" hidden="1">
      <c r="A283" t="s">
        <v>288</v>
      </c>
      <c r="B283">
        <v>23766</v>
      </c>
      <c r="C283">
        <v>78.41</v>
      </c>
      <c r="D283">
        <v>6611</v>
      </c>
      <c r="E283">
        <v>212</v>
      </c>
      <c r="F283" s="53">
        <f>ROUND(100-(Original!N284/Original!C284*100),2)</f>
        <v>53.89</v>
      </c>
      <c r="G283" s="53">
        <v>16.88</v>
      </c>
      <c r="H283" s="53">
        <f>Original!AC284/Original!C284*100</f>
        <v>81.244163830640403</v>
      </c>
      <c r="I283" s="53">
        <f>Original!AE284/Original!AC284*100</f>
        <v>57.928072304307463</v>
      </c>
      <c r="J283" s="55">
        <f>(Original!AS284-Original!AT284)/Original!AS284*100</f>
        <v>20.464314215785418</v>
      </c>
      <c r="K283" s="54">
        <f>Original!AN284/Original!AC284*100</f>
        <v>49.027164556496722</v>
      </c>
      <c r="L283">
        <f>VLOOKUP($A283,Dados_v3!$A$4:$V$420,18,FALSE)</f>
        <v>54.400000000000006</v>
      </c>
      <c r="M283">
        <f>VLOOKUP($A283,Dados_v3!$A$4:$V$420,19,FALSE)</f>
        <v>55.800000000000004</v>
      </c>
      <c r="N283">
        <f>VLOOKUP($A283,Dados_v3!$A$4:$V$420,20,FALSE)</f>
        <v>77.900000000000006</v>
      </c>
      <c r="O283">
        <f>VLOOKUP($A283,Dados_v3!$A$4:$V$420,21,FALSE)</f>
        <v>46.5</v>
      </c>
      <c r="P283">
        <f>VLOOKUP($A283,Dados_v3!$A$4:$V$420,22,FALSE)</f>
        <v>51.22</v>
      </c>
    </row>
    <row r="284" spans="1:16" hidden="1">
      <c r="A284" t="s">
        <v>289</v>
      </c>
      <c r="B284">
        <v>39872</v>
      </c>
      <c r="C284">
        <v>40.21</v>
      </c>
      <c r="D284">
        <v>11087</v>
      </c>
      <c r="E284">
        <v>280</v>
      </c>
      <c r="F284" s="53">
        <f>ROUND(100-(Original!N285/Original!C285*100),2)</f>
        <v>74.52</v>
      </c>
      <c r="G284" s="53">
        <v>9.51</v>
      </c>
      <c r="H284" s="53">
        <f>Original!AC285/Original!C285*100</f>
        <v>81.67069237708165</v>
      </c>
      <c r="I284" s="53">
        <f>Original!AE285/Original!AC285*100</f>
        <v>53.417010737311266</v>
      </c>
      <c r="J284" s="55">
        <f>(Original!AS285-Original!AT285)/Original!AS285*100</f>
        <v>36.341964226822675</v>
      </c>
      <c r="K284" s="54">
        <f>Original!AN285/Original!AC285*100</f>
        <v>46.535164346956357</v>
      </c>
      <c r="L284">
        <f>VLOOKUP($A284,Dados_v3!$A$4:$V$420,18,FALSE)</f>
        <v>61.5</v>
      </c>
      <c r="M284">
        <f>VLOOKUP($A284,Dados_v3!$A$4:$V$420,19,FALSE)</f>
        <v>64.5</v>
      </c>
      <c r="N284">
        <f>VLOOKUP($A284,Dados_v3!$A$4:$V$420,20,FALSE)</f>
        <v>77.100000000000009</v>
      </c>
      <c r="O284">
        <f>VLOOKUP($A284,Dados_v3!$A$4:$V$420,21,FALSE)</f>
        <v>50.8</v>
      </c>
      <c r="P284">
        <f>VLOOKUP($A284,Dados_v3!$A$4:$V$420,22,FALSE)</f>
        <v>62.49</v>
      </c>
    </row>
    <row r="285" spans="1:16" hidden="1">
      <c r="A285" t="s">
        <v>290</v>
      </c>
      <c r="B285">
        <v>32802</v>
      </c>
      <c r="C285">
        <v>36.520000000000003</v>
      </c>
      <c r="D285">
        <v>8645</v>
      </c>
      <c r="E285">
        <v>260</v>
      </c>
      <c r="F285" s="53">
        <f>ROUND(100-(Original!N286/Original!C286*100),2)</f>
        <v>70.37</v>
      </c>
      <c r="G285" s="53">
        <v>9.31</v>
      </c>
      <c r="H285" s="53">
        <f>Original!AC286/Original!C286*100</f>
        <v>80.636638496981888</v>
      </c>
      <c r="I285" s="53">
        <f>Original!AE286/Original!AC286*100</f>
        <v>59.610605189421015</v>
      </c>
      <c r="J285" s="55">
        <f>(Original!AS286-Original!AT286)/Original!AS286*100</f>
        <v>28.543426035638252</v>
      </c>
      <c r="K285" s="54">
        <f>Original!AN286/Original!AC286*100</f>
        <v>52.450469725046588</v>
      </c>
      <c r="L285">
        <f>VLOOKUP($A285,Dados_v3!$A$4:$V$420,18,FALSE)</f>
        <v>58.9</v>
      </c>
      <c r="M285">
        <f>VLOOKUP($A285,Dados_v3!$A$4:$V$420,19,FALSE)</f>
        <v>57.999999999999993</v>
      </c>
      <c r="N285">
        <f>VLOOKUP($A285,Dados_v3!$A$4:$V$420,20,FALSE)</f>
        <v>77.100000000000009</v>
      </c>
      <c r="O285">
        <f>VLOOKUP($A285,Dados_v3!$A$4:$V$420,21,FALSE)</f>
        <v>56.2</v>
      </c>
      <c r="P285">
        <f>VLOOKUP($A285,Dados_v3!$A$4:$V$420,22,FALSE)</f>
        <v>59</v>
      </c>
    </row>
    <row r="286" spans="1:16" hidden="1">
      <c r="A286" t="s">
        <v>291</v>
      </c>
      <c r="B286">
        <v>22528</v>
      </c>
      <c r="C286">
        <v>39.42</v>
      </c>
      <c r="D286">
        <v>5582</v>
      </c>
      <c r="E286">
        <v>297</v>
      </c>
      <c r="F286" s="53">
        <f>ROUND(100-(Original!N287/Original!C287*100),2)</f>
        <v>69.150000000000006</v>
      </c>
      <c r="G286" s="53">
        <v>2.67</v>
      </c>
      <c r="H286" s="53">
        <f>Original!AC287/Original!C287*100</f>
        <v>80.488603006081334</v>
      </c>
      <c r="I286" s="53">
        <f>Original!AE287/Original!AC287*100</f>
        <v>53.818752141881333</v>
      </c>
      <c r="J286" s="55">
        <f>(Original!AS287-Original!AT287)/Original!AS287*100</f>
        <v>31.696874587957481</v>
      </c>
      <c r="K286" s="54">
        <f>Original!AN287/Original!AC287*100</f>
        <v>44.948546939574236</v>
      </c>
      <c r="L286">
        <f>VLOOKUP($A286,Dados_v3!$A$4:$V$420,18,FALSE)</f>
        <v>61.8</v>
      </c>
      <c r="M286">
        <f>VLOOKUP($A286,Dados_v3!$A$4:$V$420,19,FALSE)</f>
        <v>57.199999999999996</v>
      </c>
      <c r="N286">
        <f>VLOOKUP($A286,Dados_v3!$A$4:$V$420,20,FALSE)</f>
        <v>73</v>
      </c>
      <c r="O286">
        <f>VLOOKUP($A286,Dados_v3!$A$4:$V$420,21,FALSE)</f>
        <v>55.300000000000004</v>
      </c>
      <c r="P286">
        <f>VLOOKUP($A286,Dados_v3!$A$4:$V$420,22,FALSE)</f>
        <v>61.360000000000007</v>
      </c>
    </row>
    <row r="287" spans="1:16" hidden="1">
      <c r="A287" t="s">
        <v>292</v>
      </c>
      <c r="B287">
        <v>30336</v>
      </c>
      <c r="C287">
        <v>18.09</v>
      </c>
      <c r="D287">
        <v>9215</v>
      </c>
      <c r="E287">
        <v>356</v>
      </c>
      <c r="F287" s="53">
        <f>ROUND(100-(Original!N288/Original!C288*100),2)</f>
        <v>66.78</v>
      </c>
      <c r="G287" s="53">
        <v>47.81</v>
      </c>
      <c r="H287" s="53">
        <f>Original!AC288/Original!C288*100</f>
        <v>82.414142775316463</v>
      </c>
      <c r="I287" s="53">
        <f>Original!AE288/Original!AC288*100</f>
        <v>69.599032741163398</v>
      </c>
      <c r="J287" s="55">
        <f>(Original!AS288-Original!AT288)/Original!AS288*100</f>
        <v>34.726872672500939</v>
      </c>
      <c r="K287" s="54">
        <f>Original!AN288/Original!AC288*100</f>
        <v>58.364199915496897</v>
      </c>
      <c r="L287">
        <f>VLOOKUP($A287,Dados_v3!$A$4:$V$420,18,FALSE)</f>
        <v>63.2</v>
      </c>
      <c r="M287">
        <f>VLOOKUP($A287,Dados_v3!$A$4:$V$420,19,FALSE)</f>
        <v>56.399999999999991</v>
      </c>
      <c r="N287">
        <f>VLOOKUP($A287,Dados_v3!$A$4:$V$420,20,FALSE)</f>
        <v>77.8</v>
      </c>
      <c r="O287">
        <f>VLOOKUP($A287,Dados_v3!$A$4:$V$420,21,FALSE)</f>
        <v>55.600000000000009</v>
      </c>
      <c r="P287">
        <f>VLOOKUP($A287,Dados_v3!$A$4:$V$420,22,FALSE)</f>
        <v>59.89</v>
      </c>
    </row>
    <row r="288" spans="1:16" hidden="1">
      <c r="A288" t="s">
        <v>293</v>
      </c>
      <c r="B288">
        <v>22165</v>
      </c>
      <c r="C288">
        <v>52.97</v>
      </c>
      <c r="D288">
        <v>6718</v>
      </c>
      <c r="E288">
        <v>244</v>
      </c>
      <c r="F288" s="53">
        <f>ROUND(100-(Original!N289/Original!C289*100),2)</f>
        <v>50.47</v>
      </c>
      <c r="G288" s="53">
        <v>39.619999999999997</v>
      </c>
      <c r="H288" s="53">
        <f>Original!AC289/Original!C289*100</f>
        <v>82.530351441145953</v>
      </c>
      <c r="I288" s="53">
        <f>Original!AE289/Original!AC289*100</f>
        <v>61.602730517637625</v>
      </c>
      <c r="J288" s="55">
        <f>(Original!AS289-Original!AT289)/Original!AS289*100</f>
        <v>19.312875826477288</v>
      </c>
      <c r="K288" s="54">
        <f>Original!AN289/Original!AC289*100</f>
        <v>52.000925289576095</v>
      </c>
      <c r="L288">
        <f>VLOOKUP($A288,Dados_v3!$A$4:$V$420,18,FALSE)</f>
        <v>55.800000000000004</v>
      </c>
      <c r="M288">
        <f>VLOOKUP($A288,Dados_v3!$A$4:$V$420,19,FALSE)</f>
        <v>54.300000000000004</v>
      </c>
      <c r="N288">
        <f>VLOOKUP($A288,Dados_v3!$A$4:$V$420,20,FALSE)</f>
        <v>76.3</v>
      </c>
      <c r="O288">
        <f>VLOOKUP($A288,Dados_v3!$A$4:$V$420,21,FALSE)</f>
        <v>49.2</v>
      </c>
      <c r="P288">
        <f>VLOOKUP($A288,Dados_v3!$A$4:$V$420,22,FALSE)</f>
        <v>53.849999999999994</v>
      </c>
    </row>
    <row r="289" spans="1:16" hidden="1">
      <c r="A289" t="s">
        <v>294</v>
      </c>
      <c r="B289">
        <v>25736</v>
      </c>
      <c r="C289">
        <v>21.64</v>
      </c>
      <c r="D289">
        <v>7343</v>
      </c>
      <c r="E289">
        <v>239</v>
      </c>
      <c r="F289" s="53">
        <f>ROUND(100-(Original!N290/Original!C290*100),2)</f>
        <v>64.45</v>
      </c>
      <c r="G289" s="53">
        <v>27.63</v>
      </c>
      <c r="H289" s="53">
        <f>Original!AC290/Original!C290*100</f>
        <v>82.603527017990359</v>
      </c>
      <c r="I289" s="53">
        <f>Original!AE290/Original!AC290*100</f>
        <v>58.699298491872554</v>
      </c>
      <c r="J289" s="55">
        <f>(Original!AS290-Original!AT290)/Original!AS290*100</f>
        <v>22.991902410093772</v>
      </c>
      <c r="K289" s="54">
        <f>Original!AN290/Original!AC290*100</f>
        <v>44.929277451679752</v>
      </c>
      <c r="L289">
        <f>VLOOKUP($A289,Dados_v3!$A$4:$V$420,18,FALSE)</f>
        <v>57.4</v>
      </c>
      <c r="M289">
        <f>VLOOKUP($A289,Dados_v3!$A$4:$V$420,19,FALSE)</f>
        <v>57.699999999999996</v>
      </c>
      <c r="N289">
        <f>VLOOKUP($A289,Dados_v3!$A$4:$V$420,20,FALSE)</f>
        <v>74.7</v>
      </c>
      <c r="O289">
        <f>VLOOKUP($A289,Dados_v3!$A$4:$V$420,21,FALSE)</f>
        <v>51.9</v>
      </c>
      <c r="P289">
        <f>VLOOKUP($A289,Dados_v3!$A$4:$V$420,22,FALSE)</f>
        <v>62.82</v>
      </c>
    </row>
    <row r="290" spans="1:16" hidden="1">
      <c r="A290" t="s">
        <v>295</v>
      </c>
      <c r="B290">
        <v>24272</v>
      </c>
      <c r="C290">
        <v>26.31</v>
      </c>
      <c r="D290">
        <v>7549</v>
      </c>
      <c r="E290">
        <v>317</v>
      </c>
      <c r="F290" s="53">
        <f>ROUND(100-(Original!N291/Original!C291*100),2)</f>
        <v>68.09</v>
      </c>
      <c r="G290" s="53">
        <v>61.48</v>
      </c>
      <c r="H290" s="53">
        <f>Original!AC291/Original!C291*100</f>
        <v>83.605805190672385</v>
      </c>
      <c r="I290" s="53">
        <f>Original!AE291/Original!AC291*100</f>
        <v>65.069189726066782</v>
      </c>
      <c r="J290" s="55">
        <f>(Original!AS291-Original!AT291)/Original!AS291*100</f>
        <v>34.147179113094069</v>
      </c>
      <c r="K290" s="54">
        <f>Original!AN291/Original!AC291*100</f>
        <v>44.962915499527675</v>
      </c>
      <c r="L290">
        <f>VLOOKUP($A290,Dados_v3!$A$4:$V$420,18,FALSE)</f>
        <v>62.5</v>
      </c>
      <c r="M290">
        <f>VLOOKUP($A290,Dados_v3!$A$4:$V$420,19,FALSE)</f>
        <v>59.9</v>
      </c>
      <c r="N290">
        <f>VLOOKUP($A290,Dados_v3!$A$4:$V$420,20,FALSE)</f>
        <v>70.399999999999991</v>
      </c>
      <c r="O290">
        <f>VLOOKUP($A290,Dados_v3!$A$4:$V$420,21,FALSE)</f>
        <v>51.5</v>
      </c>
      <c r="P290">
        <f>VLOOKUP($A290,Dados_v3!$A$4:$V$420,22,FALSE)</f>
        <v>54.83</v>
      </c>
    </row>
    <row r="291" spans="1:16" hidden="1">
      <c r="A291" t="s">
        <v>296</v>
      </c>
      <c r="B291">
        <v>22598</v>
      </c>
      <c r="C291">
        <v>72.73</v>
      </c>
      <c r="D291">
        <v>6332</v>
      </c>
      <c r="E291">
        <v>250</v>
      </c>
      <c r="F291" s="53">
        <f>ROUND(100-(Original!N292/Original!C292*100),2)</f>
        <v>57.24</v>
      </c>
      <c r="G291" s="53">
        <v>42.67</v>
      </c>
      <c r="H291" s="53">
        <f>Original!AC292/Original!C292*100</f>
        <v>79.370631406673155</v>
      </c>
      <c r="I291" s="53">
        <f>Original!AE292/Original!AC292*100</f>
        <v>62.433099107534652</v>
      </c>
      <c r="J291" s="55">
        <f>(Original!AS292-Original!AT292)/Original!AS292*100</f>
        <v>20.217334557006915</v>
      </c>
      <c r="K291" s="54">
        <f>Original!AN292/Original!AC292*100</f>
        <v>50.307699465143465</v>
      </c>
      <c r="L291">
        <f>VLOOKUP($A291,Dados_v3!$A$4:$V$420,18,FALSE)</f>
        <v>55.800000000000004</v>
      </c>
      <c r="M291">
        <f>VLOOKUP($A291,Dados_v3!$A$4:$V$420,19,FALSE)</f>
        <v>55.400000000000006</v>
      </c>
      <c r="N291">
        <f>VLOOKUP($A291,Dados_v3!$A$4:$V$420,20,FALSE)</f>
        <v>74.7</v>
      </c>
      <c r="O291">
        <f>VLOOKUP($A291,Dados_v3!$A$4:$V$420,21,FALSE)</f>
        <v>53.5</v>
      </c>
      <c r="P291">
        <f>VLOOKUP($A291,Dados_v3!$A$4:$V$420,22,FALSE)</f>
        <v>52.959999999999994</v>
      </c>
    </row>
    <row r="292" spans="1:16" hidden="1">
      <c r="A292" t="s">
        <v>297</v>
      </c>
      <c r="B292">
        <v>25424</v>
      </c>
      <c r="C292">
        <v>23.3</v>
      </c>
      <c r="D292">
        <v>7152</v>
      </c>
      <c r="E292">
        <v>338</v>
      </c>
      <c r="F292" s="53">
        <f>ROUND(100-(Original!N293/Original!C293*100),2)</f>
        <v>73.959999999999994</v>
      </c>
      <c r="G292" s="53">
        <v>26.2</v>
      </c>
      <c r="H292" s="53">
        <f>Original!AC293/Original!C293*100</f>
        <v>82.804039093927003</v>
      </c>
      <c r="I292" s="53">
        <f>Original!AE293/Original!AC293*100</f>
        <v>61.946883707547052</v>
      </c>
      <c r="J292" s="55">
        <f>(Original!AS293-Original!AT293)/Original!AS293*100</f>
        <v>36.381769713844697</v>
      </c>
      <c r="K292" s="54">
        <f>Original!AN293/Original!AC293*100</f>
        <v>53.644276702916763</v>
      </c>
      <c r="L292">
        <f>VLOOKUP($A292,Dados_v3!$A$4:$V$420,18,FALSE)</f>
        <v>63.6</v>
      </c>
      <c r="M292">
        <f>VLOOKUP($A292,Dados_v3!$A$4:$V$420,19,FALSE)</f>
        <v>60.199999999999996</v>
      </c>
      <c r="N292">
        <f>VLOOKUP($A292,Dados_v3!$A$4:$V$420,20,FALSE)</f>
        <v>78.5</v>
      </c>
      <c r="O292">
        <f>VLOOKUP($A292,Dados_v3!$A$4:$V$420,21,FALSE)</f>
        <v>49.2</v>
      </c>
      <c r="P292">
        <f>VLOOKUP($A292,Dados_v3!$A$4:$V$420,22,FALSE)</f>
        <v>55.81</v>
      </c>
    </row>
    <row r="293" spans="1:16" hidden="1">
      <c r="A293" t="s">
        <v>298</v>
      </c>
      <c r="B293">
        <v>25705</v>
      </c>
      <c r="C293">
        <v>43.28</v>
      </c>
      <c r="D293">
        <v>7428</v>
      </c>
      <c r="E293">
        <v>249</v>
      </c>
      <c r="F293" s="53">
        <f>ROUND(100-(Original!N294/Original!C294*100),2)</f>
        <v>55.88</v>
      </c>
      <c r="G293" s="53">
        <v>51.23</v>
      </c>
      <c r="H293" s="53">
        <f>Original!AC294/Original!C294*100</f>
        <v>83.008806073409829</v>
      </c>
      <c r="I293" s="53">
        <f>Original!AE294/Original!AC294*100</f>
        <v>60.433001486285733</v>
      </c>
      <c r="J293" s="55">
        <f>(Original!AS294-Original!AT294)/Original!AS294*100</f>
        <v>18.399655448092687</v>
      </c>
      <c r="K293" s="54">
        <f>Original!AN294/Original!AC294*100</f>
        <v>49.784194588877092</v>
      </c>
      <c r="L293">
        <f>VLOOKUP($A293,Dados_v3!$A$4:$V$420,18,FALSE)</f>
        <v>55.2</v>
      </c>
      <c r="M293">
        <f>VLOOKUP($A293,Dados_v3!$A$4:$V$420,19,FALSE)</f>
        <v>60.699999999999996</v>
      </c>
      <c r="N293">
        <f>VLOOKUP($A293,Dados_v3!$A$4:$V$420,20,FALSE)</f>
        <v>78.2</v>
      </c>
      <c r="O293">
        <f>VLOOKUP($A293,Dados_v3!$A$4:$V$420,21,FALSE)</f>
        <v>46.6</v>
      </c>
      <c r="P293">
        <f>VLOOKUP($A293,Dados_v3!$A$4:$V$420,22,FALSE)</f>
        <v>56.410000000000004</v>
      </c>
    </row>
    <row r="294" spans="1:16" hidden="1">
      <c r="A294" t="s">
        <v>299</v>
      </c>
      <c r="B294">
        <v>36306</v>
      </c>
      <c r="C294">
        <v>56.94</v>
      </c>
      <c r="D294">
        <v>10148</v>
      </c>
      <c r="E294">
        <v>236</v>
      </c>
      <c r="F294" s="53">
        <f>ROUND(100-(Original!N295/Original!C295*100),2)</f>
        <v>63.99</v>
      </c>
      <c r="G294" s="53">
        <v>29.13</v>
      </c>
      <c r="H294" s="53">
        <f>Original!AC295/Original!C295*100</f>
        <v>81.3619444872473</v>
      </c>
      <c r="I294" s="53">
        <f>Original!AE295/Original!AC295*100</f>
        <v>60.336846304178771</v>
      </c>
      <c r="J294" s="55">
        <f>(Original!AS295-Original!AT295)/Original!AS295*100</f>
        <v>23.865036598549832</v>
      </c>
      <c r="K294" s="54">
        <f>Original!AN295/Original!AC295*100</f>
        <v>57.220672081349242</v>
      </c>
      <c r="L294">
        <f>VLOOKUP($A294,Dados_v3!$A$4:$V$420,18,FALSE)</f>
        <v>56.499999999999993</v>
      </c>
      <c r="M294">
        <f>VLOOKUP($A294,Dados_v3!$A$4:$V$420,19,FALSE)</f>
        <v>64.099999999999994</v>
      </c>
      <c r="N294">
        <f>VLOOKUP($A294,Dados_v3!$A$4:$V$420,20,FALSE)</f>
        <v>76.7</v>
      </c>
      <c r="O294">
        <f>VLOOKUP($A294,Dados_v3!$A$4:$V$420,21,FALSE)</f>
        <v>50.2</v>
      </c>
      <c r="P294">
        <f>VLOOKUP($A294,Dados_v3!$A$4:$V$420,22,FALSE)</f>
        <v>53.7</v>
      </c>
    </row>
    <row r="295" spans="1:16" hidden="1">
      <c r="A295" t="s">
        <v>300</v>
      </c>
      <c r="B295">
        <v>44390</v>
      </c>
      <c r="C295">
        <v>9.02</v>
      </c>
      <c r="D295">
        <v>13076</v>
      </c>
      <c r="E295">
        <v>388</v>
      </c>
      <c r="F295" s="53">
        <f>ROUND(100-(Original!N296/Original!C296*100),2)</f>
        <v>70.16</v>
      </c>
      <c r="G295" s="53">
        <v>64.06</v>
      </c>
      <c r="H295" s="53">
        <f>Original!AC296/Original!C296*100</f>
        <v>84.2558351100473</v>
      </c>
      <c r="I295" s="53">
        <f>Original!AE296/Original!AC296*100</f>
        <v>64.680710950095161</v>
      </c>
      <c r="J295" s="55">
        <f>(Original!AS296-Original!AT296)/Original!AS296*100</f>
        <v>38.352234489020972</v>
      </c>
      <c r="K295" s="54">
        <f>Original!AN296/Original!AC296*100</f>
        <v>50.708332042224988</v>
      </c>
      <c r="L295">
        <f>VLOOKUP($A295,Dados_v3!$A$4:$V$420,18,FALSE)</f>
        <v>67</v>
      </c>
      <c r="M295">
        <f>VLOOKUP($A295,Dados_v3!$A$4:$V$420,19,FALSE)</f>
        <v>60.099999999999994</v>
      </c>
      <c r="N295">
        <f>VLOOKUP($A295,Dados_v3!$A$4:$V$420,20,FALSE)</f>
        <v>75.7</v>
      </c>
      <c r="O295">
        <f>VLOOKUP($A295,Dados_v3!$A$4:$V$420,21,FALSE)</f>
        <v>57.499999999999993</v>
      </c>
      <c r="P295">
        <f>VLOOKUP($A295,Dados_v3!$A$4:$V$420,22,FALSE)</f>
        <v>69.959999999999994</v>
      </c>
    </row>
    <row r="296" spans="1:16" hidden="1">
      <c r="A296" t="s">
        <v>301</v>
      </c>
      <c r="B296">
        <v>22601</v>
      </c>
      <c r="C296">
        <v>70.099999999999994</v>
      </c>
      <c r="D296">
        <v>6105</v>
      </c>
      <c r="E296">
        <v>203</v>
      </c>
      <c r="F296" s="53">
        <f>ROUND(100-(Original!N297/Original!C297*100),2)</f>
        <v>75.2</v>
      </c>
      <c r="G296" s="53">
        <v>4.03</v>
      </c>
      <c r="H296" s="53">
        <f>Original!AC297/Original!C297*100</f>
        <v>81.362212746073197</v>
      </c>
      <c r="I296" s="53">
        <f>Original!AE297/Original!AC297*100</f>
        <v>55.852593166736305</v>
      </c>
      <c r="J296" s="55">
        <f>(Original!AS297-Original!AT297)/Original!AS297*100</f>
        <v>26.345038720829866</v>
      </c>
      <c r="K296" s="54">
        <f>Original!AN297/Original!AC297*100</f>
        <v>48.779546960112953</v>
      </c>
      <c r="L296">
        <f>VLOOKUP($A296,Dados_v3!$A$4:$V$420,18,FALSE)</f>
        <v>59.9</v>
      </c>
      <c r="M296">
        <f>VLOOKUP($A296,Dados_v3!$A$4:$V$420,19,FALSE)</f>
        <v>60.4</v>
      </c>
      <c r="N296">
        <f>VLOOKUP($A296,Dados_v3!$A$4:$V$420,20,FALSE)</f>
        <v>77.2</v>
      </c>
      <c r="O296">
        <f>VLOOKUP($A296,Dados_v3!$A$4:$V$420,21,FALSE)</f>
        <v>49.5</v>
      </c>
      <c r="P296">
        <f>VLOOKUP($A296,Dados_v3!$A$4:$V$420,22,FALSE)</f>
        <v>61.750000000000007</v>
      </c>
    </row>
    <row r="297" spans="1:16" hidden="1">
      <c r="A297" t="s">
        <v>302</v>
      </c>
      <c r="B297">
        <v>27466</v>
      </c>
      <c r="C297">
        <v>59.05</v>
      </c>
      <c r="D297">
        <v>7803</v>
      </c>
      <c r="E297">
        <v>268</v>
      </c>
      <c r="F297" s="53">
        <f>ROUND(100-(Original!N298/Original!C298*100),2)</f>
        <v>65.75</v>
      </c>
      <c r="G297" s="53">
        <v>2.31</v>
      </c>
      <c r="H297" s="53">
        <f>Original!AC298/Original!C298*100</f>
        <v>83.898300059091241</v>
      </c>
      <c r="I297" s="53">
        <f>Original!AE298/Original!AC298*100</f>
        <v>67.976707245149569</v>
      </c>
      <c r="J297" s="55">
        <f>(Original!AS298-Original!AT298)/Original!AS298*100</f>
        <v>32.128043242047369</v>
      </c>
      <c r="K297" s="54">
        <f>Original!AN298/Original!AC298*100</f>
        <v>65.50192695464078</v>
      </c>
      <c r="L297">
        <f>VLOOKUP($A297,Dados_v3!$A$4:$V$420,18,FALSE)</f>
        <v>62</v>
      </c>
      <c r="M297">
        <f>VLOOKUP($A297,Dados_v3!$A$4:$V$420,19,FALSE)</f>
        <v>59.199999999999996</v>
      </c>
      <c r="N297">
        <f>VLOOKUP($A297,Dados_v3!$A$4:$V$420,20,FALSE)</f>
        <v>75.8</v>
      </c>
      <c r="O297">
        <f>VLOOKUP($A297,Dados_v3!$A$4:$V$420,21,FALSE)</f>
        <v>51.6</v>
      </c>
      <c r="P297">
        <f>VLOOKUP($A297,Dados_v3!$A$4:$V$420,22,FALSE)</f>
        <v>49.93</v>
      </c>
    </row>
    <row r="298" spans="1:16" hidden="1">
      <c r="A298" t="s">
        <v>303</v>
      </c>
      <c r="B298">
        <v>28390</v>
      </c>
      <c r="C298">
        <v>24.68</v>
      </c>
      <c r="D298">
        <v>7890</v>
      </c>
      <c r="E298">
        <v>309</v>
      </c>
      <c r="F298" s="53">
        <f>ROUND(100-(Original!N299/Original!C299*100),2)</f>
        <v>64.59</v>
      </c>
      <c r="G298" s="53">
        <v>2.97</v>
      </c>
      <c r="H298" s="53">
        <f>Original!AC299/Original!C299*100</f>
        <v>80.323015699612526</v>
      </c>
      <c r="I298" s="53">
        <f>Original!AE299/Original!AC299*100</f>
        <v>61.061693061661678</v>
      </c>
      <c r="J298" s="55">
        <f>(Original!AS299-Original!AT299)/Original!AS299*100</f>
        <v>28.202396005558739</v>
      </c>
      <c r="K298" s="54">
        <f>Original!AN299/Original!AC299*100</f>
        <v>53.840466654784933</v>
      </c>
      <c r="L298">
        <f>VLOOKUP($A298,Dados_v3!$A$4:$V$420,18,FALSE)</f>
        <v>59.9</v>
      </c>
      <c r="M298">
        <f>VLOOKUP($A298,Dados_v3!$A$4:$V$420,19,FALSE)</f>
        <v>61.6</v>
      </c>
      <c r="N298">
        <f>VLOOKUP($A298,Dados_v3!$A$4:$V$420,20,FALSE)</f>
        <v>78.400000000000006</v>
      </c>
      <c r="O298">
        <f>VLOOKUP($A298,Dados_v3!$A$4:$V$420,21,FALSE)</f>
        <v>49.7</v>
      </c>
      <c r="P298">
        <f>VLOOKUP($A298,Dados_v3!$A$4:$V$420,22,FALSE)</f>
        <v>56.81</v>
      </c>
    </row>
    <row r="299" spans="1:16" hidden="1">
      <c r="A299" t="s">
        <v>304</v>
      </c>
      <c r="B299">
        <v>24318</v>
      </c>
      <c r="C299">
        <v>43.9</v>
      </c>
      <c r="D299">
        <v>6758</v>
      </c>
      <c r="E299">
        <v>294</v>
      </c>
      <c r="F299" s="53">
        <f>ROUND(100-(Original!N300/Original!C300*100),2)</f>
        <v>68.55</v>
      </c>
      <c r="G299" s="53">
        <v>33.99</v>
      </c>
      <c r="H299" s="53">
        <f>Original!AC300/Original!C300*100</f>
        <v>79.702871586191307</v>
      </c>
      <c r="I299" s="53">
        <f>Original!AE300/Original!AC300*100</f>
        <v>61.99806440093235</v>
      </c>
      <c r="J299" s="55">
        <f>(Original!AS300-Original!AT300)/Original!AS300*100</f>
        <v>27.44009053935304</v>
      </c>
      <c r="K299" s="54">
        <f>Original!AN300/Original!AC300*100</f>
        <v>57.038419841488654</v>
      </c>
      <c r="L299">
        <f>VLOOKUP($A299,Dados_v3!$A$4:$V$420,18,FALSE)</f>
        <v>58.3</v>
      </c>
      <c r="M299">
        <f>VLOOKUP($A299,Dados_v3!$A$4:$V$420,19,FALSE)</f>
        <v>55.7</v>
      </c>
      <c r="N299">
        <f>VLOOKUP($A299,Dados_v3!$A$4:$V$420,20,FALSE)</f>
        <v>79.100000000000009</v>
      </c>
      <c r="O299">
        <f>VLOOKUP($A299,Dados_v3!$A$4:$V$420,21,FALSE)</f>
        <v>51.300000000000004</v>
      </c>
      <c r="P299">
        <f>VLOOKUP($A299,Dados_v3!$A$4:$V$420,22,FALSE)</f>
        <v>55.45</v>
      </c>
    </row>
    <row r="300" spans="1:16" hidden="1">
      <c r="A300" t="s">
        <v>305</v>
      </c>
      <c r="B300">
        <v>21081</v>
      </c>
      <c r="C300">
        <v>20.12</v>
      </c>
      <c r="D300">
        <v>6400</v>
      </c>
      <c r="E300">
        <v>341</v>
      </c>
      <c r="F300" s="53">
        <f>ROUND(100-(Original!N301/Original!C301*100),2)</f>
        <v>67.489999999999995</v>
      </c>
      <c r="G300" s="53">
        <v>56.06</v>
      </c>
      <c r="H300" s="53">
        <f>Original!AC301/Original!C301*100</f>
        <v>84.111980506380164</v>
      </c>
      <c r="I300" s="53">
        <f>Original!AE301/Original!AC301*100</f>
        <v>65.245349051884531</v>
      </c>
      <c r="J300" s="55">
        <f>(Original!AS301-Original!AT301)/Original!AS301*100</f>
        <v>32.204557367768125</v>
      </c>
      <c r="K300" s="54">
        <f>Original!AN301/Original!AC301*100</f>
        <v>48.696813670832391</v>
      </c>
      <c r="L300">
        <f>VLOOKUP($A300,Dados_v3!$A$4:$V$420,18,FALSE)</f>
        <v>59.9</v>
      </c>
      <c r="M300">
        <f>VLOOKUP($A300,Dados_v3!$A$4:$V$420,19,FALSE)</f>
        <v>57.999999999999993</v>
      </c>
      <c r="N300">
        <f>VLOOKUP($A300,Dados_v3!$A$4:$V$420,20,FALSE)</f>
        <v>74.099999999999994</v>
      </c>
      <c r="O300">
        <f>VLOOKUP($A300,Dados_v3!$A$4:$V$420,21,FALSE)</f>
        <v>49.8</v>
      </c>
      <c r="P300">
        <f>VLOOKUP($A300,Dados_v3!$A$4:$V$420,22,FALSE)</f>
        <v>50.080000000000005</v>
      </c>
    </row>
    <row r="301" spans="1:16" hidden="1">
      <c r="A301" t="s">
        <v>306</v>
      </c>
      <c r="B301">
        <v>23089</v>
      </c>
      <c r="C301">
        <v>14.69</v>
      </c>
      <c r="D301">
        <v>6092</v>
      </c>
      <c r="E301">
        <v>288</v>
      </c>
      <c r="F301" s="53">
        <f>ROUND(100-(Original!N302/Original!C302*100),2)</f>
        <v>64.13</v>
      </c>
      <c r="G301" s="53">
        <v>77.23</v>
      </c>
      <c r="H301" s="53">
        <f>Original!AC302/Original!C302*100</f>
        <v>82.764171100480752</v>
      </c>
      <c r="I301" s="53">
        <f>Original!AE302/Original!AC302*100</f>
        <v>66.469097676488559</v>
      </c>
      <c r="J301" s="55">
        <f>(Original!AS302-Original!AT302)/Original!AS302*100</f>
        <v>24.672719292518693</v>
      </c>
      <c r="K301" s="54">
        <f>Original!AN302/Original!AC302*100</f>
        <v>52.339761432600248</v>
      </c>
      <c r="L301">
        <f>VLOOKUP($A301,Dados_v3!$A$4:$V$420,18,FALSE)</f>
        <v>57.8</v>
      </c>
      <c r="M301">
        <f>VLOOKUP($A301,Dados_v3!$A$4:$V$420,19,FALSE)</f>
        <v>58.5</v>
      </c>
      <c r="N301">
        <f>VLOOKUP($A301,Dados_v3!$A$4:$V$420,20,FALSE)</f>
        <v>77.600000000000009</v>
      </c>
      <c r="O301">
        <f>VLOOKUP($A301,Dados_v3!$A$4:$V$420,21,FALSE)</f>
        <v>49.6</v>
      </c>
      <c r="P301">
        <f>VLOOKUP($A301,Dados_v3!$A$4:$V$420,22,FALSE)</f>
        <v>41.349999999999994</v>
      </c>
    </row>
    <row r="302" spans="1:16" hidden="1">
      <c r="A302" t="s">
        <v>307</v>
      </c>
      <c r="B302">
        <v>20216</v>
      </c>
      <c r="C302">
        <v>29.73</v>
      </c>
      <c r="D302">
        <v>6238</v>
      </c>
      <c r="E302">
        <v>367</v>
      </c>
      <c r="F302" s="53">
        <f>ROUND(100-(Original!N303/Original!C303*100),2)</f>
        <v>62.49</v>
      </c>
      <c r="G302" s="53">
        <v>61.94</v>
      </c>
      <c r="H302" s="53">
        <f>Original!AC303/Original!C303*100</f>
        <v>85.605980727344686</v>
      </c>
      <c r="I302" s="53">
        <f>Original!AE303/Original!AC303*100</f>
        <v>66.818417754561892</v>
      </c>
      <c r="J302" s="55">
        <f>(Original!AS303-Original!AT303)/Original!AS303*100</f>
        <v>29.197107479904677</v>
      </c>
      <c r="K302" s="54">
        <f>Original!AN303/Original!AC303*100</f>
        <v>51.549630902856045</v>
      </c>
      <c r="L302">
        <f>VLOOKUP($A302,Dados_v3!$A$4:$V$420,18,FALSE)</f>
        <v>63.7</v>
      </c>
      <c r="M302">
        <f>VLOOKUP($A302,Dados_v3!$A$4:$V$420,19,FALSE)</f>
        <v>56.399999999999991</v>
      </c>
      <c r="N302">
        <f>VLOOKUP($A302,Dados_v3!$A$4:$V$420,20,FALSE)</f>
        <v>78.2</v>
      </c>
      <c r="O302">
        <f>VLOOKUP($A302,Dados_v3!$A$4:$V$420,21,FALSE)</f>
        <v>49.7</v>
      </c>
      <c r="P302">
        <f>VLOOKUP($A302,Dados_v3!$A$4:$V$420,22,FALSE)</f>
        <v>54.24</v>
      </c>
    </row>
    <row r="303" spans="1:16" hidden="1">
      <c r="A303" t="s">
        <v>308</v>
      </c>
      <c r="B303">
        <v>20725</v>
      </c>
      <c r="C303">
        <v>0</v>
      </c>
      <c r="D303">
        <v>6341</v>
      </c>
      <c r="E303">
        <v>334</v>
      </c>
      <c r="F303" s="53">
        <f>ROUND(100-(Original!N304/Original!C304*100),2)</f>
        <v>88.81</v>
      </c>
      <c r="G303" s="53">
        <v>40.83</v>
      </c>
      <c r="H303" s="53">
        <f>Original!AC304/Original!C304*100</f>
        <v>84.51890949095295</v>
      </c>
      <c r="I303" s="53">
        <f>Original!AE304/Original!AC304*100</f>
        <v>60.04272920453613</v>
      </c>
      <c r="J303" s="55">
        <f>(Original!AS304-Original!AT304)/Original!AS304*100</f>
        <v>49.790522216282682</v>
      </c>
      <c r="K303" s="54">
        <f>Original!AN304/Original!AC304*100</f>
        <v>52.213154095163141</v>
      </c>
      <c r="L303">
        <f>VLOOKUP($A303,Dados_v3!$A$4:$V$420,18,FALSE)</f>
        <v>67</v>
      </c>
      <c r="M303">
        <f>VLOOKUP($A303,Dados_v3!$A$4:$V$420,19,FALSE)</f>
        <v>56.599999999999994</v>
      </c>
      <c r="N303">
        <f>VLOOKUP($A303,Dados_v3!$A$4:$V$420,20,FALSE)</f>
        <v>77.7</v>
      </c>
      <c r="O303">
        <f>VLOOKUP($A303,Dados_v3!$A$4:$V$420,21,FALSE)</f>
        <v>49.8</v>
      </c>
      <c r="P303">
        <f>VLOOKUP($A303,Dados_v3!$A$4:$V$420,22,FALSE)</f>
        <v>60.35</v>
      </c>
    </row>
    <row r="304" spans="1:16" hidden="1">
      <c r="A304" t="s">
        <v>310</v>
      </c>
      <c r="B304">
        <v>32261</v>
      </c>
      <c r="C304">
        <v>79.31</v>
      </c>
      <c r="D304">
        <v>9000</v>
      </c>
      <c r="E304">
        <v>192</v>
      </c>
      <c r="F304" s="53">
        <f>ROUND(100-(Original!N305/Original!C305*100),2)</f>
        <v>47.07</v>
      </c>
      <c r="G304" s="53">
        <v>8.6199999999999992</v>
      </c>
      <c r="H304" s="53">
        <f>Original!AC305/Original!C305*100</f>
        <v>80.824344034623849</v>
      </c>
      <c r="I304" s="53">
        <f>Original!AE305/Original!AC305*100</f>
        <v>58.98161452556613</v>
      </c>
      <c r="J304" s="55">
        <f>(Original!AS305-Original!AT305)/Original!AS305*100</f>
        <v>11.919603895997376</v>
      </c>
      <c r="K304" s="54">
        <f>Original!AN305/Original!AC305*100</f>
        <v>55.178278365423118</v>
      </c>
      <c r="L304">
        <f>VLOOKUP($A304,Dados_v3!$A$4:$V$420,18,FALSE)</f>
        <v>48.6</v>
      </c>
      <c r="M304">
        <f>VLOOKUP($A304,Dados_v3!$A$4:$V$420,19,FALSE)</f>
        <v>56.499999999999993</v>
      </c>
      <c r="N304">
        <f>VLOOKUP($A304,Dados_v3!$A$4:$V$420,20,FALSE)</f>
        <v>78.7</v>
      </c>
      <c r="O304">
        <f>VLOOKUP($A304,Dados_v3!$A$4:$V$420,21,FALSE)</f>
        <v>52.5</v>
      </c>
      <c r="P304">
        <f>VLOOKUP($A304,Dados_v3!$A$4:$V$420,22,FALSE)</f>
        <v>54.990000000000009</v>
      </c>
    </row>
    <row r="305" spans="1:16" hidden="1">
      <c r="A305" t="s">
        <v>311</v>
      </c>
      <c r="B305">
        <v>36113</v>
      </c>
      <c r="C305">
        <v>73.14</v>
      </c>
      <c r="D305">
        <v>9991</v>
      </c>
      <c r="E305">
        <v>205</v>
      </c>
      <c r="F305" s="53">
        <f>ROUND(100-(Original!N306/Original!C306*100),2)</f>
        <v>62.67</v>
      </c>
      <c r="G305" s="53">
        <v>18.149999999999999</v>
      </c>
      <c r="H305" s="53">
        <f>Original!AC306/Original!C306*100</f>
        <v>81.46844929928281</v>
      </c>
      <c r="I305" s="53">
        <f>Original!AE306/Original!AC306*100</f>
        <v>58.880728551839553</v>
      </c>
      <c r="J305" s="55">
        <f>(Original!AS306-Original!AT306)/Original!AS306*100</f>
        <v>19.85899477619337</v>
      </c>
      <c r="K305" s="54">
        <f>Original!AN306/Original!AC306*100</f>
        <v>49.001194552292823</v>
      </c>
      <c r="L305">
        <f>VLOOKUP($A305,Dados_v3!$A$4:$V$420,18,FALSE)</f>
        <v>54.400000000000006</v>
      </c>
      <c r="M305">
        <f>VLOOKUP($A305,Dados_v3!$A$4:$V$420,19,FALSE)</f>
        <v>61.1</v>
      </c>
      <c r="N305">
        <f>VLOOKUP($A305,Dados_v3!$A$4:$V$420,20,FALSE)</f>
        <v>80.800000000000011</v>
      </c>
      <c r="O305">
        <f>VLOOKUP($A305,Dados_v3!$A$4:$V$420,21,FALSE)</f>
        <v>49.8</v>
      </c>
      <c r="P305">
        <f>VLOOKUP($A305,Dados_v3!$A$4:$V$420,22,FALSE)</f>
        <v>56.98</v>
      </c>
    </row>
    <row r="306" spans="1:16" hidden="1">
      <c r="A306" t="s">
        <v>312</v>
      </c>
      <c r="B306">
        <v>26591</v>
      </c>
      <c r="C306">
        <v>27.6</v>
      </c>
      <c r="D306">
        <v>7388</v>
      </c>
      <c r="E306">
        <v>291</v>
      </c>
      <c r="F306" s="53">
        <f>ROUND(100-(Original!N307/Original!C307*100),2)</f>
        <v>71.16</v>
      </c>
      <c r="G306" s="53">
        <v>33.36</v>
      </c>
      <c r="H306" s="53">
        <f>Original!AC307/Original!C307*100</f>
        <v>81.317759461133463</v>
      </c>
      <c r="I306" s="53">
        <f>Original!AE307/Original!AC307*100</f>
        <v>68.487917475407514</v>
      </c>
      <c r="J306" s="55">
        <f>(Original!AS307-Original!AT307)/Original!AS307*100</f>
        <v>31.140045328350226</v>
      </c>
      <c r="K306" s="54">
        <f>Original!AN307/Original!AC307*100</f>
        <v>59.211760071604949</v>
      </c>
      <c r="L306">
        <f>VLOOKUP($A306,Dados_v3!$A$4:$V$420,18,FALSE)</f>
        <v>60.6</v>
      </c>
      <c r="M306">
        <f>VLOOKUP($A306,Dados_v3!$A$4:$V$420,19,FALSE)</f>
        <v>54.6</v>
      </c>
      <c r="N306">
        <f>VLOOKUP($A306,Dados_v3!$A$4:$V$420,20,FALSE)</f>
        <v>76.599999999999994</v>
      </c>
      <c r="O306">
        <f>VLOOKUP($A306,Dados_v3!$A$4:$V$420,21,FALSE)</f>
        <v>55.300000000000004</v>
      </c>
      <c r="P306">
        <f>VLOOKUP($A306,Dados_v3!$A$4:$V$420,22,FALSE)</f>
        <v>51.139999999999993</v>
      </c>
    </row>
    <row r="307" spans="1:16" hidden="1">
      <c r="A307" t="s">
        <v>313</v>
      </c>
      <c r="B307">
        <v>30343</v>
      </c>
      <c r="C307">
        <v>45.25</v>
      </c>
      <c r="D307">
        <v>9092</v>
      </c>
      <c r="E307">
        <v>320</v>
      </c>
      <c r="F307" s="53">
        <f>ROUND(100-(Original!N308/Original!C308*100),2)</f>
        <v>72.92</v>
      </c>
      <c r="G307" s="53">
        <v>54.54</v>
      </c>
      <c r="H307" s="53">
        <f>Original!AC308/Original!C308*100</f>
        <v>84.146887762712979</v>
      </c>
      <c r="I307" s="53">
        <f>Original!AE308/Original!AC308*100</f>
        <v>57.09501593751002</v>
      </c>
      <c r="J307" s="55">
        <f>(Original!AS308-Original!AT308)/Original!AS308*100</f>
        <v>35.068557812326901</v>
      </c>
      <c r="K307" s="54">
        <f>Original!AN308/Original!AC308*100</f>
        <v>46.423106363304029</v>
      </c>
      <c r="L307">
        <f>VLOOKUP($A307,Dados_v3!$A$4:$V$420,18,FALSE)</f>
        <v>65.900000000000006</v>
      </c>
      <c r="M307">
        <f>VLOOKUP($A307,Dados_v3!$A$4:$V$420,19,FALSE)</f>
        <v>60.9</v>
      </c>
      <c r="N307">
        <f>VLOOKUP($A307,Dados_v3!$A$4:$V$420,20,FALSE)</f>
        <v>76.400000000000006</v>
      </c>
      <c r="O307">
        <f>VLOOKUP($A307,Dados_v3!$A$4:$V$420,21,FALSE)</f>
        <v>52.400000000000006</v>
      </c>
      <c r="P307">
        <f>VLOOKUP($A307,Dados_v3!$A$4:$V$420,22,FALSE)</f>
        <v>67.47999999999999</v>
      </c>
    </row>
    <row r="308" spans="1:16" hidden="1">
      <c r="A308" t="s">
        <v>314</v>
      </c>
      <c r="B308">
        <v>37680</v>
      </c>
      <c r="C308">
        <v>53.72</v>
      </c>
      <c r="D308">
        <v>10734</v>
      </c>
      <c r="E308">
        <v>241</v>
      </c>
      <c r="F308" s="53">
        <f>ROUND(100-(Original!N309/Original!C309*100),2)</f>
        <v>54.42</v>
      </c>
      <c r="G308" s="53">
        <v>31.68</v>
      </c>
      <c r="H308" s="53">
        <f>Original!AC309/Original!C309*100</f>
        <v>81.883475798938434</v>
      </c>
      <c r="I308" s="53">
        <f>Original!AE309/Original!AC309*100</f>
        <v>65.906834922607445</v>
      </c>
      <c r="J308" s="55">
        <f>(Original!AS309-Original!AT309)/Original!AS309*100</f>
        <v>19.517105859118821</v>
      </c>
      <c r="K308" s="54">
        <f>Original!AN309/Original!AC309*100</f>
        <v>57.855978701277813</v>
      </c>
      <c r="L308">
        <f>VLOOKUP($A308,Dados_v3!$A$4:$V$420,18,FALSE)</f>
        <v>54.7</v>
      </c>
      <c r="M308">
        <f>VLOOKUP($A308,Dados_v3!$A$4:$V$420,19,FALSE)</f>
        <v>60</v>
      </c>
      <c r="N308">
        <f>VLOOKUP($A308,Dados_v3!$A$4:$V$420,20,FALSE)</f>
        <v>80.7</v>
      </c>
      <c r="O308">
        <f>VLOOKUP($A308,Dados_v3!$A$4:$V$420,21,FALSE)</f>
        <v>51</v>
      </c>
      <c r="P308">
        <f>VLOOKUP($A308,Dados_v3!$A$4:$V$420,22,FALSE)</f>
        <v>53.6</v>
      </c>
    </row>
    <row r="309" spans="1:16" hidden="1">
      <c r="A309" t="s">
        <v>315</v>
      </c>
      <c r="B309">
        <v>22549</v>
      </c>
      <c r="C309">
        <v>39.82</v>
      </c>
      <c r="D309">
        <v>6233</v>
      </c>
      <c r="E309">
        <v>227</v>
      </c>
      <c r="F309" s="53">
        <f>ROUND(100-(Original!N310/Original!C310*100),2)</f>
        <v>71.09</v>
      </c>
      <c r="G309" s="53">
        <v>4.17</v>
      </c>
      <c r="H309" s="53">
        <f>Original!AC310/Original!C310*100</f>
        <v>80.426942745443256</v>
      </c>
      <c r="I309" s="53">
        <f>Original!AE310/Original!AC310*100</f>
        <v>65.159861298190009</v>
      </c>
      <c r="J309" s="55">
        <f>(Original!AS310-Original!AT310)/Original!AS310*100</f>
        <v>26.509495440241182</v>
      </c>
      <c r="K309" s="54">
        <f>Original!AN310/Original!AC310*100</f>
        <v>52.608436313987163</v>
      </c>
      <c r="L309">
        <f>VLOOKUP($A309,Dados_v3!$A$4:$V$420,18,FALSE)</f>
        <v>59.3</v>
      </c>
      <c r="M309">
        <f>VLOOKUP($A309,Dados_v3!$A$4:$V$420,19,FALSE)</f>
        <v>58.699999999999996</v>
      </c>
      <c r="N309">
        <f>VLOOKUP($A309,Dados_v3!$A$4:$V$420,20,FALSE)</f>
        <v>79.3</v>
      </c>
      <c r="O309">
        <f>VLOOKUP($A309,Dados_v3!$A$4:$V$420,21,FALSE)</f>
        <v>49.1</v>
      </c>
      <c r="P309">
        <f>VLOOKUP($A309,Dados_v3!$A$4:$V$420,22,FALSE)</f>
        <v>53.839999999999996</v>
      </c>
    </row>
    <row r="310" spans="1:16" hidden="1">
      <c r="A310" t="s">
        <v>316</v>
      </c>
      <c r="B310">
        <v>22201</v>
      </c>
      <c r="C310">
        <v>72.61</v>
      </c>
      <c r="D310">
        <v>6355</v>
      </c>
      <c r="E310">
        <v>232</v>
      </c>
      <c r="F310" s="53">
        <f>ROUND(100-(Original!N311/Original!C311*100),2)</f>
        <v>60</v>
      </c>
      <c r="G310" s="53">
        <v>19.04</v>
      </c>
      <c r="H310" s="53">
        <f>Original!AC311/Original!C311*100</f>
        <v>82.936686729741908</v>
      </c>
      <c r="I310" s="53">
        <f>Original!AE311/Original!AC311*100</f>
        <v>65.348893353654773</v>
      </c>
      <c r="J310" s="55">
        <f>(Original!AS311-Original!AT311)/Original!AS311*100</f>
        <v>25.490371685754404</v>
      </c>
      <c r="K310" s="54">
        <f>Original!AN311/Original!AC311*100</f>
        <v>59.980214878934369</v>
      </c>
      <c r="L310">
        <f>VLOOKUP($A310,Dados_v3!$A$4:$V$420,18,FALSE)</f>
        <v>58.599999999999994</v>
      </c>
      <c r="M310">
        <f>VLOOKUP($A310,Dados_v3!$A$4:$V$420,19,FALSE)</f>
        <v>57.4</v>
      </c>
      <c r="N310">
        <f>VLOOKUP($A310,Dados_v3!$A$4:$V$420,20,FALSE)</f>
        <v>78.600000000000009</v>
      </c>
      <c r="O310">
        <f>VLOOKUP($A310,Dados_v3!$A$4:$V$420,21,FALSE)</f>
        <v>50.3</v>
      </c>
      <c r="P310">
        <f>VLOOKUP($A310,Dados_v3!$A$4:$V$420,22,FALSE)</f>
        <v>51.41</v>
      </c>
    </row>
    <row r="311" spans="1:16" hidden="1">
      <c r="A311" t="s">
        <v>317</v>
      </c>
      <c r="B311">
        <v>25646</v>
      </c>
      <c r="C311">
        <v>60.81</v>
      </c>
      <c r="D311">
        <v>7277</v>
      </c>
      <c r="E311">
        <v>222</v>
      </c>
      <c r="F311" s="53">
        <f>ROUND(100-(Original!N312/Original!C312*100),2)</f>
        <v>70.010000000000005</v>
      </c>
      <c r="G311" s="53">
        <v>8.25</v>
      </c>
      <c r="H311" s="53">
        <f>Original!AC312/Original!C312*100</f>
        <v>81.636292852296663</v>
      </c>
      <c r="I311" s="53">
        <f>Original!AE312/Original!AC312*100</f>
        <v>65.28535318801616</v>
      </c>
      <c r="J311" s="55">
        <f>(Original!AS312-Original!AT312)/Original!AS312*100</f>
        <v>28.946893734473818</v>
      </c>
      <c r="K311" s="54">
        <f>Original!AN312/Original!AC312*100</f>
        <v>52.289156014894225</v>
      </c>
      <c r="L311">
        <f>VLOOKUP($A311,Dados_v3!$A$4:$V$420,18,FALSE)</f>
        <v>59.599999999999994</v>
      </c>
      <c r="M311">
        <f>VLOOKUP($A311,Dados_v3!$A$4:$V$420,19,FALSE)</f>
        <v>56.399999999999991</v>
      </c>
      <c r="N311">
        <f>VLOOKUP($A311,Dados_v3!$A$4:$V$420,20,FALSE)</f>
        <v>78.900000000000006</v>
      </c>
      <c r="O311">
        <f>VLOOKUP($A311,Dados_v3!$A$4:$V$420,21,FALSE)</f>
        <v>51.4</v>
      </c>
      <c r="P311">
        <f>VLOOKUP($A311,Dados_v3!$A$4:$V$420,22,FALSE)</f>
        <v>52.64</v>
      </c>
    </row>
    <row r="312" spans="1:16" hidden="1">
      <c r="A312" t="s">
        <v>318</v>
      </c>
      <c r="B312">
        <v>42693</v>
      </c>
      <c r="C312">
        <v>51.91</v>
      </c>
      <c r="D312">
        <v>11394</v>
      </c>
      <c r="E312">
        <v>307</v>
      </c>
      <c r="F312" s="53">
        <f>ROUND(100-(Original!N313/Original!C313*100),2)</f>
        <v>67.790000000000006</v>
      </c>
      <c r="G312" s="53">
        <v>26.71</v>
      </c>
      <c r="H312" s="53">
        <f>Original!AC313/Original!C313*100</f>
        <v>85.053035653034442</v>
      </c>
      <c r="I312" s="53">
        <f>Original!AE313/Original!AC313*100</f>
        <v>60.922005744335237</v>
      </c>
      <c r="J312" s="55">
        <f>(Original!AS313-Original!AT313)/Original!AS313*100</f>
        <v>24.587819546655577</v>
      </c>
      <c r="K312" s="54">
        <f>Original!AN313/Original!AC313*100</f>
        <v>47.268149970495223</v>
      </c>
      <c r="L312">
        <f>VLOOKUP($A312,Dados_v3!$A$4:$V$420,18,FALSE)</f>
        <v>61.1</v>
      </c>
      <c r="M312">
        <f>VLOOKUP($A312,Dados_v3!$A$4:$V$420,19,FALSE)</f>
        <v>62.1</v>
      </c>
      <c r="N312">
        <f>VLOOKUP($A312,Dados_v3!$A$4:$V$420,20,FALSE)</f>
        <v>76.900000000000006</v>
      </c>
      <c r="O312">
        <f>VLOOKUP($A312,Dados_v3!$A$4:$V$420,21,FALSE)</f>
        <v>54.1</v>
      </c>
      <c r="P312">
        <f>VLOOKUP($A312,Dados_v3!$A$4:$V$420,22,FALSE)</f>
        <v>53.779999999999994</v>
      </c>
    </row>
    <row r="313" spans="1:16" hidden="1">
      <c r="A313" t="s">
        <v>319</v>
      </c>
      <c r="B313">
        <v>47051</v>
      </c>
      <c r="C313">
        <v>67.25</v>
      </c>
      <c r="D313">
        <v>12102</v>
      </c>
      <c r="E313">
        <v>262</v>
      </c>
      <c r="F313" s="53">
        <f>ROUND(100-(Original!N314/Original!C314*100),2)</f>
        <v>60.8</v>
      </c>
      <c r="G313" s="53">
        <v>23.48</v>
      </c>
      <c r="H313" s="53">
        <f>Original!AC314/Original!C314*100</f>
        <v>84.081290597011758</v>
      </c>
      <c r="I313" s="53">
        <f>Original!AE314/Original!AC314*100</f>
        <v>58.029674314302191</v>
      </c>
      <c r="J313" s="55">
        <f>(Original!AS314-Original!AT314)/Original!AS314*100</f>
        <v>22.499651581278812</v>
      </c>
      <c r="K313" s="54">
        <f>Original!AN314/Original!AC314*100</f>
        <v>49.509570627633614</v>
      </c>
      <c r="L313">
        <f>VLOOKUP($A313,Dados_v3!$A$4:$V$420,18,FALSE)</f>
        <v>60.9</v>
      </c>
      <c r="M313">
        <f>VLOOKUP($A313,Dados_v3!$A$4:$V$420,19,FALSE)</f>
        <v>63.6</v>
      </c>
      <c r="N313">
        <f>VLOOKUP($A313,Dados_v3!$A$4:$V$420,20,FALSE)</f>
        <v>77.2</v>
      </c>
      <c r="O313">
        <f>VLOOKUP($A313,Dados_v3!$A$4:$V$420,21,FALSE)</f>
        <v>55.800000000000004</v>
      </c>
      <c r="P313">
        <f>VLOOKUP($A313,Dados_v3!$A$4:$V$420,22,FALSE)</f>
        <v>56.04</v>
      </c>
    </row>
    <row r="314" spans="1:16" hidden="1">
      <c r="A314" t="s">
        <v>320</v>
      </c>
      <c r="B314">
        <v>24613</v>
      </c>
      <c r="C314">
        <v>28.06</v>
      </c>
      <c r="D314">
        <v>7495</v>
      </c>
      <c r="E314">
        <v>241</v>
      </c>
      <c r="F314" s="53">
        <f>ROUND(100-(Original!N315/Original!C315*100),2)</f>
        <v>63.34</v>
      </c>
      <c r="G314" s="53">
        <v>6.28</v>
      </c>
      <c r="H314" s="53">
        <f>Original!AC315/Original!C315*100</f>
        <v>84.251098309876895</v>
      </c>
      <c r="I314" s="53">
        <f>Original!AE315/Original!AC315*100</f>
        <v>68.320051992626119</v>
      </c>
      <c r="J314" s="55">
        <f>(Original!AS315-Original!AT315)/Original!AS315*100</f>
        <v>26.332727128420363</v>
      </c>
      <c r="K314" s="54">
        <f>Original!AN315/Original!AC315*100</f>
        <v>54.506171819097105</v>
      </c>
      <c r="L314">
        <f>VLOOKUP($A314,Dados_v3!$A$4:$V$420,18,FALSE)</f>
        <v>60.699999999999996</v>
      </c>
      <c r="M314">
        <f>VLOOKUP($A314,Dados_v3!$A$4:$V$420,19,FALSE)</f>
        <v>61.4</v>
      </c>
      <c r="N314">
        <f>VLOOKUP($A314,Dados_v3!$A$4:$V$420,20,FALSE)</f>
        <v>75.099999999999994</v>
      </c>
      <c r="O314">
        <f>VLOOKUP($A314,Dados_v3!$A$4:$V$420,21,FALSE)</f>
        <v>46.5</v>
      </c>
      <c r="P314">
        <f>VLOOKUP($A314,Dados_v3!$A$4:$V$420,22,FALSE)</f>
        <v>51.78</v>
      </c>
    </row>
    <row r="315" spans="1:16" hidden="1">
      <c r="A315" t="s">
        <v>321</v>
      </c>
      <c r="B315">
        <v>42815</v>
      </c>
      <c r="C315">
        <v>41.39</v>
      </c>
      <c r="D315">
        <v>12003</v>
      </c>
      <c r="E315">
        <v>246</v>
      </c>
      <c r="F315" s="53">
        <f>ROUND(100-(Original!N316/Original!C316*100),2)</f>
        <v>65.849999999999994</v>
      </c>
      <c r="G315" s="53">
        <v>37.71</v>
      </c>
      <c r="H315" s="53">
        <f>Original!AC316/Original!C316*100</f>
        <v>84.373607359266629</v>
      </c>
      <c r="I315" s="53">
        <f>Original!AE316/Original!AC316*100</f>
        <v>62.386951322496188</v>
      </c>
      <c r="J315" s="55">
        <f>(Original!AS316-Original!AT316)/Original!AS316*100</f>
        <v>32.597774463848424</v>
      </c>
      <c r="K315" s="54">
        <f>Original!AN316/Original!AC316*100</f>
        <v>55.041749081027724</v>
      </c>
      <c r="L315">
        <f>VLOOKUP($A315,Dados_v3!$A$4:$V$420,18,FALSE)</f>
        <v>62.1</v>
      </c>
      <c r="M315">
        <f>VLOOKUP($A315,Dados_v3!$A$4:$V$420,19,FALSE)</f>
        <v>62.4</v>
      </c>
      <c r="N315">
        <f>VLOOKUP($A315,Dados_v3!$A$4:$V$420,20,FALSE)</f>
        <v>79</v>
      </c>
      <c r="O315">
        <f>VLOOKUP($A315,Dados_v3!$A$4:$V$420,21,FALSE)</f>
        <v>52.5</v>
      </c>
      <c r="P315">
        <f>VLOOKUP($A315,Dados_v3!$A$4:$V$420,22,FALSE)</f>
        <v>57.410000000000004</v>
      </c>
    </row>
    <row r="316" spans="1:16" hidden="1">
      <c r="A316" t="s">
        <v>322</v>
      </c>
      <c r="B316">
        <v>40183</v>
      </c>
      <c r="C316">
        <v>25.78</v>
      </c>
      <c r="D316">
        <v>11693</v>
      </c>
      <c r="E316">
        <v>380</v>
      </c>
      <c r="F316" s="53">
        <f>ROUND(100-(Original!N317/Original!C317*100),2)</f>
        <v>82.96</v>
      </c>
      <c r="G316" s="53">
        <v>35.950000000000003</v>
      </c>
      <c r="H316" s="53">
        <f>Original!AC317/Original!C317*100</f>
        <v>83.085271812756631</v>
      </c>
      <c r="I316" s="53">
        <f>Original!AE317/Original!AC317*100</f>
        <v>58.242002563903839</v>
      </c>
      <c r="J316" s="55">
        <f>(Original!AS317-Original!AT317)/Original!AS317*100</f>
        <v>46.786050973108438</v>
      </c>
      <c r="K316" s="54">
        <f>Original!AN317/Original!AC317*100</f>
        <v>52.825194221187644</v>
      </c>
      <c r="L316">
        <f>VLOOKUP($A316,Dados_v3!$A$4:$V$420,18,FALSE)</f>
        <v>66.8</v>
      </c>
      <c r="M316">
        <f>VLOOKUP($A316,Dados_v3!$A$4:$V$420,19,FALSE)</f>
        <v>60.099999999999994</v>
      </c>
      <c r="N316">
        <f>VLOOKUP($A316,Dados_v3!$A$4:$V$420,20,FALSE)</f>
        <v>78.400000000000006</v>
      </c>
      <c r="O316">
        <f>VLOOKUP($A316,Dados_v3!$A$4:$V$420,21,FALSE)</f>
        <v>55.500000000000007</v>
      </c>
      <c r="P316">
        <f>VLOOKUP($A316,Dados_v3!$A$4:$V$420,22,FALSE)</f>
        <v>58.660000000000004</v>
      </c>
    </row>
    <row r="317" spans="1:16" hidden="1">
      <c r="A317" t="s">
        <v>323</v>
      </c>
      <c r="B317">
        <v>21560</v>
      </c>
      <c r="C317">
        <v>20.85</v>
      </c>
      <c r="D317">
        <v>6852</v>
      </c>
      <c r="E317">
        <v>349</v>
      </c>
      <c r="F317" s="53">
        <f>ROUND(100-(Original!N318/Original!C318*100),2)</f>
        <v>63.98</v>
      </c>
      <c r="G317" s="53">
        <v>30.95</v>
      </c>
      <c r="H317" s="53">
        <f>Original!AC318/Original!C318*100</f>
        <v>84.261975792903527</v>
      </c>
      <c r="I317" s="53">
        <f>Original!AE318/Original!AC318*100</f>
        <v>65.757634300629192</v>
      </c>
      <c r="J317" s="55">
        <f>(Original!AS318-Original!AT318)/Original!AS318*100</f>
        <v>27.532429353969579</v>
      </c>
      <c r="K317" s="54">
        <f>Original!AN318/Original!AC318*100</f>
        <v>50.195988058613118</v>
      </c>
      <c r="L317">
        <f>VLOOKUP($A317,Dados_v3!$A$4:$V$420,18,FALSE)</f>
        <v>62.5</v>
      </c>
      <c r="M317">
        <f>VLOOKUP($A317,Dados_v3!$A$4:$V$420,19,FALSE)</f>
        <v>57.599999999999994</v>
      </c>
      <c r="N317">
        <f>VLOOKUP($A317,Dados_v3!$A$4:$V$420,20,FALSE)</f>
        <v>74.400000000000006</v>
      </c>
      <c r="O317">
        <f>VLOOKUP($A317,Dados_v3!$A$4:$V$420,21,FALSE)</f>
        <v>50.8</v>
      </c>
      <c r="P317">
        <f>VLOOKUP($A317,Dados_v3!$A$4:$V$420,22,FALSE)</f>
        <v>54.339999999999996</v>
      </c>
    </row>
    <row r="318" spans="1:16" hidden="1">
      <c r="A318" t="s">
        <v>324</v>
      </c>
      <c r="B318">
        <v>26475</v>
      </c>
      <c r="C318">
        <v>39.32</v>
      </c>
      <c r="D318">
        <v>8120</v>
      </c>
      <c r="E318">
        <v>255</v>
      </c>
      <c r="F318" s="53">
        <f>ROUND(100-(Original!N319/Original!C319*100),2)</f>
        <v>69.88</v>
      </c>
      <c r="G318" s="53">
        <v>36.44</v>
      </c>
      <c r="H318" s="53">
        <f>Original!AC319/Original!C319*100</f>
        <v>83.619527224551462</v>
      </c>
      <c r="I318" s="53">
        <f>Original!AE319/Original!AC319*100</f>
        <v>66.637198149286419</v>
      </c>
      <c r="J318" s="55">
        <f>(Original!AS319-Original!AT319)/Original!AS319*100</f>
        <v>25.163773276355862</v>
      </c>
      <c r="K318" s="54">
        <f>Original!AN319/Original!AC319*100</f>
        <v>55.196604373078465</v>
      </c>
      <c r="L318">
        <f>VLOOKUP($A318,Dados_v3!$A$4:$V$420,18,FALSE)</f>
        <v>58.599999999999994</v>
      </c>
      <c r="M318">
        <f>VLOOKUP($A318,Dados_v3!$A$4:$V$420,19,FALSE)</f>
        <v>60.8</v>
      </c>
      <c r="N318">
        <f>VLOOKUP($A318,Dados_v3!$A$4:$V$420,20,FALSE)</f>
        <v>76.599999999999994</v>
      </c>
      <c r="O318">
        <f>VLOOKUP($A318,Dados_v3!$A$4:$V$420,21,FALSE)</f>
        <v>48.699999999999996</v>
      </c>
      <c r="P318">
        <f>VLOOKUP($A318,Dados_v3!$A$4:$V$420,22,FALSE)</f>
        <v>54.800000000000004</v>
      </c>
    </row>
    <row r="319" spans="1:16" hidden="1">
      <c r="A319" t="s">
        <v>325</v>
      </c>
      <c r="B319">
        <v>35164</v>
      </c>
      <c r="C319">
        <v>42.36</v>
      </c>
      <c r="D319">
        <v>9928</v>
      </c>
      <c r="E319">
        <v>245</v>
      </c>
      <c r="F319" s="53">
        <f>ROUND(100-(Original!N320/Original!C320*100),2)</f>
        <v>69.25</v>
      </c>
      <c r="G319" s="53">
        <v>7.91</v>
      </c>
      <c r="H319" s="53">
        <f>Original!AC320/Original!C320*100</f>
        <v>81.2963802752531</v>
      </c>
      <c r="I319" s="53">
        <f>Original!AE320/Original!AC320*100</f>
        <v>62.723485090889184</v>
      </c>
      <c r="J319" s="55">
        <f>(Original!AS320-Original!AT320)/Original!AS320*100</f>
        <v>25.935838240646163</v>
      </c>
      <c r="K319" s="54">
        <f>Original!AN320/Original!AC320*100</f>
        <v>53.324849982348908</v>
      </c>
      <c r="L319">
        <f>VLOOKUP($A319,Dados_v3!$A$4:$V$420,18,FALSE)</f>
        <v>58.8</v>
      </c>
      <c r="M319">
        <f>VLOOKUP($A319,Dados_v3!$A$4:$V$420,19,FALSE)</f>
        <v>63.800000000000004</v>
      </c>
      <c r="N319">
        <f>VLOOKUP($A319,Dados_v3!$A$4:$V$420,20,FALSE)</f>
        <v>76.900000000000006</v>
      </c>
      <c r="O319">
        <f>VLOOKUP($A319,Dados_v3!$A$4:$V$420,21,FALSE)</f>
        <v>48.5</v>
      </c>
      <c r="P319">
        <f>VLOOKUP($A319,Dados_v3!$A$4:$V$420,22,FALSE)</f>
        <v>51.65</v>
      </c>
    </row>
    <row r="320" spans="1:16" hidden="1">
      <c r="A320" t="s">
        <v>326</v>
      </c>
      <c r="B320">
        <v>36026</v>
      </c>
      <c r="C320">
        <v>23.69</v>
      </c>
      <c r="D320">
        <v>10541</v>
      </c>
      <c r="E320">
        <v>442</v>
      </c>
      <c r="F320" s="53">
        <f>ROUND(100-(Original!N321/Original!C321*100),2)</f>
        <v>74.290000000000006</v>
      </c>
      <c r="G320" s="53">
        <v>16.899999999999999</v>
      </c>
      <c r="H320" s="53">
        <f>Original!AC321/Original!C321*100</f>
        <v>81.514127536806754</v>
      </c>
      <c r="I320" s="53">
        <f>Original!AE321/Original!AC321*100</f>
        <v>60.170310442447551</v>
      </c>
      <c r="J320" s="55">
        <f>(Original!AS321-Original!AT321)/Original!AS321*100</f>
        <v>42.750794278173196</v>
      </c>
      <c r="K320" s="54">
        <f>Original!AN321/Original!AC321*100</f>
        <v>55.601819930251864</v>
      </c>
      <c r="L320">
        <f>VLOOKUP($A320,Dados_v3!$A$4:$V$420,18,FALSE)</f>
        <v>66.5</v>
      </c>
      <c r="M320">
        <f>VLOOKUP($A320,Dados_v3!$A$4:$V$420,19,FALSE)</f>
        <v>60.6</v>
      </c>
      <c r="N320">
        <f>VLOOKUP($A320,Dados_v3!$A$4:$V$420,20,FALSE)</f>
        <v>76.599999999999994</v>
      </c>
      <c r="O320">
        <f>VLOOKUP($A320,Dados_v3!$A$4:$V$420,21,FALSE)</f>
        <v>54.800000000000004</v>
      </c>
      <c r="P320">
        <f>VLOOKUP($A320,Dados_v3!$A$4:$V$420,22,FALSE)</f>
        <v>59.69</v>
      </c>
    </row>
    <row r="321" spans="1:16" hidden="1">
      <c r="A321" t="s">
        <v>327</v>
      </c>
      <c r="B321">
        <v>24395</v>
      </c>
      <c r="C321">
        <v>44.4</v>
      </c>
      <c r="D321">
        <v>6720</v>
      </c>
      <c r="E321">
        <v>245</v>
      </c>
      <c r="F321" s="53">
        <f>ROUND(100-(Original!N322/Original!C322*100),2)</f>
        <v>67.36</v>
      </c>
      <c r="G321" s="53">
        <v>32.43</v>
      </c>
      <c r="H321" s="53">
        <f>Original!AC322/Original!C322*100</f>
        <v>82.614953316827211</v>
      </c>
      <c r="I321" s="53">
        <f>Original!AE322/Original!AC322*100</f>
        <v>60.279104380905849</v>
      </c>
      <c r="J321" s="55">
        <f>(Original!AS322-Original!AT322)/Original!AS322*100</f>
        <v>21.640316314749914</v>
      </c>
      <c r="K321" s="54">
        <f>Original!AN322/Original!AC322*100</f>
        <v>50.671351068158963</v>
      </c>
      <c r="L321">
        <f>VLOOKUP($A321,Dados_v3!$A$4:$V$420,18,FALSE)</f>
        <v>59</v>
      </c>
      <c r="M321">
        <f>VLOOKUP($A321,Dados_v3!$A$4:$V$420,19,FALSE)</f>
        <v>57.3</v>
      </c>
      <c r="N321">
        <f>VLOOKUP($A321,Dados_v3!$A$4:$V$420,20,FALSE)</f>
        <v>78.600000000000009</v>
      </c>
      <c r="O321">
        <f>VLOOKUP($A321,Dados_v3!$A$4:$V$420,21,FALSE)</f>
        <v>50.4</v>
      </c>
      <c r="P321">
        <f>VLOOKUP($A321,Dados_v3!$A$4:$V$420,22,FALSE)</f>
        <v>65.849999999999994</v>
      </c>
    </row>
    <row r="322" spans="1:16" hidden="1">
      <c r="A322" t="s">
        <v>328</v>
      </c>
      <c r="B322">
        <v>28899</v>
      </c>
      <c r="C322">
        <v>37.58</v>
      </c>
      <c r="D322">
        <v>8318</v>
      </c>
      <c r="E322">
        <v>340</v>
      </c>
      <c r="F322" s="53">
        <f>ROUND(100-(Original!N323/Original!C323*100),2)</f>
        <v>74.540000000000006</v>
      </c>
      <c r="G322" s="53">
        <v>12.68</v>
      </c>
      <c r="H322" s="53">
        <f>Original!AC323/Original!C323*100</f>
        <v>85.139365538046306</v>
      </c>
      <c r="I322" s="53">
        <f>Original!AE323/Original!AC323*100</f>
        <v>62.478387993453801</v>
      </c>
      <c r="J322" s="55">
        <f>(Original!AS323-Original!AT323)/Original!AS323*100</f>
        <v>40.522696499478471</v>
      </c>
      <c r="K322" s="54">
        <f>Original!AN323/Original!AC323*100</f>
        <v>52.671423596267161</v>
      </c>
      <c r="L322">
        <f>VLOOKUP($A322,Dados_v3!$A$4:$V$420,18,FALSE)</f>
        <v>66</v>
      </c>
      <c r="M322">
        <f>VLOOKUP($A322,Dados_v3!$A$4:$V$420,19,FALSE)</f>
        <v>62.6</v>
      </c>
      <c r="N322">
        <f>VLOOKUP($A322,Dados_v3!$A$4:$V$420,20,FALSE)</f>
        <v>77.7</v>
      </c>
      <c r="O322">
        <f>VLOOKUP($A322,Dados_v3!$A$4:$V$420,21,FALSE)</f>
        <v>50.1</v>
      </c>
      <c r="P322">
        <f>VLOOKUP($A322,Dados_v3!$A$4:$V$420,22,FALSE)</f>
        <v>56.18</v>
      </c>
    </row>
    <row r="323" spans="1:16" hidden="1">
      <c r="A323" t="s">
        <v>329</v>
      </c>
      <c r="B323">
        <v>21449</v>
      </c>
      <c r="C323">
        <v>54.97</v>
      </c>
      <c r="D323">
        <v>6491</v>
      </c>
      <c r="E323">
        <v>280</v>
      </c>
      <c r="F323" s="53">
        <f>ROUND(100-(Original!N324/Original!C324*100),2)</f>
        <v>64.63</v>
      </c>
      <c r="G323" s="53">
        <v>41.86</v>
      </c>
      <c r="H323" s="53">
        <f>Original!AC324/Original!C324*100</f>
        <v>84.576883909832631</v>
      </c>
      <c r="I323" s="53">
        <f>Original!AE324/Original!AC324*100</f>
        <v>67.040056647029829</v>
      </c>
      <c r="J323" s="55">
        <f>(Original!AS324-Original!AT324)/Original!AS324*100</f>
        <v>23.337037139503249</v>
      </c>
      <c r="K323" s="54">
        <f>Original!AN324/Original!AC324*100</f>
        <v>56.687391515560215</v>
      </c>
      <c r="L323">
        <f>VLOOKUP($A323,Dados_v3!$A$4:$V$420,18,FALSE)</f>
        <v>60.099999999999994</v>
      </c>
      <c r="M323">
        <f>VLOOKUP($A323,Dados_v3!$A$4:$V$420,19,FALSE)</f>
        <v>59.5</v>
      </c>
      <c r="N323">
        <f>VLOOKUP($A323,Dados_v3!$A$4:$V$420,20,FALSE)</f>
        <v>76.599999999999994</v>
      </c>
      <c r="O323">
        <f>VLOOKUP($A323,Dados_v3!$A$4:$V$420,21,FALSE)</f>
        <v>46.9</v>
      </c>
      <c r="P323">
        <f>VLOOKUP($A323,Dados_v3!$A$4:$V$420,22,FALSE)</f>
        <v>64.23</v>
      </c>
    </row>
    <row r="324" spans="1:16" hidden="1">
      <c r="A324" t="s">
        <v>330</v>
      </c>
      <c r="B324">
        <v>27274</v>
      </c>
      <c r="C324">
        <v>16.170000000000002</v>
      </c>
      <c r="D324">
        <v>7981</v>
      </c>
      <c r="E324">
        <v>324</v>
      </c>
      <c r="F324" s="53">
        <f>ROUND(100-(Original!N325/Original!C325*100),2)</f>
        <v>72.22</v>
      </c>
      <c r="G324" s="53">
        <v>49.67</v>
      </c>
      <c r="H324" s="53">
        <f>Original!AC325/Original!C325*100</f>
        <v>84.925899677568367</v>
      </c>
      <c r="I324" s="53">
        <f>Original!AE325/Original!AC325*100</f>
        <v>64.062832852178317</v>
      </c>
      <c r="J324" s="55">
        <f>(Original!AS325-Original!AT325)/Original!AS325*100</f>
        <v>41.000236398620139</v>
      </c>
      <c r="K324" s="54">
        <f>Original!AN325/Original!AC325*100</f>
        <v>53.628166980234973</v>
      </c>
      <c r="L324">
        <f>VLOOKUP($A324,Dados_v3!$A$4:$V$420,18,FALSE)</f>
        <v>64.099999999999994</v>
      </c>
      <c r="M324">
        <f>VLOOKUP($A324,Dados_v3!$A$4:$V$420,19,FALSE)</f>
        <v>56.899999999999991</v>
      </c>
      <c r="N324">
        <f>VLOOKUP($A324,Dados_v3!$A$4:$V$420,20,FALSE)</f>
        <v>77.7</v>
      </c>
      <c r="O324">
        <f>VLOOKUP($A324,Dados_v3!$A$4:$V$420,21,FALSE)</f>
        <v>52.7</v>
      </c>
      <c r="P324">
        <f>VLOOKUP($A324,Dados_v3!$A$4:$V$420,22,FALSE)</f>
        <v>61.050000000000004</v>
      </c>
    </row>
    <row r="325" spans="1:16" hidden="1">
      <c r="A325" t="s">
        <v>331</v>
      </c>
      <c r="B325">
        <v>24136</v>
      </c>
      <c r="C325">
        <v>51.4</v>
      </c>
      <c r="D325">
        <v>6904</v>
      </c>
      <c r="E325">
        <v>211</v>
      </c>
      <c r="F325" s="53">
        <f>ROUND(100-(Original!N326/Original!C326*100),2)</f>
        <v>55.84</v>
      </c>
      <c r="G325" s="53">
        <v>0.8</v>
      </c>
      <c r="H325" s="53">
        <f>Original!AC326/Original!C326*100</f>
        <v>82.26513656301789</v>
      </c>
      <c r="I325" s="53">
        <f>Original!AE326/Original!AC326*100</f>
        <v>56.447682823700084</v>
      </c>
      <c r="J325" s="55">
        <f>(Original!AS326-Original!AT326)/Original!AS326*100</f>
        <v>22.088141200225451</v>
      </c>
      <c r="K325" s="54">
        <f>Original!AN326/Original!AC326*100</f>
        <v>48.765758589812108</v>
      </c>
      <c r="L325">
        <f>VLOOKUP($A325,Dados_v3!$A$4:$V$420,18,FALSE)</f>
        <v>55.500000000000007</v>
      </c>
      <c r="M325">
        <f>VLOOKUP($A325,Dados_v3!$A$4:$V$420,19,FALSE)</f>
        <v>57.999999999999993</v>
      </c>
      <c r="N325">
        <f>VLOOKUP($A325,Dados_v3!$A$4:$V$420,20,FALSE)</f>
        <v>76.7</v>
      </c>
      <c r="O325">
        <f>VLOOKUP($A325,Dados_v3!$A$4:$V$420,21,FALSE)</f>
        <v>49.8</v>
      </c>
      <c r="P325">
        <f>VLOOKUP($A325,Dados_v3!$A$4:$V$420,22,FALSE)</f>
        <v>57.86</v>
      </c>
    </row>
    <row r="326" spans="1:16" hidden="1">
      <c r="A326" t="s">
        <v>332</v>
      </c>
      <c r="B326">
        <v>38556</v>
      </c>
      <c r="C326">
        <v>13.05</v>
      </c>
      <c r="D326">
        <v>11188</v>
      </c>
      <c r="E326">
        <v>378</v>
      </c>
      <c r="F326" s="53">
        <f>ROUND(100-(Original!N327/Original!C327*100),2)</f>
        <v>73.37</v>
      </c>
      <c r="G326" s="53">
        <v>12.62</v>
      </c>
      <c r="H326" s="53">
        <f>Original!AC327/Original!C327*100</f>
        <v>80.688013431346604</v>
      </c>
      <c r="I326" s="53">
        <f>Original!AE327/Original!AC327*100</f>
        <v>63.670327916633553</v>
      </c>
      <c r="J326" s="55">
        <f>(Original!AS327-Original!AT327)/Original!AS327*100</f>
        <v>34.825313772527061</v>
      </c>
      <c r="K326" s="54">
        <f>Original!AN327/Original!AC327*100</f>
        <v>56.481791159197506</v>
      </c>
      <c r="L326">
        <f>VLOOKUP($A326,Dados_v3!$A$4:$V$420,18,FALSE)</f>
        <v>65.400000000000006</v>
      </c>
      <c r="M326">
        <f>VLOOKUP($A326,Dados_v3!$A$4:$V$420,19,FALSE)</f>
        <v>61.5</v>
      </c>
      <c r="N326">
        <f>VLOOKUP($A326,Dados_v3!$A$4:$V$420,20,FALSE)</f>
        <v>77.5</v>
      </c>
      <c r="O326">
        <f>VLOOKUP($A326,Dados_v3!$A$4:$V$420,21,FALSE)</f>
        <v>53.300000000000004</v>
      </c>
      <c r="P326">
        <f>VLOOKUP($A326,Dados_v3!$A$4:$V$420,22,FALSE)</f>
        <v>62.3</v>
      </c>
    </row>
    <row r="327" spans="1:16" hidden="1">
      <c r="A327" t="s">
        <v>333</v>
      </c>
      <c r="B327">
        <v>24943</v>
      </c>
      <c r="C327">
        <v>48.79</v>
      </c>
      <c r="D327">
        <v>7133</v>
      </c>
      <c r="E327">
        <v>213</v>
      </c>
      <c r="F327" s="53">
        <f>ROUND(100-(Original!N328/Original!C328*100),2)</f>
        <v>58.57</v>
      </c>
      <c r="G327" s="53">
        <v>44.64</v>
      </c>
      <c r="H327" s="53">
        <f>Original!AC328/Original!C328*100</f>
        <v>82.11559154351923</v>
      </c>
      <c r="I327" s="53">
        <f>Original!AE328/Original!AC328*100</f>
        <v>50.62806502235302</v>
      </c>
      <c r="J327" s="55">
        <f>(Original!AS328-Original!AT328)/Original!AS328*100</f>
        <v>22.530657781105109</v>
      </c>
      <c r="K327" s="54">
        <f>Original!AN328/Original!AC328*100</f>
        <v>42.875207363717422</v>
      </c>
      <c r="L327">
        <f>VLOOKUP($A327,Dados_v3!$A$4:$V$420,18,FALSE)</f>
        <v>55.900000000000006</v>
      </c>
      <c r="M327">
        <f>VLOOKUP($A327,Dados_v3!$A$4:$V$420,19,FALSE)</f>
        <v>57.8</v>
      </c>
      <c r="N327">
        <f>VLOOKUP($A327,Dados_v3!$A$4:$V$420,20,FALSE)</f>
        <v>80.5</v>
      </c>
      <c r="O327">
        <f>VLOOKUP($A327,Dados_v3!$A$4:$V$420,21,FALSE)</f>
        <v>47.9</v>
      </c>
      <c r="P327">
        <f>VLOOKUP($A327,Dados_v3!$A$4:$V$420,22,FALSE)</f>
        <v>59.67</v>
      </c>
    </row>
    <row r="328" spans="1:16" hidden="1">
      <c r="A328" t="s">
        <v>334</v>
      </c>
      <c r="B328">
        <v>21831</v>
      </c>
      <c r="C328">
        <v>69.84</v>
      </c>
      <c r="D328">
        <v>6120</v>
      </c>
      <c r="E328">
        <v>210</v>
      </c>
      <c r="F328" s="53">
        <f>ROUND(100-(Original!N329/Original!C329*100),2)</f>
        <v>67.98</v>
      </c>
      <c r="G328" s="53">
        <v>4.18</v>
      </c>
      <c r="H328" s="53">
        <f>Original!AC329/Original!C329*100</f>
        <v>83.775867610004113</v>
      </c>
      <c r="I328" s="53">
        <f>Original!AE329/Original!AC329*100</f>
        <v>52.286643762390263</v>
      </c>
      <c r="J328" s="55">
        <f>(Original!AS329-Original!AT329)/Original!AS329*100</f>
        <v>20.604237887850623</v>
      </c>
      <c r="K328" s="54">
        <f>Original!AN329/Original!AC329*100</f>
        <v>38.606773433853967</v>
      </c>
      <c r="L328">
        <f>VLOOKUP($A328,Dados_v3!$A$4:$V$420,18,FALSE)</f>
        <v>55.400000000000006</v>
      </c>
      <c r="M328">
        <f>VLOOKUP($A328,Dados_v3!$A$4:$V$420,19,FALSE)</f>
        <v>53.400000000000006</v>
      </c>
      <c r="N328">
        <f>VLOOKUP($A328,Dados_v3!$A$4:$V$420,20,FALSE)</f>
        <v>77.5</v>
      </c>
      <c r="O328">
        <f>VLOOKUP($A328,Dados_v3!$A$4:$V$420,21,FALSE)</f>
        <v>49</v>
      </c>
      <c r="P328">
        <f>VLOOKUP($A328,Dados_v3!$A$4:$V$420,22,FALSE)</f>
        <v>57.26</v>
      </c>
    </row>
    <row r="329" spans="1:16" hidden="1">
      <c r="A329" t="s">
        <v>335</v>
      </c>
      <c r="B329">
        <v>20775</v>
      </c>
      <c r="C329">
        <v>52.67</v>
      </c>
      <c r="D329">
        <v>5500</v>
      </c>
      <c r="E329">
        <v>229</v>
      </c>
      <c r="F329" s="53">
        <f>ROUND(100-(Original!N330/Original!C330*100),2)</f>
        <v>57.19</v>
      </c>
      <c r="G329" s="53">
        <v>5.56</v>
      </c>
      <c r="H329" s="53">
        <f>Original!AC330/Original!C330*100</f>
        <v>84.540001639951882</v>
      </c>
      <c r="I329" s="53">
        <f>Original!AE330/Original!AC330*100</f>
        <v>64.762416572304204</v>
      </c>
      <c r="J329" s="55">
        <f>(Original!AS330-Original!AT330)/Original!AS330*100</f>
        <v>20.859792257115622</v>
      </c>
      <c r="K329" s="54">
        <f>Original!AN330/Original!AC330*100</f>
        <v>52.653054882762106</v>
      </c>
      <c r="L329">
        <f>VLOOKUP($A329,Dados_v3!$A$4:$V$420,18,FALSE)</f>
        <v>58.599999999999994</v>
      </c>
      <c r="M329">
        <f>VLOOKUP($A329,Dados_v3!$A$4:$V$420,19,FALSE)</f>
        <v>59.8</v>
      </c>
      <c r="N329">
        <f>VLOOKUP($A329,Dados_v3!$A$4:$V$420,20,FALSE)</f>
        <v>73.900000000000006</v>
      </c>
      <c r="O329">
        <f>VLOOKUP($A329,Dados_v3!$A$4:$V$420,21,FALSE)</f>
        <v>47.4</v>
      </c>
      <c r="P329">
        <f>VLOOKUP($A329,Dados_v3!$A$4:$V$420,22,FALSE)</f>
        <v>49.36</v>
      </c>
    </row>
    <row r="330" spans="1:16" hidden="1">
      <c r="A330" t="s">
        <v>336</v>
      </c>
      <c r="B330">
        <v>21001</v>
      </c>
      <c r="C330">
        <v>52.25</v>
      </c>
      <c r="D330">
        <v>5626</v>
      </c>
      <c r="E330">
        <v>334</v>
      </c>
      <c r="F330" s="53">
        <f>ROUND(100-(Original!N331/Original!C331*100),2)</f>
        <v>68.540000000000006</v>
      </c>
      <c r="G330" s="53">
        <v>27.48</v>
      </c>
      <c r="H330" s="53">
        <f>Original!AC331/Original!C331*100</f>
        <v>86.426513963668398</v>
      </c>
      <c r="I330" s="53">
        <f>Original!AE331/Original!AC331*100</f>
        <v>62.454510449316572</v>
      </c>
      <c r="J330" s="55">
        <f>(Original!AS331-Original!AT331)/Original!AS331*100</f>
        <v>28.216687049909545</v>
      </c>
      <c r="K330" s="54">
        <f>Original!AN331/Original!AC331*100</f>
        <v>54.188021507219439</v>
      </c>
      <c r="L330">
        <f>VLOOKUP($A330,Dados_v3!$A$4:$V$420,18,FALSE)</f>
        <v>61.5</v>
      </c>
      <c r="M330">
        <f>VLOOKUP($A330,Dados_v3!$A$4:$V$420,19,FALSE)</f>
        <v>58.8</v>
      </c>
      <c r="N330">
        <f>VLOOKUP($A330,Dados_v3!$A$4:$V$420,20,FALSE)</f>
        <v>76.2</v>
      </c>
      <c r="O330">
        <f>VLOOKUP($A330,Dados_v3!$A$4:$V$420,21,FALSE)</f>
        <v>48.199999999999996</v>
      </c>
      <c r="P330">
        <f>VLOOKUP($A330,Dados_v3!$A$4:$V$420,22,FALSE)</f>
        <v>51.339999999999996</v>
      </c>
    </row>
    <row r="331" spans="1:16" hidden="1">
      <c r="A331" t="s">
        <v>337</v>
      </c>
      <c r="B331">
        <v>29504</v>
      </c>
      <c r="C331">
        <v>63.04</v>
      </c>
      <c r="D331">
        <v>7211</v>
      </c>
      <c r="E331">
        <v>187</v>
      </c>
      <c r="F331" s="53">
        <f>ROUND(100-(Original!N332/Original!C332*100),2)</f>
        <v>65.59</v>
      </c>
      <c r="G331" s="53">
        <v>1.05</v>
      </c>
      <c r="H331" s="53">
        <f>Original!AC332/Original!C332*100</f>
        <v>81.741256734815622</v>
      </c>
      <c r="I331" s="53">
        <f>Original!AE332/Original!AC332*100</f>
        <v>51.279225748577076</v>
      </c>
      <c r="J331" s="55">
        <f>(Original!AS332-Original!AT332)/Original!AS332*100</f>
        <v>25.150337237392751</v>
      </c>
      <c r="K331" s="54">
        <f>Original!AN332/Original!AC332*100</f>
        <v>45.648822435561058</v>
      </c>
      <c r="L331">
        <f>VLOOKUP($A331,Dados_v3!$A$4:$V$420,18,FALSE)</f>
        <v>59</v>
      </c>
      <c r="M331">
        <f>VLOOKUP($A331,Dados_v3!$A$4:$V$420,19,FALSE)</f>
        <v>58.199999999999996</v>
      </c>
      <c r="N331">
        <f>VLOOKUP($A331,Dados_v3!$A$4:$V$420,20,FALSE)</f>
        <v>77.5</v>
      </c>
      <c r="O331">
        <f>VLOOKUP($A331,Dados_v3!$A$4:$V$420,21,FALSE)</f>
        <v>53.1</v>
      </c>
      <c r="P331">
        <f>VLOOKUP($A331,Dados_v3!$A$4:$V$420,22,FALSE)</f>
        <v>55.47</v>
      </c>
    </row>
    <row r="332" spans="1:16" hidden="1">
      <c r="A332" t="s">
        <v>338</v>
      </c>
      <c r="B332">
        <v>27778</v>
      </c>
      <c r="C332">
        <v>65.680000000000007</v>
      </c>
      <c r="D332">
        <v>8046</v>
      </c>
      <c r="E332">
        <v>254</v>
      </c>
      <c r="F332" s="53">
        <f>ROUND(100-(Original!N333/Original!C333*100),2)</f>
        <v>58.42</v>
      </c>
      <c r="G332" s="53">
        <v>14.55</v>
      </c>
      <c r="H332" s="53">
        <f>Original!AC333/Original!C333*100</f>
        <v>84.25797637025704</v>
      </c>
      <c r="I332" s="53">
        <f>Original!AE333/Original!AC333*100</f>
        <v>58.44859483264608</v>
      </c>
      <c r="J332" s="55">
        <f>(Original!AS333-Original!AT333)/Original!AS333*100</f>
        <v>21.170180548129821</v>
      </c>
      <c r="K332" s="54">
        <f>Original!AN333/Original!AC333*100</f>
        <v>45.04857321521596</v>
      </c>
      <c r="L332">
        <f>VLOOKUP($A332,Dados_v3!$A$4:$V$420,18,FALSE)</f>
        <v>57.699999999999996</v>
      </c>
      <c r="M332">
        <f>VLOOKUP($A332,Dados_v3!$A$4:$V$420,19,FALSE)</f>
        <v>61.1</v>
      </c>
      <c r="N332">
        <f>VLOOKUP($A332,Dados_v3!$A$4:$V$420,20,FALSE)</f>
        <v>77.100000000000009</v>
      </c>
      <c r="O332">
        <f>VLOOKUP($A332,Dados_v3!$A$4:$V$420,21,FALSE)</f>
        <v>47.599999999999994</v>
      </c>
      <c r="P332">
        <f>VLOOKUP($A332,Dados_v3!$A$4:$V$420,22,FALSE)</f>
        <v>59.11</v>
      </c>
    </row>
    <row r="333" spans="1:16" hidden="1">
      <c r="A333" t="s">
        <v>339</v>
      </c>
      <c r="B333">
        <v>32860</v>
      </c>
      <c r="C333">
        <v>66.44</v>
      </c>
      <c r="D333">
        <v>8204</v>
      </c>
      <c r="E333">
        <v>172</v>
      </c>
      <c r="F333" s="53">
        <f>ROUND(100-(Original!N334/Original!C334*100),2)</f>
        <v>59.04</v>
      </c>
      <c r="G333" s="53">
        <v>0.59</v>
      </c>
      <c r="H333" s="53">
        <f>Original!AC334/Original!C334*100</f>
        <v>79.531309379549612</v>
      </c>
      <c r="I333" s="53">
        <f>Original!AE334/Original!AC334*100</f>
        <v>52.933195606853069</v>
      </c>
      <c r="J333" s="55">
        <f>(Original!AS334-Original!AT334)/Original!AS334*100</f>
        <v>15.049284746180138</v>
      </c>
      <c r="K333" s="54">
        <f>Original!AN334/Original!AC334*100</f>
        <v>43.750724329408122</v>
      </c>
      <c r="L333">
        <f>VLOOKUP($A333,Dados_v3!$A$4:$V$420,18,FALSE)</f>
        <v>50.6</v>
      </c>
      <c r="M333">
        <f>VLOOKUP($A333,Dados_v3!$A$4:$V$420,19,FALSE)</f>
        <v>60.699999999999996</v>
      </c>
      <c r="N333">
        <f>VLOOKUP($A333,Dados_v3!$A$4:$V$420,20,FALSE)</f>
        <v>75.8</v>
      </c>
      <c r="O333">
        <f>VLOOKUP($A333,Dados_v3!$A$4:$V$420,21,FALSE)</f>
        <v>50.7</v>
      </c>
      <c r="P333">
        <f>VLOOKUP($A333,Dados_v3!$A$4:$V$420,22,FALSE)</f>
        <v>60.160000000000004</v>
      </c>
    </row>
    <row r="334" spans="1:16" hidden="1">
      <c r="A334" t="s">
        <v>340</v>
      </c>
      <c r="B334">
        <v>20121</v>
      </c>
      <c r="C334">
        <v>44.15</v>
      </c>
      <c r="D334">
        <v>6062</v>
      </c>
      <c r="E334">
        <v>228</v>
      </c>
      <c r="F334" s="53">
        <f>ROUND(100-(Original!N335/Original!C335*100),2)</f>
        <v>64.58</v>
      </c>
      <c r="G334" s="53">
        <v>27.14</v>
      </c>
      <c r="H334" s="53">
        <f>Original!AC335/Original!C335*100</f>
        <v>81.42864893300532</v>
      </c>
      <c r="I334" s="53">
        <f>Original!AE335/Original!AC335*100</f>
        <v>58.930867470131673</v>
      </c>
      <c r="J334" s="55">
        <f>(Original!AS335-Original!AT335)/Original!AS335*100</f>
        <v>27.416304091251721</v>
      </c>
      <c r="K334" s="54">
        <f>Original!AN335/Original!AC335*100</f>
        <v>50.391385831672572</v>
      </c>
      <c r="L334">
        <f>VLOOKUP($A334,Dados_v3!$A$4:$V$420,18,FALSE)</f>
        <v>57.699999999999996</v>
      </c>
      <c r="M334">
        <f>VLOOKUP($A334,Dados_v3!$A$4:$V$420,19,FALSE)</f>
        <v>56.100000000000009</v>
      </c>
      <c r="N334">
        <f>VLOOKUP($A334,Dados_v3!$A$4:$V$420,20,FALSE)</f>
        <v>74.599999999999994</v>
      </c>
      <c r="O334">
        <f>VLOOKUP($A334,Dados_v3!$A$4:$V$420,21,FALSE)</f>
        <v>49.6</v>
      </c>
      <c r="P334">
        <f>VLOOKUP($A334,Dados_v3!$A$4:$V$420,22,FALSE)</f>
        <v>51.449999999999996</v>
      </c>
    </row>
    <row r="335" spans="1:16" hidden="1">
      <c r="A335" t="s">
        <v>341</v>
      </c>
      <c r="B335">
        <v>22399</v>
      </c>
      <c r="C335">
        <v>32.31</v>
      </c>
      <c r="D335">
        <v>6671</v>
      </c>
      <c r="E335">
        <v>239</v>
      </c>
      <c r="F335" s="53">
        <f>ROUND(100-(Original!N336/Original!C336*100),2)</f>
        <v>68.790000000000006</v>
      </c>
      <c r="G335" s="53">
        <v>34.46</v>
      </c>
      <c r="H335" s="53">
        <f>Original!AC336/Original!C336*100</f>
        <v>82.493484011607649</v>
      </c>
      <c r="I335" s="53">
        <f>Original!AE336/Original!AC336*100</f>
        <v>63.191326915777402</v>
      </c>
      <c r="J335" s="55">
        <f>(Original!AS336-Original!AT336)/Original!AS336*100</f>
        <v>24.879530570265448</v>
      </c>
      <c r="K335" s="54">
        <f>Original!AN336/Original!AC336*100</f>
        <v>49.398098656418057</v>
      </c>
      <c r="L335">
        <f>VLOOKUP($A335,Dados_v3!$A$4:$V$420,18,FALSE)</f>
        <v>57.8</v>
      </c>
      <c r="M335">
        <f>VLOOKUP($A335,Dados_v3!$A$4:$V$420,19,FALSE)</f>
        <v>53.900000000000006</v>
      </c>
      <c r="N335">
        <f>VLOOKUP($A335,Dados_v3!$A$4:$V$420,20,FALSE)</f>
        <v>77.5</v>
      </c>
      <c r="O335">
        <f>VLOOKUP($A335,Dados_v3!$A$4:$V$420,21,FALSE)</f>
        <v>53.7</v>
      </c>
      <c r="P335">
        <f>VLOOKUP($A335,Dados_v3!$A$4:$V$420,22,FALSE)</f>
        <v>52.64</v>
      </c>
    </row>
    <row r="336" spans="1:16" hidden="1">
      <c r="A336" t="s">
        <v>342</v>
      </c>
      <c r="B336">
        <v>24481</v>
      </c>
      <c r="C336">
        <v>39.26</v>
      </c>
      <c r="D336">
        <v>6891</v>
      </c>
      <c r="E336">
        <v>252</v>
      </c>
      <c r="F336" s="53">
        <f>ROUND(100-(Original!N337/Original!C337*100),2)</f>
        <v>57.05</v>
      </c>
      <c r="G336" s="53">
        <v>0.78</v>
      </c>
      <c r="H336" s="53">
        <f>Original!AC337/Original!C337*100</f>
        <v>82.725572984641161</v>
      </c>
      <c r="I336" s="53">
        <f>Original!AE337/Original!AC337*100</f>
        <v>64.471313741624243</v>
      </c>
      <c r="J336" s="55">
        <f>(Original!AS337-Original!AT337)/Original!AS337*100</f>
        <v>19.365180562507035</v>
      </c>
      <c r="K336" s="54">
        <f>Original!AN337/Original!AC337*100</f>
        <v>52.904222941089415</v>
      </c>
      <c r="L336">
        <f>VLOOKUP($A336,Dados_v3!$A$4:$V$420,18,FALSE)</f>
        <v>56.000000000000007</v>
      </c>
      <c r="M336">
        <f>VLOOKUP($A336,Dados_v3!$A$4:$V$420,19,FALSE)</f>
        <v>55.1</v>
      </c>
      <c r="N336">
        <f>VLOOKUP($A336,Dados_v3!$A$4:$V$420,20,FALSE)</f>
        <v>73.900000000000006</v>
      </c>
      <c r="O336">
        <f>VLOOKUP($A336,Dados_v3!$A$4:$V$420,21,FALSE)</f>
        <v>55.000000000000007</v>
      </c>
      <c r="P336">
        <f>VLOOKUP($A336,Dados_v3!$A$4:$V$420,22,FALSE)</f>
        <v>46.339999999999996</v>
      </c>
    </row>
    <row r="337" spans="1:16" hidden="1">
      <c r="A337" t="s">
        <v>343</v>
      </c>
      <c r="B337">
        <v>44701</v>
      </c>
      <c r="C337">
        <v>22.46</v>
      </c>
      <c r="D337">
        <v>12887</v>
      </c>
      <c r="E337">
        <v>267</v>
      </c>
      <c r="F337" s="53">
        <f>ROUND(100-(Original!N338/Original!C338*100),2)</f>
        <v>61.11</v>
      </c>
      <c r="G337" s="53">
        <v>62.69</v>
      </c>
      <c r="H337" s="53">
        <f>Original!AC338/Original!C338*100</f>
        <v>82.142442431981394</v>
      </c>
      <c r="I337" s="53">
        <f>Original!AE338/Original!AC338*100</f>
        <v>63.098051400433597</v>
      </c>
      <c r="J337" s="55">
        <f>(Original!AS338-Original!AT338)/Original!AS338*100</f>
        <v>24.998172112058629</v>
      </c>
      <c r="K337" s="54">
        <f>Original!AN338/Original!AC338*100</f>
        <v>51.348279597824927</v>
      </c>
      <c r="L337">
        <f>VLOOKUP($A337,Dados_v3!$A$4:$V$420,18,FALSE)</f>
        <v>60.4</v>
      </c>
      <c r="M337">
        <f>VLOOKUP($A337,Dados_v3!$A$4:$V$420,19,FALSE)</f>
        <v>57.9</v>
      </c>
      <c r="N337">
        <f>VLOOKUP($A337,Dados_v3!$A$4:$V$420,20,FALSE)</f>
        <v>77.3</v>
      </c>
      <c r="O337">
        <f>VLOOKUP($A337,Dados_v3!$A$4:$V$420,21,FALSE)</f>
        <v>57.4</v>
      </c>
      <c r="P337">
        <f>VLOOKUP($A337,Dados_v3!$A$4:$V$420,22,FALSE)</f>
        <v>55.269999999999996</v>
      </c>
    </row>
    <row r="338" spans="1:16" hidden="1">
      <c r="A338" t="s">
        <v>344</v>
      </c>
      <c r="B338">
        <v>33066</v>
      </c>
      <c r="C338">
        <v>14.18</v>
      </c>
      <c r="D338">
        <v>9605</v>
      </c>
      <c r="E338">
        <v>404</v>
      </c>
      <c r="F338" s="53">
        <f>ROUND(100-(Original!N339/Original!C339*100),2)</f>
        <v>85.99</v>
      </c>
      <c r="G338" s="53">
        <v>81.02</v>
      </c>
      <c r="H338" s="53">
        <f>Original!AC339/Original!C339*100</f>
        <v>84.080847968789698</v>
      </c>
      <c r="I338" s="53">
        <f>Original!AE339/Original!AC339*100</f>
        <v>57.096122520109425</v>
      </c>
      <c r="J338" s="55">
        <f>(Original!AS339-Original!AT339)/Original!AS339*100</f>
        <v>49.204547674880111</v>
      </c>
      <c r="K338" s="54">
        <f>Original!AN339/Original!AC339*100</f>
        <v>54.722721912193897</v>
      </c>
      <c r="L338">
        <f>VLOOKUP($A338,Dados_v3!$A$4:$V$420,18,FALSE)</f>
        <v>66.600000000000009</v>
      </c>
      <c r="M338">
        <f>VLOOKUP($A338,Dados_v3!$A$4:$V$420,19,FALSE)</f>
        <v>60.199999999999996</v>
      </c>
      <c r="N338">
        <f>VLOOKUP($A338,Dados_v3!$A$4:$V$420,20,FALSE)</f>
        <v>82.1</v>
      </c>
      <c r="O338">
        <f>VLOOKUP($A338,Dados_v3!$A$4:$V$420,21,FALSE)</f>
        <v>51.6</v>
      </c>
      <c r="P338">
        <f>VLOOKUP($A338,Dados_v3!$A$4:$V$420,22,FALSE)</f>
        <v>52.5</v>
      </c>
    </row>
    <row r="339" spans="1:16" hidden="1">
      <c r="A339" t="s">
        <v>345</v>
      </c>
      <c r="B339">
        <v>27627</v>
      </c>
      <c r="C339">
        <v>43.99</v>
      </c>
      <c r="D339">
        <v>7559</v>
      </c>
      <c r="E339">
        <v>321</v>
      </c>
      <c r="F339" s="53">
        <f>ROUND(100-(Original!N340/Original!C340*100),2)</f>
        <v>72.61</v>
      </c>
      <c r="G339" s="53">
        <v>11.85</v>
      </c>
      <c r="H339" s="53">
        <f>Original!AC340/Original!C340*100</f>
        <v>80.498853366127349</v>
      </c>
      <c r="I339" s="53">
        <f>Original!AE340/Original!AC340*100</f>
        <v>66.420464024254812</v>
      </c>
      <c r="J339" s="55">
        <f>(Original!AS340-Original!AT340)/Original!AS340*100</f>
        <v>32.666377163946549</v>
      </c>
      <c r="K339" s="54">
        <f>Original!AN340/Original!AC340*100</f>
        <v>58.086437431741714</v>
      </c>
      <c r="L339">
        <f>VLOOKUP($A339,Dados_v3!$A$4:$V$420,18,FALSE)</f>
        <v>62.1</v>
      </c>
      <c r="M339">
        <f>VLOOKUP($A339,Dados_v3!$A$4:$V$420,19,FALSE)</f>
        <v>60.199999999999996</v>
      </c>
      <c r="N339">
        <f>VLOOKUP($A339,Dados_v3!$A$4:$V$420,20,FALSE)</f>
        <v>73.5</v>
      </c>
      <c r="O339">
        <f>VLOOKUP($A339,Dados_v3!$A$4:$V$420,21,FALSE)</f>
        <v>52.2</v>
      </c>
      <c r="P339">
        <f>VLOOKUP($A339,Dados_v3!$A$4:$V$420,22,FALSE)</f>
        <v>56.07</v>
      </c>
    </row>
    <row r="340" spans="1:16" hidden="1">
      <c r="A340" t="s">
        <v>346</v>
      </c>
      <c r="B340">
        <v>23846</v>
      </c>
      <c r="C340">
        <v>59.87</v>
      </c>
      <c r="D340">
        <v>6509</v>
      </c>
      <c r="E340">
        <v>228</v>
      </c>
      <c r="F340" s="53">
        <f>ROUND(100-(Original!N341/Original!C341*100),2)</f>
        <v>59.01</v>
      </c>
      <c r="G340" s="53">
        <v>25.17</v>
      </c>
      <c r="H340" s="53">
        <f>Original!AC341/Original!C341*100</f>
        <v>81.087919646188027</v>
      </c>
      <c r="I340" s="53">
        <f>Original!AE341/Original!AC341*100</f>
        <v>65.982816396825058</v>
      </c>
      <c r="J340" s="55">
        <f>(Original!AS341-Original!AT341)/Original!AS341*100</f>
        <v>21.670550089325939</v>
      </c>
      <c r="K340" s="54">
        <f>Original!AN341/Original!AC341*100</f>
        <v>59.99233333609039</v>
      </c>
      <c r="L340">
        <f>VLOOKUP($A340,Dados_v3!$A$4:$V$420,18,FALSE)</f>
        <v>55.900000000000006</v>
      </c>
      <c r="M340">
        <f>VLOOKUP($A340,Dados_v3!$A$4:$V$420,19,FALSE)</f>
        <v>60.099999999999994</v>
      </c>
      <c r="N340">
        <f>VLOOKUP($A340,Dados_v3!$A$4:$V$420,20,FALSE)</f>
        <v>76.900000000000006</v>
      </c>
      <c r="O340">
        <f>VLOOKUP($A340,Dados_v3!$A$4:$V$420,21,FALSE)</f>
        <v>48.199999999999996</v>
      </c>
      <c r="P340">
        <f>VLOOKUP($A340,Dados_v3!$A$4:$V$420,22,FALSE)</f>
        <v>55.169999999999995</v>
      </c>
    </row>
    <row r="341" spans="1:16" hidden="1">
      <c r="A341" t="s">
        <v>347</v>
      </c>
      <c r="B341">
        <v>24602</v>
      </c>
      <c r="C341">
        <v>49.22</v>
      </c>
      <c r="D341">
        <v>7008</v>
      </c>
      <c r="E341">
        <v>233</v>
      </c>
      <c r="F341" s="53">
        <f>ROUND(100-(Original!N342/Original!C342*100),2)</f>
        <v>65.94</v>
      </c>
      <c r="G341" s="53">
        <v>33.06</v>
      </c>
      <c r="H341" s="53">
        <f>Original!AC342/Original!C342*100</f>
        <v>82.684067630355258</v>
      </c>
      <c r="I341" s="53">
        <f>Original!AE342/Original!AC342*100</f>
        <v>63.266233780562168</v>
      </c>
      <c r="J341" s="55">
        <f>(Original!AS342-Original!AT342)/Original!AS342*100</f>
        <v>25.811768226792292</v>
      </c>
      <c r="K341" s="54">
        <f>Original!AN342/Original!AC342*100</f>
        <v>53.784699341905053</v>
      </c>
      <c r="L341">
        <f>VLOOKUP($A341,Dados_v3!$A$4:$V$420,18,FALSE)</f>
        <v>59.199999999999996</v>
      </c>
      <c r="M341">
        <f>VLOOKUP($A341,Dados_v3!$A$4:$V$420,19,FALSE)</f>
        <v>60.8</v>
      </c>
      <c r="N341">
        <f>VLOOKUP($A341,Dados_v3!$A$4:$V$420,20,FALSE)</f>
        <v>78.900000000000006</v>
      </c>
      <c r="O341">
        <f>VLOOKUP($A341,Dados_v3!$A$4:$V$420,21,FALSE)</f>
        <v>47.599999999999994</v>
      </c>
      <c r="P341">
        <f>VLOOKUP($A341,Dados_v3!$A$4:$V$420,22,FALSE)</f>
        <v>52.01</v>
      </c>
    </row>
    <row r="342" spans="1:16" hidden="1">
      <c r="A342" t="s">
        <v>348</v>
      </c>
      <c r="B342">
        <v>27228</v>
      </c>
      <c r="C342">
        <v>76.58</v>
      </c>
      <c r="D342">
        <v>7232</v>
      </c>
      <c r="E342">
        <v>194</v>
      </c>
      <c r="F342" s="53">
        <f>ROUND(100-(Original!N343/Original!C343*100),2)</f>
        <v>50.8</v>
      </c>
      <c r="G342" s="53">
        <v>9.31</v>
      </c>
      <c r="H342" s="53">
        <f>Original!AC343/Original!C343*100</f>
        <v>82.719228664059045</v>
      </c>
      <c r="I342" s="53">
        <f>Original!AE343/Original!AC343*100</f>
        <v>58.079296161974639</v>
      </c>
      <c r="J342" s="55">
        <f>(Original!AS343-Original!AT343)/Original!AS343*100</f>
        <v>16.065153435554329</v>
      </c>
      <c r="K342" s="54">
        <f>Original!AN343/Original!AC343*100</f>
        <v>48.665704461550021</v>
      </c>
      <c r="L342">
        <f>VLOOKUP($A342,Dados_v3!$A$4:$V$420,18,FALSE)</f>
        <v>54.400000000000006</v>
      </c>
      <c r="M342">
        <f>VLOOKUP($A342,Dados_v3!$A$4:$V$420,19,FALSE)</f>
        <v>58.3</v>
      </c>
      <c r="N342">
        <f>VLOOKUP($A342,Dados_v3!$A$4:$V$420,20,FALSE)</f>
        <v>79.800000000000011</v>
      </c>
      <c r="O342">
        <f>VLOOKUP($A342,Dados_v3!$A$4:$V$420,21,FALSE)</f>
        <v>47.4</v>
      </c>
      <c r="P342">
        <f>VLOOKUP($A342,Dados_v3!$A$4:$V$420,22,FALSE)</f>
        <v>58.330000000000005</v>
      </c>
    </row>
    <row r="343" spans="1:16" hidden="1">
      <c r="A343" t="s">
        <v>349</v>
      </c>
      <c r="B343">
        <v>22874</v>
      </c>
      <c r="C343">
        <v>70.05</v>
      </c>
      <c r="D343">
        <v>6265</v>
      </c>
      <c r="E343">
        <v>213</v>
      </c>
      <c r="F343" s="53">
        <f>ROUND(100-(Original!N344/Original!C344*100),2)</f>
        <v>57.38</v>
      </c>
      <c r="G343" s="53">
        <v>11.01</v>
      </c>
      <c r="H343" s="53">
        <f>Original!AC344/Original!C344*100</f>
        <v>82.498094450511502</v>
      </c>
      <c r="I343" s="53">
        <f>Original!AE344/Original!AC344*100</f>
        <v>59.488174493642795</v>
      </c>
      <c r="J343" s="55">
        <f>(Original!AS344-Original!AT344)/Original!AS344*100</f>
        <v>18.121148062844807</v>
      </c>
      <c r="K343" s="54">
        <f>Original!AN344/Original!AC344*100</f>
        <v>52.794715235564162</v>
      </c>
      <c r="L343">
        <f>VLOOKUP($A343,Dados_v3!$A$4:$V$420,18,FALSE)</f>
        <v>56.399999999999991</v>
      </c>
      <c r="M343">
        <f>VLOOKUP($A343,Dados_v3!$A$4:$V$420,19,FALSE)</f>
        <v>51.9</v>
      </c>
      <c r="N343">
        <f>VLOOKUP($A343,Dados_v3!$A$4:$V$420,20,FALSE)</f>
        <v>77.400000000000006</v>
      </c>
      <c r="O343">
        <f>VLOOKUP($A343,Dados_v3!$A$4:$V$420,21,FALSE)</f>
        <v>51</v>
      </c>
      <c r="P343">
        <f>VLOOKUP($A343,Dados_v3!$A$4:$V$420,22,FALSE)</f>
        <v>50.31</v>
      </c>
    </row>
    <row r="344" spans="1:16" hidden="1">
      <c r="A344" t="s">
        <v>350</v>
      </c>
      <c r="B344">
        <v>38957</v>
      </c>
      <c r="C344">
        <v>39.75</v>
      </c>
      <c r="D344">
        <v>10585</v>
      </c>
      <c r="E344">
        <v>253</v>
      </c>
      <c r="F344" s="53">
        <f>ROUND(100-(Original!N345/Original!C345*100),2)</f>
        <v>60.48</v>
      </c>
      <c r="G344" s="53">
        <v>48.02</v>
      </c>
      <c r="H344" s="53">
        <f>Original!AC345/Original!C345*100</f>
        <v>81.904212386528727</v>
      </c>
      <c r="I344" s="53">
        <f>Original!AE345/Original!AC345*100</f>
        <v>61.989031617756829</v>
      </c>
      <c r="J344" s="55">
        <f>(Original!AS345-Original!AT345)/Original!AS345*100</f>
        <v>24.587046454207346</v>
      </c>
      <c r="K344" s="54">
        <f>Original!AN345/Original!AC345*100</f>
        <v>53.445999949449963</v>
      </c>
      <c r="L344">
        <f>VLOOKUP($A344,Dados_v3!$A$4:$V$420,18,FALSE)</f>
        <v>57.9</v>
      </c>
      <c r="M344">
        <f>VLOOKUP($A344,Dados_v3!$A$4:$V$420,19,FALSE)</f>
        <v>58.8</v>
      </c>
      <c r="N344">
        <f>VLOOKUP($A344,Dados_v3!$A$4:$V$420,20,FALSE)</f>
        <v>75.5</v>
      </c>
      <c r="O344">
        <f>VLOOKUP($A344,Dados_v3!$A$4:$V$420,21,FALSE)</f>
        <v>55.900000000000006</v>
      </c>
      <c r="P344">
        <f>VLOOKUP($A344,Dados_v3!$A$4:$V$420,22,FALSE)</f>
        <v>54.65</v>
      </c>
    </row>
    <row r="345" spans="1:16" hidden="1">
      <c r="A345" t="s">
        <v>351</v>
      </c>
      <c r="B345">
        <v>21937</v>
      </c>
      <c r="C345">
        <v>51.02</v>
      </c>
      <c r="D345">
        <v>5911</v>
      </c>
      <c r="E345">
        <v>218</v>
      </c>
      <c r="F345" s="53">
        <f>ROUND(100-(Original!N346/Original!C346*100),2)</f>
        <v>56.58</v>
      </c>
      <c r="G345" s="53">
        <v>3.54</v>
      </c>
      <c r="H345" s="53">
        <f>Original!AC346/Original!C346*100</f>
        <v>82.849632743811824</v>
      </c>
      <c r="I345" s="53">
        <f>Original!AE346/Original!AC346*100</f>
        <v>51.44829146294736</v>
      </c>
      <c r="J345" s="55">
        <f>(Original!AS346-Original!AT346)/Original!AS346*100</f>
        <v>21.853084593100601</v>
      </c>
      <c r="K345" s="54">
        <f>Original!AN346/Original!AC346*100</f>
        <v>39.137693680220877</v>
      </c>
      <c r="L345">
        <f>VLOOKUP($A345,Dados_v3!$A$4:$V$420,18,FALSE)</f>
        <v>57.8</v>
      </c>
      <c r="M345">
        <f>VLOOKUP($A345,Dados_v3!$A$4:$V$420,19,FALSE)</f>
        <v>53.300000000000004</v>
      </c>
      <c r="N345">
        <f>VLOOKUP($A345,Dados_v3!$A$4:$V$420,20,FALSE)</f>
        <v>73.400000000000006</v>
      </c>
      <c r="O345">
        <f>VLOOKUP($A345,Dados_v3!$A$4:$V$420,21,FALSE)</f>
        <v>53</v>
      </c>
      <c r="P345">
        <f>VLOOKUP($A345,Dados_v3!$A$4:$V$420,22,FALSE)</f>
        <v>54.339999999999996</v>
      </c>
    </row>
    <row r="346" spans="1:16" hidden="1">
      <c r="A346" t="s">
        <v>352</v>
      </c>
      <c r="B346">
        <v>33172</v>
      </c>
      <c r="C346">
        <v>40.130000000000003</v>
      </c>
      <c r="D346">
        <v>10155</v>
      </c>
      <c r="E346">
        <v>287</v>
      </c>
      <c r="F346" s="53">
        <f>ROUND(100-(Original!N347/Original!C347*100),2)</f>
        <v>72.540000000000006</v>
      </c>
      <c r="G346" s="53">
        <v>56.84</v>
      </c>
      <c r="H346" s="53">
        <f>Original!AC347/Original!C347*100</f>
        <v>85.532666439587601</v>
      </c>
      <c r="I346" s="53">
        <f>Original!AE347/Original!AC347*100</f>
        <v>67.574136898090899</v>
      </c>
      <c r="J346" s="55">
        <f>(Original!AS347-Original!AT347)/Original!AS347*100</f>
        <v>32.886651235202201</v>
      </c>
      <c r="K346" s="54">
        <f>Original!AN347/Original!AC347*100</f>
        <v>54.05875222022096</v>
      </c>
      <c r="L346">
        <f>VLOOKUP($A346,Dados_v3!$A$4:$V$420,18,FALSE)</f>
        <v>62.8</v>
      </c>
      <c r="M346">
        <f>VLOOKUP($A346,Dados_v3!$A$4:$V$420,19,FALSE)</f>
        <v>61.6</v>
      </c>
      <c r="N346">
        <f>VLOOKUP($A346,Dados_v3!$A$4:$V$420,20,FALSE)</f>
        <v>80.7</v>
      </c>
      <c r="O346">
        <f>VLOOKUP($A346,Dados_v3!$A$4:$V$420,21,FALSE)</f>
        <v>49.2</v>
      </c>
      <c r="P346">
        <f>VLOOKUP($A346,Dados_v3!$A$4:$V$420,22,FALSE)</f>
        <v>48.07</v>
      </c>
    </row>
    <row r="347" spans="1:16" hidden="1">
      <c r="A347" t="s">
        <v>353</v>
      </c>
      <c r="B347">
        <v>30646</v>
      </c>
      <c r="C347">
        <v>57.28</v>
      </c>
      <c r="D347">
        <v>7987</v>
      </c>
      <c r="E347">
        <v>233</v>
      </c>
      <c r="F347" s="53">
        <f>ROUND(100-(Original!N348/Original!C348*100),2)</f>
        <v>58.88</v>
      </c>
      <c r="G347" s="53">
        <v>5.21</v>
      </c>
      <c r="H347" s="53">
        <f>Original!AC348/Original!C348*100</f>
        <v>83.854006626313378</v>
      </c>
      <c r="I347" s="53">
        <f>Original!AE348/Original!AC348*100</f>
        <v>62.28894332949011</v>
      </c>
      <c r="J347" s="55">
        <f>(Original!AS348-Original!AT348)/Original!AS348*100</f>
        <v>25.140045921229493</v>
      </c>
      <c r="K347" s="54">
        <f>Original!AN348/Original!AC348*100</f>
        <v>51.6302154693186</v>
      </c>
      <c r="L347">
        <f>VLOOKUP($A347,Dados_v3!$A$4:$V$420,18,FALSE)</f>
        <v>61.5</v>
      </c>
      <c r="M347">
        <f>VLOOKUP($A347,Dados_v3!$A$4:$V$420,19,FALSE)</f>
        <v>61.3</v>
      </c>
      <c r="N347">
        <f>VLOOKUP($A347,Dados_v3!$A$4:$V$420,20,FALSE)</f>
        <v>77.5</v>
      </c>
      <c r="O347">
        <f>VLOOKUP($A347,Dados_v3!$A$4:$V$420,21,FALSE)</f>
        <v>51</v>
      </c>
      <c r="P347">
        <f>VLOOKUP($A347,Dados_v3!$A$4:$V$420,22,FALSE)</f>
        <v>56.25</v>
      </c>
    </row>
    <row r="348" spans="1:16" hidden="1">
      <c r="A348" t="s">
        <v>354</v>
      </c>
      <c r="B348">
        <v>47518</v>
      </c>
      <c r="C348">
        <v>37.380000000000003</v>
      </c>
      <c r="D348">
        <v>13834</v>
      </c>
      <c r="E348">
        <v>311</v>
      </c>
      <c r="F348" s="53">
        <f>ROUND(100-(Original!N349/Original!C349*100),2)</f>
        <v>61.59</v>
      </c>
      <c r="G348" s="53">
        <v>23.51</v>
      </c>
      <c r="H348" s="53">
        <f>Original!AC349/Original!C349*100</f>
        <v>83.197632619302155</v>
      </c>
      <c r="I348" s="53">
        <f>Original!AE349/Original!AC349*100</f>
        <v>64.159806722536786</v>
      </c>
      <c r="J348" s="55">
        <f>(Original!AS349-Original!AT349)/Original!AS349*100</f>
        <v>28.446089809322324</v>
      </c>
      <c r="K348" s="54">
        <f>Original!AN349/Original!AC349*100</f>
        <v>52.444932794243762</v>
      </c>
      <c r="L348">
        <f>VLOOKUP($A348,Dados_v3!$A$4:$V$420,18,FALSE)</f>
        <v>60.099999999999994</v>
      </c>
      <c r="M348">
        <f>VLOOKUP($A348,Dados_v3!$A$4:$V$420,19,FALSE)</f>
        <v>61.5</v>
      </c>
      <c r="N348">
        <f>VLOOKUP($A348,Dados_v3!$A$4:$V$420,20,FALSE)</f>
        <v>76.2</v>
      </c>
      <c r="O348">
        <f>VLOOKUP($A348,Dados_v3!$A$4:$V$420,21,FALSE)</f>
        <v>57.699999999999996</v>
      </c>
      <c r="P348">
        <f>VLOOKUP($A348,Dados_v3!$A$4:$V$420,22,FALSE)</f>
        <v>54.379999999999995</v>
      </c>
    </row>
    <row r="349" spans="1:16" hidden="1">
      <c r="A349" t="s">
        <v>355</v>
      </c>
      <c r="B349">
        <v>37164</v>
      </c>
      <c r="C349">
        <v>37.28</v>
      </c>
      <c r="D349">
        <v>10648</v>
      </c>
      <c r="E349">
        <v>243</v>
      </c>
      <c r="F349" s="53">
        <f>ROUND(100-(Original!N350/Original!C350*100),2)</f>
        <v>65.349999999999994</v>
      </c>
      <c r="G349" s="53">
        <v>6.68</v>
      </c>
      <c r="H349" s="53">
        <f>Original!AC350/Original!C350*100</f>
        <v>82.004301096087602</v>
      </c>
      <c r="I349" s="53">
        <f>Original!AE350/Original!AC350*100</f>
        <v>65.501598506600516</v>
      </c>
      <c r="J349" s="55">
        <f>(Original!AS350-Original!AT350)/Original!AS350*100</f>
        <v>24.002281728402515</v>
      </c>
      <c r="K349" s="54">
        <f>Original!AN350/Original!AC350*100</f>
        <v>56.015314089771181</v>
      </c>
      <c r="L349">
        <f>VLOOKUP($A349,Dados_v3!$A$4:$V$420,18,FALSE)</f>
        <v>57.199999999999996</v>
      </c>
      <c r="M349">
        <f>VLOOKUP($A349,Dados_v3!$A$4:$V$420,19,FALSE)</f>
        <v>63.6</v>
      </c>
      <c r="N349">
        <f>VLOOKUP($A349,Dados_v3!$A$4:$V$420,20,FALSE)</f>
        <v>75.2</v>
      </c>
      <c r="O349">
        <f>VLOOKUP($A349,Dados_v3!$A$4:$V$420,21,FALSE)</f>
        <v>51.6</v>
      </c>
      <c r="P349">
        <f>VLOOKUP($A349,Dados_v3!$A$4:$V$420,22,FALSE)</f>
        <v>53.790000000000006</v>
      </c>
    </row>
    <row r="350" spans="1:16" hidden="1">
      <c r="A350" t="s">
        <v>356</v>
      </c>
      <c r="B350">
        <v>29887</v>
      </c>
      <c r="C350">
        <v>26.08</v>
      </c>
      <c r="D350">
        <v>8758</v>
      </c>
      <c r="E350">
        <v>270</v>
      </c>
      <c r="F350" s="53">
        <f>ROUND(100-(Original!N351/Original!C351*100),2)</f>
        <v>67.150000000000006</v>
      </c>
      <c r="G350" s="53">
        <v>49.86</v>
      </c>
      <c r="H350" s="53">
        <f>Original!AC351/Original!C351*100</f>
        <v>82.648336100378089</v>
      </c>
      <c r="I350" s="53">
        <f>Original!AE351/Original!AC351*100</f>
        <v>61.51831937277742</v>
      </c>
      <c r="J350" s="55">
        <f>(Original!AS351-Original!AT351)/Original!AS351*100</f>
        <v>28.324976953118973</v>
      </c>
      <c r="K350" s="54">
        <f>Original!AN351/Original!AC351*100</f>
        <v>51.350867007216273</v>
      </c>
      <c r="L350">
        <f>VLOOKUP($A350,Dados_v3!$A$4:$V$420,18,FALSE)</f>
        <v>61</v>
      </c>
      <c r="M350">
        <f>VLOOKUP($A350,Dados_v3!$A$4:$V$420,19,FALSE)</f>
        <v>59</v>
      </c>
      <c r="N350">
        <f>VLOOKUP($A350,Dados_v3!$A$4:$V$420,20,FALSE)</f>
        <v>77.7</v>
      </c>
      <c r="O350">
        <f>VLOOKUP($A350,Dados_v3!$A$4:$V$420,21,FALSE)</f>
        <v>52.7</v>
      </c>
      <c r="P350">
        <f>VLOOKUP($A350,Dados_v3!$A$4:$V$420,22,FALSE)</f>
        <v>56.34</v>
      </c>
    </row>
    <row r="351" spans="1:16" hidden="1">
      <c r="A351" t="s">
        <v>357</v>
      </c>
      <c r="B351">
        <v>26264</v>
      </c>
      <c r="C351">
        <v>27.65</v>
      </c>
      <c r="D351">
        <v>7784</v>
      </c>
      <c r="E351">
        <v>336</v>
      </c>
      <c r="F351" s="53">
        <f>ROUND(100-(Original!N352/Original!C352*100),2)</f>
        <v>78.319999999999993</v>
      </c>
      <c r="G351" s="53">
        <v>40.89</v>
      </c>
      <c r="H351" s="53">
        <f>Original!AC352/Original!C352*100</f>
        <v>79.394561785942741</v>
      </c>
      <c r="I351" s="53">
        <f>Original!AE352/Original!AC352*100</f>
        <v>63.613297761147855</v>
      </c>
      <c r="J351" s="55">
        <f>(Original!AS352-Original!AT352)/Original!AS352*100</f>
        <v>41.476126665759821</v>
      </c>
      <c r="K351" s="54">
        <f>Original!AN352/Original!AC352*100</f>
        <v>58.578867442383597</v>
      </c>
      <c r="L351">
        <f>VLOOKUP($A351,Dados_v3!$A$4:$V$420,18,FALSE)</f>
        <v>65.400000000000006</v>
      </c>
      <c r="M351">
        <f>VLOOKUP($A351,Dados_v3!$A$4:$V$420,19,FALSE)</f>
        <v>62.6</v>
      </c>
      <c r="N351">
        <f>VLOOKUP($A351,Dados_v3!$A$4:$V$420,20,FALSE)</f>
        <v>79.100000000000009</v>
      </c>
      <c r="O351">
        <f>VLOOKUP($A351,Dados_v3!$A$4:$V$420,21,FALSE)</f>
        <v>47.3</v>
      </c>
      <c r="P351">
        <f>VLOOKUP($A351,Dados_v3!$A$4:$V$420,22,FALSE)</f>
        <v>58.75</v>
      </c>
    </row>
    <row r="352" spans="1:16" hidden="1">
      <c r="A352" t="s">
        <v>358</v>
      </c>
      <c r="B352">
        <v>40309</v>
      </c>
      <c r="C352">
        <v>40.92</v>
      </c>
      <c r="D352">
        <v>11126</v>
      </c>
      <c r="E352">
        <v>299</v>
      </c>
      <c r="F352" s="53">
        <f>ROUND(100-(Original!N353/Original!C353*100),2)</f>
        <v>64.959999999999994</v>
      </c>
      <c r="G352" s="53">
        <v>10.039999999999999</v>
      </c>
      <c r="H352" s="53">
        <f>Original!AC353/Original!C353*100</f>
        <v>83.342053143094589</v>
      </c>
      <c r="I352" s="53">
        <f>Original!AE353/Original!AC353*100</f>
        <v>62.988298543165875</v>
      </c>
      <c r="J352" s="55">
        <f>(Original!AS353-Original!AT353)/Original!AS353*100</f>
        <v>29.863966303350132</v>
      </c>
      <c r="K352" s="54">
        <f>Original!AN353/Original!AC353*100</f>
        <v>51.349998109847014</v>
      </c>
      <c r="L352">
        <f>VLOOKUP($A352,Dados_v3!$A$4:$V$420,18,FALSE)</f>
        <v>61.4</v>
      </c>
      <c r="M352">
        <f>VLOOKUP($A352,Dados_v3!$A$4:$V$420,19,FALSE)</f>
        <v>59.8</v>
      </c>
      <c r="N352">
        <f>VLOOKUP($A352,Dados_v3!$A$4:$V$420,20,FALSE)</f>
        <v>79.5</v>
      </c>
      <c r="O352">
        <f>VLOOKUP($A352,Dados_v3!$A$4:$V$420,21,FALSE)</f>
        <v>53.1</v>
      </c>
      <c r="P352">
        <f>VLOOKUP($A352,Dados_v3!$A$4:$V$420,22,FALSE)</f>
        <v>54.75</v>
      </c>
    </row>
    <row r="353" spans="1:16" hidden="1">
      <c r="A353" t="s">
        <v>359</v>
      </c>
      <c r="B353">
        <v>26250</v>
      </c>
      <c r="C353">
        <v>43.21</v>
      </c>
      <c r="D353">
        <v>7193</v>
      </c>
      <c r="E353">
        <v>227</v>
      </c>
      <c r="F353" s="53">
        <f>ROUND(100-(Original!N354/Original!C354*100),2)</f>
        <v>69.91</v>
      </c>
      <c r="G353" s="53">
        <v>13.21</v>
      </c>
      <c r="H353" s="53">
        <f>Original!AC354/Original!C354*100</f>
        <v>82.405641260152379</v>
      </c>
      <c r="I353" s="53">
        <f>Original!AE354/Original!AC354*100</f>
        <v>58.117626204654393</v>
      </c>
      <c r="J353" s="55">
        <f>(Original!AS354-Original!AT354)/Original!AS354*100</f>
        <v>26.971526013741144</v>
      </c>
      <c r="K353" s="54">
        <f>Original!AN354/Original!AC354*100</f>
        <v>50.430377707163196</v>
      </c>
      <c r="L353">
        <f>VLOOKUP($A353,Dados_v3!$A$4:$V$420,18,FALSE)</f>
        <v>60.5</v>
      </c>
      <c r="M353">
        <f>VLOOKUP($A353,Dados_v3!$A$4:$V$420,19,FALSE)</f>
        <v>61.5</v>
      </c>
      <c r="N353">
        <f>VLOOKUP($A353,Dados_v3!$A$4:$V$420,20,FALSE)</f>
        <v>76.2</v>
      </c>
      <c r="O353">
        <f>VLOOKUP($A353,Dados_v3!$A$4:$V$420,21,FALSE)</f>
        <v>49.1</v>
      </c>
      <c r="P353">
        <f>VLOOKUP($A353,Dados_v3!$A$4:$V$420,22,FALSE)</f>
        <v>60.61</v>
      </c>
    </row>
    <row r="354" spans="1:16" hidden="1">
      <c r="A354" t="s">
        <v>360</v>
      </c>
      <c r="B354">
        <v>33838</v>
      </c>
      <c r="C354">
        <v>38.549999999999997</v>
      </c>
      <c r="D354">
        <v>9440</v>
      </c>
      <c r="E354">
        <v>231</v>
      </c>
      <c r="F354" s="53">
        <f>ROUND(100-(Original!N355/Original!C355*100),2)</f>
        <v>65.900000000000006</v>
      </c>
      <c r="G354" s="53">
        <v>51.71</v>
      </c>
      <c r="H354" s="53">
        <f>Original!AC355/Original!C355*100</f>
        <v>82.773095932531476</v>
      </c>
      <c r="I354" s="53">
        <f>Original!AE355/Original!AC355*100</f>
        <v>66.030792393625802</v>
      </c>
      <c r="J354" s="55">
        <f>(Original!AS355-Original!AT355)/Original!AS355*100</f>
        <v>27.623884362687019</v>
      </c>
      <c r="K354" s="54">
        <f>Original!AN355/Original!AC355*100</f>
        <v>55.486028136955809</v>
      </c>
      <c r="L354">
        <f>VLOOKUP($A354,Dados_v3!$A$4:$V$420,18,FALSE)</f>
        <v>59.8</v>
      </c>
      <c r="M354">
        <f>VLOOKUP($A354,Dados_v3!$A$4:$V$420,19,FALSE)</f>
        <v>60.5</v>
      </c>
      <c r="N354">
        <f>VLOOKUP($A354,Dados_v3!$A$4:$V$420,20,FALSE)</f>
        <v>74.8</v>
      </c>
      <c r="O354">
        <f>VLOOKUP($A354,Dados_v3!$A$4:$V$420,21,FALSE)</f>
        <v>55.500000000000007</v>
      </c>
      <c r="P354">
        <f>VLOOKUP($A354,Dados_v3!$A$4:$V$420,22,FALSE)</f>
        <v>49.99</v>
      </c>
    </row>
    <row r="355" spans="1:16" hidden="1">
      <c r="A355" t="s">
        <v>361</v>
      </c>
      <c r="B355">
        <v>24750</v>
      </c>
      <c r="C355">
        <v>45.52</v>
      </c>
      <c r="D355">
        <v>6956</v>
      </c>
      <c r="E355">
        <v>273</v>
      </c>
      <c r="F355" s="53">
        <f>ROUND(100-(Original!N356/Original!C356*100),2)</f>
        <v>62.03</v>
      </c>
      <c r="G355" s="53">
        <v>7.3</v>
      </c>
      <c r="H355" s="53">
        <f>Original!AC356/Original!C356*100</f>
        <v>83.518497476767678</v>
      </c>
      <c r="I355" s="53">
        <f>Original!AE356/Original!AC356*100</f>
        <v>64.229151484412782</v>
      </c>
      <c r="J355" s="55">
        <f>(Original!AS356-Original!AT356)/Original!AS356*100</f>
        <v>25.657982617997334</v>
      </c>
      <c r="K355" s="54">
        <f>Original!AN356/Original!AC356*100</f>
        <v>53.702588179163655</v>
      </c>
      <c r="L355">
        <f>VLOOKUP($A355,Dados_v3!$A$4:$V$420,18,FALSE)</f>
        <v>60.8</v>
      </c>
      <c r="M355">
        <f>VLOOKUP($A355,Dados_v3!$A$4:$V$420,19,FALSE)</f>
        <v>64.099999999999994</v>
      </c>
      <c r="N355">
        <f>VLOOKUP($A355,Dados_v3!$A$4:$V$420,20,FALSE)</f>
        <v>77.400000000000006</v>
      </c>
      <c r="O355">
        <f>VLOOKUP($A355,Dados_v3!$A$4:$V$420,21,FALSE)</f>
        <v>46.7</v>
      </c>
      <c r="P355">
        <f>VLOOKUP($A355,Dados_v3!$A$4:$V$420,22,FALSE)</f>
        <v>55.179999999999993</v>
      </c>
    </row>
    <row r="356" spans="1:16" hidden="1">
      <c r="A356" t="s">
        <v>362</v>
      </c>
      <c r="B356">
        <v>47880</v>
      </c>
      <c r="C356">
        <v>42.17</v>
      </c>
      <c r="D356">
        <v>13126</v>
      </c>
      <c r="E356">
        <v>287</v>
      </c>
      <c r="F356" s="53">
        <f>ROUND(100-(Original!N357/Original!C357*100),2)</f>
        <v>68.709999999999994</v>
      </c>
      <c r="G356" s="53">
        <v>6.48</v>
      </c>
      <c r="H356" s="53">
        <f>Original!AC357/Original!C357*100</f>
        <v>83.212522010630735</v>
      </c>
      <c r="I356" s="53">
        <f>Original!AE357/Original!AC357*100</f>
        <v>62.139882651123322</v>
      </c>
      <c r="J356" s="55">
        <f>(Original!AS357-Original!AT357)/Original!AS357*100</f>
        <v>30.538368606823614</v>
      </c>
      <c r="K356" s="54">
        <f>Original!AN357/Original!AC357*100</f>
        <v>59.793600123682701</v>
      </c>
      <c r="L356">
        <f>VLOOKUP($A356,Dados_v3!$A$4:$V$420,18,FALSE)</f>
        <v>62.6</v>
      </c>
      <c r="M356">
        <f>VLOOKUP($A356,Dados_v3!$A$4:$V$420,19,FALSE)</f>
        <v>62.4</v>
      </c>
      <c r="N356">
        <f>VLOOKUP($A356,Dados_v3!$A$4:$V$420,20,FALSE)</f>
        <v>78.400000000000006</v>
      </c>
      <c r="O356">
        <f>VLOOKUP($A356,Dados_v3!$A$4:$V$420,21,FALSE)</f>
        <v>57.099999999999994</v>
      </c>
      <c r="P356">
        <f>VLOOKUP($A356,Dados_v3!$A$4:$V$420,22,FALSE)</f>
        <v>57.550000000000004</v>
      </c>
    </row>
    <row r="357" spans="1:16" hidden="1">
      <c r="A357" t="s">
        <v>363</v>
      </c>
      <c r="B357">
        <v>27659</v>
      </c>
      <c r="C357">
        <v>68.790000000000006</v>
      </c>
      <c r="D357">
        <v>7033</v>
      </c>
      <c r="E357">
        <v>309</v>
      </c>
      <c r="F357" s="53">
        <f>ROUND(100-(Original!N358/Original!C358*100),2)</f>
        <v>64.47</v>
      </c>
      <c r="G357" s="53">
        <v>5.91</v>
      </c>
      <c r="H357" s="53">
        <f>Original!AC358/Original!C358*100</f>
        <v>80.613007404136084</v>
      </c>
      <c r="I357" s="53">
        <f>Original!AE358/Original!AC358*100</f>
        <v>53.849443999170369</v>
      </c>
      <c r="J357" s="55">
        <f>(Original!AS358-Original!AT358)/Original!AS358*100</f>
        <v>24.801043667854572</v>
      </c>
      <c r="K357" s="54">
        <f>Original!AN358/Original!AC358*100</f>
        <v>49.471395384690382</v>
      </c>
      <c r="L357">
        <f>VLOOKUP($A357,Dados_v3!$A$4:$V$420,18,FALSE)</f>
        <v>57.9</v>
      </c>
      <c r="M357">
        <f>VLOOKUP($A357,Dados_v3!$A$4:$V$420,19,FALSE)</f>
        <v>57.499999999999993</v>
      </c>
      <c r="N357">
        <f>VLOOKUP($A357,Dados_v3!$A$4:$V$420,20,FALSE)</f>
        <v>75.8</v>
      </c>
      <c r="O357">
        <f>VLOOKUP($A357,Dados_v3!$A$4:$V$420,21,FALSE)</f>
        <v>54</v>
      </c>
      <c r="P357">
        <f>VLOOKUP($A357,Dados_v3!$A$4:$V$420,22,FALSE)</f>
        <v>57.53</v>
      </c>
    </row>
    <row r="358" spans="1:16" hidden="1">
      <c r="A358" t="s">
        <v>364</v>
      </c>
      <c r="B358">
        <v>20305</v>
      </c>
      <c r="C358">
        <v>51.64</v>
      </c>
      <c r="D358">
        <v>5946</v>
      </c>
      <c r="E358">
        <v>241</v>
      </c>
      <c r="F358" s="53">
        <f>ROUND(100-(Original!N359/Original!C359*100),2)</f>
        <v>65.14</v>
      </c>
      <c r="G358" s="53">
        <v>8.14</v>
      </c>
      <c r="H358" s="53">
        <f>Original!AC359/Original!C359*100</f>
        <v>85.942691342083222</v>
      </c>
      <c r="I358" s="53">
        <f>Original!AE359/Original!AC359*100</f>
        <v>63.800822084832539</v>
      </c>
      <c r="J358" s="55">
        <f>(Original!AS359-Original!AT359)/Original!AS359*100</f>
        <v>28.95272972908035</v>
      </c>
      <c r="K358" s="54">
        <f>Original!AN359/Original!AC359*100</f>
        <v>55.190705764960427</v>
      </c>
      <c r="L358">
        <f>VLOOKUP($A358,Dados_v3!$A$4:$V$420,18,FALSE)</f>
        <v>61.6</v>
      </c>
      <c r="M358">
        <f>VLOOKUP($A358,Dados_v3!$A$4:$V$420,19,FALSE)</f>
        <v>58.9</v>
      </c>
      <c r="N358">
        <f>VLOOKUP($A358,Dados_v3!$A$4:$V$420,20,FALSE)</f>
        <v>74.400000000000006</v>
      </c>
      <c r="O358">
        <f>VLOOKUP($A358,Dados_v3!$A$4:$V$420,21,FALSE)</f>
        <v>49.6</v>
      </c>
      <c r="P358">
        <f>VLOOKUP($A358,Dados_v3!$A$4:$V$420,22,FALSE)</f>
        <v>51.01</v>
      </c>
    </row>
    <row r="359" spans="1:16" hidden="1">
      <c r="A359" t="s">
        <v>365</v>
      </c>
      <c r="B359">
        <v>33183</v>
      </c>
      <c r="C359">
        <v>17.45</v>
      </c>
      <c r="D359">
        <v>9429</v>
      </c>
      <c r="E359">
        <v>355</v>
      </c>
      <c r="F359" s="53">
        <f>ROUND(100-(Original!N360/Original!C360*100),2)</f>
        <v>85.3</v>
      </c>
      <c r="G359" s="53">
        <v>60.64</v>
      </c>
      <c r="H359" s="53">
        <f>Original!AC360/Original!C360*100</f>
        <v>83.513773290058154</v>
      </c>
      <c r="I359" s="53">
        <f>Original!AE360/Original!AC360*100</f>
        <v>57.815630794702322</v>
      </c>
      <c r="J359" s="55">
        <f>(Original!AS360-Original!AT360)/Original!AS360*100</f>
        <v>46.266746059232879</v>
      </c>
      <c r="K359" s="54">
        <f>Original!AN360/Original!AC360*100</f>
        <v>57.000461870912886</v>
      </c>
      <c r="L359">
        <f>VLOOKUP($A359,Dados_v3!$A$4:$V$420,18,FALSE)</f>
        <v>67.400000000000006</v>
      </c>
      <c r="M359">
        <f>VLOOKUP($A359,Dados_v3!$A$4:$V$420,19,FALSE)</f>
        <v>61.5</v>
      </c>
      <c r="N359">
        <f>VLOOKUP($A359,Dados_v3!$A$4:$V$420,20,FALSE)</f>
        <v>77.8</v>
      </c>
      <c r="O359">
        <f>VLOOKUP($A359,Dados_v3!$A$4:$V$420,21,FALSE)</f>
        <v>53.2</v>
      </c>
      <c r="P359">
        <f>VLOOKUP($A359,Dados_v3!$A$4:$V$420,22,FALSE)</f>
        <v>51.980000000000004</v>
      </c>
    </row>
    <row r="360" spans="1:16" hidden="1">
      <c r="A360" t="s">
        <v>366</v>
      </c>
      <c r="B360">
        <v>33283</v>
      </c>
      <c r="C360">
        <v>50.41</v>
      </c>
      <c r="D360">
        <v>9015</v>
      </c>
      <c r="E360">
        <v>315</v>
      </c>
      <c r="F360" s="53">
        <f>ROUND(100-(Original!N361/Original!C361*100),2)</f>
        <v>77.709999999999994</v>
      </c>
      <c r="G360" s="53">
        <v>5.96</v>
      </c>
      <c r="H360" s="53">
        <f>Original!AC361/Original!C361*100</f>
        <v>83.486353935943271</v>
      </c>
      <c r="I360" s="53">
        <f>Original!AE361/Original!AC361*100</f>
        <v>63.445924686082023</v>
      </c>
      <c r="J360" s="55">
        <f>(Original!AS361-Original!AT361)/Original!AS361*100</f>
        <v>38.457922067158343</v>
      </c>
      <c r="K360" s="54">
        <f>Original!AN361/Original!AC361*100</f>
        <v>58.420572268460589</v>
      </c>
      <c r="L360">
        <f>VLOOKUP($A360,Dados_v3!$A$4:$V$420,18,FALSE)</f>
        <v>62.7</v>
      </c>
      <c r="M360">
        <f>VLOOKUP($A360,Dados_v3!$A$4:$V$420,19,FALSE)</f>
        <v>56.599999999999994</v>
      </c>
      <c r="N360">
        <f>VLOOKUP($A360,Dados_v3!$A$4:$V$420,20,FALSE)</f>
        <v>79</v>
      </c>
      <c r="O360">
        <f>VLOOKUP($A360,Dados_v3!$A$4:$V$420,21,FALSE)</f>
        <v>56.399999999999991</v>
      </c>
      <c r="P360">
        <f>VLOOKUP($A360,Dados_v3!$A$4:$V$420,22,FALSE)</f>
        <v>56.81</v>
      </c>
    </row>
    <row r="361" spans="1:16" hidden="1">
      <c r="A361" t="s">
        <v>367</v>
      </c>
      <c r="B361">
        <v>42153</v>
      </c>
      <c r="C361">
        <v>21.45</v>
      </c>
      <c r="D361">
        <v>12317</v>
      </c>
      <c r="E361">
        <v>371</v>
      </c>
      <c r="F361" s="53">
        <f>ROUND(100-(Original!N362/Original!C362*100),2)</f>
        <v>79.209999999999994</v>
      </c>
      <c r="G361" s="53">
        <v>53.06</v>
      </c>
      <c r="H361" s="53">
        <f>Original!AC362/Original!C362*100</f>
        <v>84.724001352406702</v>
      </c>
      <c r="I361" s="53">
        <f>Original!AE362/Original!AC362*100</f>
        <v>58.958359532657859</v>
      </c>
      <c r="J361" s="55">
        <f>(Original!AS362-Original!AT362)/Original!AS362*100</f>
        <v>44.235984010707099</v>
      </c>
      <c r="K361" s="54">
        <f>Original!AN362/Original!AC362*100</f>
        <v>52.223468932433903</v>
      </c>
      <c r="L361">
        <f>VLOOKUP($A361,Dados_v3!$A$4:$V$420,18,FALSE)</f>
        <v>65.7</v>
      </c>
      <c r="M361">
        <f>VLOOKUP($A361,Dados_v3!$A$4:$V$420,19,FALSE)</f>
        <v>58.199999999999996</v>
      </c>
      <c r="N361">
        <f>VLOOKUP($A361,Dados_v3!$A$4:$V$420,20,FALSE)</f>
        <v>76.900000000000006</v>
      </c>
      <c r="O361">
        <f>VLOOKUP($A361,Dados_v3!$A$4:$V$420,21,FALSE)</f>
        <v>58.3</v>
      </c>
      <c r="P361">
        <f>VLOOKUP($A361,Dados_v3!$A$4:$V$420,22,FALSE)</f>
        <v>54.64</v>
      </c>
    </row>
    <row r="362" spans="1:16" hidden="1">
      <c r="A362" t="s">
        <v>368</v>
      </c>
      <c r="B362">
        <v>41798</v>
      </c>
      <c r="C362">
        <v>51.49</v>
      </c>
      <c r="D362">
        <v>11493</v>
      </c>
      <c r="E362">
        <v>292</v>
      </c>
      <c r="F362" s="53">
        <f>ROUND(100-(Original!N363/Original!C363*100),2)</f>
        <v>77.06</v>
      </c>
      <c r="G362" s="53">
        <v>2.2599999999999998</v>
      </c>
      <c r="H362" s="53">
        <f>Original!AC363/Original!C363*100</f>
        <v>82.077830336475429</v>
      </c>
      <c r="I362" s="53">
        <f>Original!AE363/Original!AC363*100</f>
        <v>63.796056101653576</v>
      </c>
      <c r="J362" s="55">
        <f>(Original!AS363-Original!AT363)/Original!AS363*100</f>
        <v>33.28811382266818</v>
      </c>
      <c r="K362" s="54">
        <f>Original!AN363/Original!AC363*100</f>
        <v>58.357006217747752</v>
      </c>
      <c r="L362">
        <f>VLOOKUP($A362,Dados_v3!$A$4:$V$420,18,FALSE)</f>
        <v>63.5</v>
      </c>
      <c r="M362">
        <f>VLOOKUP($A362,Dados_v3!$A$4:$V$420,19,FALSE)</f>
        <v>62.3</v>
      </c>
      <c r="N362">
        <f>VLOOKUP($A362,Dados_v3!$A$4:$V$420,20,FALSE)</f>
        <v>72.899999999999991</v>
      </c>
      <c r="O362">
        <f>VLOOKUP($A362,Dados_v3!$A$4:$V$420,21,FALSE)</f>
        <v>56.8</v>
      </c>
      <c r="P362">
        <f>VLOOKUP($A362,Dados_v3!$A$4:$V$420,22,FALSE)</f>
        <v>58.03</v>
      </c>
    </row>
    <row r="363" spans="1:16" hidden="1">
      <c r="A363" t="s">
        <v>369</v>
      </c>
      <c r="B363">
        <v>37425</v>
      </c>
      <c r="C363">
        <v>42.08</v>
      </c>
      <c r="D363">
        <v>9171</v>
      </c>
      <c r="E363">
        <v>201</v>
      </c>
      <c r="F363" s="53">
        <f>ROUND(100-(Original!N364/Original!C364*100),2)</f>
        <v>66.81</v>
      </c>
      <c r="G363" s="53">
        <v>28.66</v>
      </c>
      <c r="H363" s="53">
        <f>Original!AC364/Original!C364*100</f>
        <v>78.971758885691386</v>
      </c>
      <c r="I363" s="53">
        <f>Original!AE364/Original!AC364*100</f>
        <v>59.76684223498868</v>
      </c>
      <c r="J363" s="55">
        <f>(Original!AS364-Original!AT364)/Original!AS364*100</f>
        <v>23.352840670610288</v>
      </c>
      <c r="K363" s="54">
        <f>Original!AN364/Original!AC364*100</f>
        <v>49.760823599043697</v>
      </c>
      <c r="L363">
        <f>VLOOKUP($A363,Dados_v3!$A$4:$V$420,18,FALSE)</f>
        <v>58.5</v>
      </c>
      <c r="M363">
        <f>VLOOKUP($A363,Dados_v3!$A$4:$V$420,19,FALSE)</f>
        <v>57.8</v>
      </c>
      <c r="N363">
        <f>VLOOKUP($A363,Dados_v3!$A$4:$V$420,20,FALSE)</f>
        <v>78.400000000000006</v>
      </c>
      <c r="O363">
        <f>VLOOKUP($A363,Dados_v3!$A$4:$V$420,21,FALSE)</f>
        <v>55.300000000000004</v>
      </c>
      <c r="P363">
        <f>VLOOKUP($A363,Dados_v3!$A$4:$V$420,22,FALSE)</f>
        <v>53.43</v>
      </c>
    </row>
    <row r="364" spans="1:16" hidden="1">
      <c r="A364" t="s">
        <v>370</v>
      </c>
      <c r="B364">
        <v>31638</v>
      </c>
      <c r="C364">
        <v>80.17</v>
      </c>
      <c r="D364">
        <v>8272</v>
      </c>
      <c r="E364">
        <v>200</v>
      </c>
      <c r="F364" s="53">
        <f>ROUND(100-(Original!N365/Original!C365*100),2)</f>
        <v>65.92</v>
      </c>
      <c r="G364" s="53">
        <v>0.8</v>
      </c>
      <c r="H364" s="53">
        <f>Original!AC365/Original!C365*100</f>
        <v>80.625133577944254</v>
      </c>
      <c r="I364" s="53">
        <f>Original!AE365/Original!AC365*100</f>
        <v>54.166201324970942</v>
      </c>
      <c r="J364" s="55">
        <f>(Original!AS365-Original!AT365)/Original!AS365*100</f>
        <v>27.547013654581491</v>
      </c>
      <c r="K364" s="54">
        <f>Original!AN365/Original!AC365*100</f>
        <v>41.655822974923964</v>
      </c>
      <c r="L364">
        <f>VLOOKUP($A364,Dados_v3!$A$4:$V$420,18,FALSE)</f>
        <v>59.5</v>
      </c>
      <c r="M364">
        <f>VLOOKUP($A364,Dados_v3!$A$4:$V$420,19,FALSE)</f>
        <v>58.199999999999996</v>
      </c>
      <c r="N364">
        <f>VLOOKUP($A364,Dados_v3!$A$4:$V$420,20,FALSE)</f>
        <v>79.3</v>
      </c>
      <c r="O364">
        <f>VLOOKUP($A364,Dados_v3!$A$4:$V$420,21,FALSE)</f>
        <v>51.800000000000004</v>
      </c>
      <c r="P364">
        <f>VLOOKUP($A364,Dados_v3!$A$4:$V$420,22,FALSE)</f>
        <v>54.669999999999995</v>
      </c>
    </row>
    <row r="365" spans="1:16" hidden="1">
      <c r="A365" t="s">
        <v>371</v>
      </c>
      <c r="B365">
        <v>22000</v>
      </c>
      <c r="C365">
        <v>9.08</v>
      </c>
      <c r="D365">
        <v>6088</v>
      </c>
      <c r="E365">
        <v>315</v>
      </c>
      <c r="F365" s="53">
        <f>ROUND(100-(Original!N366/Original!C366*100),2)</f>
        <v>73.819999999999993</v>
      </c>
      <c r="G365" s="53">
        <v>73.72</v>
      </c>
      <c r="H365" s="53">
        <f>Original!AC366/Original!C366*100</f>
        <v>81.843324287136369</v>
      </c>
      <c r="I365" s="53">
        <f>Original!AE366/Original!AC366*100</f>
        <v>59.644148679087408</v>
      </c>
      <c r="J365" s="55">
        <f>(Original!AS366-Original!AT366)/Original!AS366*100</f>
        <v>35.406939232501841</v>
      </c>
      <c r="K365" s="54">
        <f>Original!AN366/Original!AC366*100</f>
        <v>48.105880337519899</v>
      </c>
      <c r="L365">
        <f>VLOOKUP($A365,Dados_v3!$A$4:$V$420,18,FALSE)</f>
        <v>63.1</v>
      </c>
      <c r="M365">
        <f>VLOOKUP($A365,Dados_v3!$A$4:$V$420,19,FALSE)</f>
        <v>60</v>
      </c>
      <c r="N365">
        <f>VLOOKUP($A365,Dados_v3!$A$4:$V$420,20,FALSE)</f>
        <v>73.599999999999994</v>
      </c>
      <c r="O365">
        <f>VLOOKUP($A365,Dados_v3!$A$4:$V$420,21,FALSE)</f>
        <v>49.3</v>
      </c>
      <c r="P365">
        <f>VLOOKUP($A365,Dados_v3!$A$4:$V$420,22,FALSE)</f>
        <v>51.6</v>
      </c>
    </row>
    <row r="366" spans="1:16" hidden="1">
      <c r="A366" t="s">
        <v>372</v>
      </c>
      <c r="B366">
        <v>20013</v>
      </c>
      <c r="C366">
        <v>58.58</v>
      </c>
      <c r="D366">
        <v>5679</v>
      </c>
      <c r="E366">
        <v>240</v>
      </c>
      <c r="F366" s="53">
        <f>ROUND(100-(Original!N367/Original!C367*100),2)</f>
        <v>60.43</v>
      </c>
      <c r="G366" s="53">
        <v>12.13</v>
      </c>
      <c r="H366" s="53">
        <f>Original!AC367/Original!C367*100</f>
        <v>85.181095537600555</v>
      </c>
      <c r="I366" s="53">
        <f>Original!AE367/Original!AC367*100</f>
        <v>64.560417673528576</v>
      </c>
      <c r="J366" s="55">
        <f>(Original!AS367-Original!AT367)/Original!AS367*100</f>
        <v>20.377923944795846</v>
      </c>
      <c r="K366" s="54">
        <f>Original!AN367/Original!AC367*100</f>
        <v>53.12903956735839</v>
      </c>
      <c r="L366">
        <f>VLOOKUP($A366,Dados_v3!$A$4:$V$420,18,FALSE)</f>
        <v>57.699999999999996</v>
      </c>
      <c r="M366">
        <f>VLOOKUP($A366,Dados_v3!$A$4:$V$420,19,FALSE)</f>
        <v>55.000000000000007</v>
      </c>
      <c r="N366">
        <f>VLOOKUP($A366,Dados_v3!$A$4:$V$420,20,FALSE)</f>
        <v>70.399999999999991</v>
      </c>
      <c r="O366">
        <f>VLOOKUP($A366,Dados_v3!$A$4:$V$420,21,FALSE)</f>
        <v>53.7</v>
      </c>
      <c r="P366">
        <f>VLOOKUP($A366,Dados_v3!$A$4:$V$420,22,FALSE)</f>
        <v>50.83</v>
      </c>
    </row>
    <row r="367" spans="1:16" hidden="1">
      <c r="A367" t="s">
        <v>373</v>
      </c>
      <c r="B367">
        <v>21482</v>
      </c>
      <c r="C367">
        <v>68.849999999999994</v>
      </c>
      <c r="D367">
        <v>5532</v>
      </c>
      <c r="E367">
        <v>253</v>
      </c>
      <c r="F367" s="53">
        <f>ROUND(100-(Original!N368/Original!C368*100),2)</f>
        <v>64.989999999999995</v>
      </c>
      <c r="G367" s="53">
        <v>21.44</v>
      </c>
      <c r="H367" s="53">
        <f>Original!AC368/Original!C368*100</f>
        <v>81.387023914765848</v>
      </c>
      <c r="I367" s="53">
        <f>Original!AE368/Original!AC368*100</f>
        <v>59.467287357443276</v>
      </c>
      <c r="J367" s="55">
        <f>(Original!AS368-Original!AT368)/Original!AS368*100</f>
        <v>23.380389124673769</v>
      </c>
      <c r="K367" s="54">
        <f>Original!AN368/Original!AC368*100</f>
        <v>53.548248585395228</v>
      </c>
      <c r="L367">
        <f>VLOOKUP($A367,Dados_v3!$A$4:$V$420,18,FALSE)</f>
        <v>56.599999999999994</v>
      </c>
      <c r="M367">
        <f>VLOOKUP($A367,Dados_v3!$A$4:$V$420,19,FALSE)</f>
        <v>54.7</v>
      </c>
      <c r="N367">
        <f>VLOOKUP($A367,Dados_v3!$A$4:$V$420,20,FALSE)</f>
        <v>78.3</v>
      </c>
      <c r="O367">
        <f>VLOOKUP($A367,Dados_v3!$A$4:$V$420,21,FALSE)</f>
        <v>48.199999999999996</v>
      </c>
      <c r="P367">
        <f>VLOOKUP($A367,Dados_v3!$A$4:$V$420,22,FALSE)</f>
        <v>54.75</v>
      </c>
    </row>
    <row r="368" spans="1:16" hidden="1">
      <c r="A368" t="s">
        <v>374</v>
      </c>
      <c r="B368">
        <v>24294</v>
      </c>
      <c r="C368">
        <v>55.71</v>
      </c>
      <c r="D368">
        <v>7055</v>
      </c>
      <c r="E368">
        <v>239</v>
      </c>
      <c r="F368" s="53">
        <f>ROUND(100-(Original!N369/Original!C369*100),2)</f>
        <v>65.06</v>
      </c>
      <c r="G368" s="53">
        <v>2.21</v>
      </c>
      <c r="H368" s="53">
        <f>Original!AC369/Original!C369*100</f>
        <v>84.000380208034912</v>
      </c>
      <c r="I368" s="53">
        <f>Original!AE369/Original!AC369*100</f>
        <v>59.282135664847004</v>
      </c>
      <c r="J368" s="55">
        <f>(Original!AS369-Original!AT369)/Original!AS369*100</f>
        <v>25.830420428682956</v>
      </c>
      <c r="K368" s="54">
        <f>Original!AN369/Original!AC369*100</f>
        <v>47.832838638180164</v>
      </c>
      <c r="L368">
        <f>VLOOKUP($A368,Dados_v3!$A$4:$V$420,18,FALSE)</f>
        <v>60.5</v>
      </c>
      <c r="M368">
        <f>VLOOKUP($A368,Dados_v3!$A$4:$V$420,19,FALSE)</f>
        <v>57.199999999999996</v>
      </c>
      <c r="N368">
        <f>VLOOKUP($A368,Dados_v3!$A$4:$V$420,20,FALSE)</f>
        <v>79.100000000000009</v>
      </c>
      <c r="O368">
        <f>VLOOKUP($A368,Dados_v3!$A$4:$V$420,21,FALSE)</f>
        <v>50.8</v>
      </c>
      <c r="P368">
        <f>VLOOKUP($A368,Dados_v3!$A$4:$V$420,22,FALSE)</f>
        <v>57.769999999999996</v>
      </c>
    </row>
    <row r="369" spans="1:16" hidden="1">
      <c r="A369" t="s">
        <v>375</v>
      </c>
      <c r="B369">
        <v>20691</v>
      </c>
      <c r="C369">
        <v>14.95</v>
      </c>
      <c r="D369">
        <v>6015</v>
      </c>
      <c r="E369">
        <v>318</v>
      </c>
      <c r="F369" s="53">
        <f>ROUND(100-(Original!N370/Original!C370*100),2)</f>
        <v>69</v>
      </c>
      <c r="G369" s="53">
        <v>61.26</v>
      </c>
      <c r="H369" s="53">
        <f>Original!AC370/Original!C370*100</f>
        <v>82.390744625151029</v>
      </c>
      <c r="I369" s="53">
        <f>Original!AE370/Original!AC370*100</f>
        <v>64.642971100289344</v>
      </c>
      <c r="J369" s="55">
        <f>(Original!AS370-Original!AT370)/Original!AS370*100</f>
        <v>31.852744179827297</v>
      </c>
      <c r="K369" s="54">
        <f>Original!AN370/Original!AC370*100</f>
        <v>50.926647129725701</v>
      </c>
      <c r="L369">
        <f>VLOOKUP($A369,Dados_v3!$A$4:$V$420,18,FALSE)</f>
        <v>61.1</v>
      </c>
      <c r="M369">
        <f>VLOOKUP($A369,Dados_v3!$A$4:$V$420,19,FALSE)</f>
        <v>50.3</v>
      </c>
      <c r="N369">
        <f>VLOOKUP($A369,Dados_v3!$A$4:$V$420,20,FALSE)</f>
        <v>75.2</v>
      </c>
      <c r="O369">
        <f>VLOOKUP($A369,Dados_v3!$A$4:$V$420,21,FALSE)</f>
        <v>56.8</v>
      </c>
      <c r="P369">
        <f>VLOOKUP($A369,Dados_v3!$A$4:$V$420,22,FALSE)</f>
        <v>56.19</v>
      </c>
    </row>
    <row r="370" spans="1:16" hidden="1">
      <c r="A370" t="s">
        <v>376</v>
      </c>
      <c r="B370">
        <v>25004</v>
      </c>
      <c r="C370">
        <v>28.21</v>
      </c>
      <c r="D370">
        <v>6774</v>
      </c>
      <c r="E370">
        <v>269</v>
      </c>
      <c r="F370" s="53">
        <f>ROUND(100-(Original!N371/Original!C371*100),2)</f>
        <v>61.29</v>
      </c>
      <c r="G370" s="53">
        <v>51.33</v>
      </c>
      <c r="H370" s="53">
        <f>Original!AC371/Original!C371*100</f>
        <v>82.724094882858736</v>
      </c>
      <c r="I370" s="53">
        <f>Original!AE371/Original!AC371*100</f>
        <v>58.879460462992995</v>
      </c>
      <c r="J370" s="55">
        <f>(Original!AS371-Original!AT371)/Original!AS371*100</f>
        <v>32.902060835083446</v>
      </c>
      <c r="K370" s="54">
        <f>Original!AN371/Original!AC371*100</f>
        <v>50.160955083650983</v>
      </c>
      <c r="L370">
        <f>VLOOKUP($A370,Dados_v3!$A$4:$V$420,18,FALSE)</f>
        <v>59.3</v>
      </c>
      <c r="M370">
        <f>VLOOKUP($A370,Dados_v3!$A$4:$V$420,19,FALSE)</f>
        <v>60.699999999999996</v>
      </c>
      <c r="N370">
        <f>VLOOKUP($A370,Dados_v3!$A$4:$V$420,20,FALSE)</f>
        <v>76.7</v>
      </c>
      <c r="O370">
        <f>VLOOKUP($A370,Dados_v3!$A$4:$V$420,21,FALSE)</f>
        <v>49</v>
      </c>
      <c r="P370">
        <f>VLOOKUP($A370,Dados_v3!$A$4:$V$420,22,FALSE)</f>
        <v>53.559999999999995</v>
      </c>
    </row>
    <row r="371" spans="1:16" hidden="1">
      <c r="A371" t="s">
        <v>377</v>
      </c>
      <c r="B371">
        <v>24110</v>
      </c>
      <c r="C371">
        <v>37.659999999999997</v>
      </c>
      <c r="D371">
        <v>7209</v>
      </c>
      <c r="E371">
        <v>269</v>
      </c>
      <c r="F371" s="53">
        <f>ROUND(100-(Original!N372/Original!C372*100),2)</f>
        <v>63.94</v>
      </c>
      <c r="G371" s="53">
        <v>21.86</v>
      </c>
      <c r="H371" s="53">
        <f>Original!AC372/Original!C372*100</f>
        <v>81.341074036292</v>
      </c>
      <c r="I371" s="53">
        <f>Original!AE372/Original!AC372*100</f>
        <v>64.854366078735708</v>
      </c>
      <c r="J371" s="55">
        <f>(Original!AS372-Original!AT372)/Original!AS372*100</f>
        <v>25.817448996113896</v>
      </c>
      <c r="K371" s="54">
        <f>Original!AN372/Original!AC372*100</f>
        <v>54.449537238356484</v>
      </c>
      <c r="L371">
        <f>VLOOKUP($A371,Dados_v3!$A$4:$V$420,18,FALSE)</f>
        <v>56.000000000000007</v>
      </c>
      <c r="M371">
        <f>VLOOKUP($A371,Dados_v3!$A$4:$V$420,19,FALSE)</f>
        <v>59.599999999999994</v>
      </c>
      <c r="N371">
        <f>VLOOKUP($A371,Dados_v3!$A$4:$V$420,20,FALSE)</f>
        <v>79.600000000000009</v>
      </c>
      <c r="O371">
        <f>VLOOKUP($A371,Dados_v3!$A$4:$V$420,21,FALSE)</f>
        <v>43.4</v>
      </c>
      <c r="P371">
        <f>VLOOKUP($A371,Dados_v3!$A$4:$V$420,22,FALSE)</f>
        <v>51.78</v>
      </c>
    </row>
    <row r="372" spans="1:16" hidden="1">
      <c r="A372" t="s">
        <v>378</v>
      </c>
      <c r="B372">
        <v>24560</v>
      </c>
      <c r="C372">
        <v>45.09</v>
      </c>
      <c r="D372">
        <v>7517</v>
      </c>
      <c r="E372">
        <v>322</v>
      </c>
      <c r="F372" s="53">
        <f>ROUND(100-(Original!N373/Original!C373*100),2)</f>
        <v>75.2</v>
      </c>
      <c r="G372" s="53">
        <v>45.23</v>
      </c>
      <c r="H372" s="53">
        <f>Original!AC373/Original!C373*100</f>
        <v>85.282575717385996</v>
      </c>
      <c r="I372" s="53">
        <f>Original!AE373/Original!AC373*100</f>
        <v>72.017778053497224</v>
      </c>
      <c r="J372" s="55">
        <f>(Original!AS373-Original!AT373)/Original!AS373*100</f>
        <v>34.839830900100914</v>
      </c>
      <c r="K372" s="54">
        <f>Original!AN373/Original!AC373*100</f>
        <v>61.7881307575188</v>
      </c>
      <c r="L372">
        <f>VLOOKUP($A372,Dados_v3!$A$4:$V$420,18,FALSE)</f>
        <v>63.7</v>
      </c>
      <c r="M372">
        <f>VLOOKUP($A372,Dados_v3!$A$4:$V$420,19,FALSE)</f>
        <v>57.199999999999996</v>
      </c>
      <c r="N372">
        <f>VLOOKUP($A372,Dados_v3!$A$4:$V$420,20,FALSE)</f>
        <v>76.400000000000006</v>
      </c>
      <c r="O372">
        <f>VLOOKUP($A372,Dados_v3!$A$4:$V$420,21,FALSE)</f>
        <v>53.2</v>
      </c>
      <c r="P372">
        <f>VLOOKUP($A372,Dados_v3!$A$4:$V$420,22,FALSE)</f>
        <v>49.830000000000005</v>
      </c>
    </row>
    <row r="373" spans="1:16" hidden="1">
      <c r="A373" t="s">
        <v>379</v>
      </c>
      <c r="B373">
        <v>37567</v>
      </c>
      <c r="C373">
        <v>6.18</v>
      </c>
      <c r="D373">
        <v>11749</v>
      </c>
      <c r="E373">
        <v>362</v>
      </c>
      <c r="F373" s="53">
        <f>ROUND(100-(Original!N374/Original!C374*100),2)</f>
        <v>84.17</v>
      </c>
      <c r="G373" s="53">
        <v>20.13</v>
      </c>
      <c r="H373" s="53">
        <f>Original!AC374/Original!C374*100</f>
        <v>83.811812343146912</v>
      </c>
      <c r="I373" s="53">
        <f>Original!AE374/Original!AC374*100</f>
        <v>62.563782280226299</v>
      </c>
      <c r="J373" s="55">
        <f>(Original!AS374-Original!AT374)/Original!AS374*100</f>
        <v>42.075094240481654</v>
      </c>
      <c r="K373" s="54">
        <f>Original!AN374/Original!AC374*100</f>
        <v>52.51828612473831</v>
      </c>
      <c r="L373">
        <f>VLOOKUP($A373,Dados_v3!$A$4:$V$420,18,FALSE)</f>
        <v>64.5</v>
      </c>
      <c r="M373">
        <f>VLOOKUP($A373,Dados_v3!$A$4:$V$420,19,FALSE)</f>
        <v>58.8</v>
      </c>
      <c r="N373">
        <f>VLOOKUP($A373,Dados_v3!$A$4:$V$420,20,FALSE)</f>
        <v>76.099999999999994</v>
      </c>
      <c r="O373">
        <f>VLOOKUP($A373,Dados_v3!$A$4:$V$420,21,FALSE)</f>
        <v>57.199999999999996</v>
      </c>
      <c r="P373">
        <f>VLOOKUP($A373,Dados_v3!$A$4:$V$420,22,FALSE)</f>
        <v>57.87</v>
      </c>
    </row>
    <row r="374" spans="1:16" hidden="1">
      <c r="A374" t="s">
        <v>380</v>
      </c>
      <c r="B374">
        <v>22189</v>
      </c>
      <c r="C374">
        <v>66.150000000000006</v>
      </c>
      <c r="D374">
        <v>6021</v>
      </c>
      <c r="E374">
        <v>227</v>
      </c>
      <c r="F374" s="53">
        <f>ROUND(100-(Original!N375/Original!C375*100),2)</f>
        <v>57.95</v>
      </c>
      <c r="G374" s="53">
        <v>23.72</v>
      </c>
      <c r="H374" s="53">
        <f>Original!AC375/Original!C375*100</f>
        <v>80.569071824192179</v>
      </c>
      <c r="I374" s="53">
        <f>Original!AE375/Original!AC375*100</f>
        <v>68.023322972032517</v>
      </c>
      <c r="J374" s="55">
        <f>(Original!AS375-Original!AT375)/Original!AS375*100</f>
        <v>20.592816754635702</v>
      </c>
      <c r="K374" s="54">
        <f>Original!AN375/Original!AC375*100</f>
        <v>58.138546807535278</v>
      </c>
      <c r="L374">
        <f>VLOOKUP($A374,Dados_v3!$A$4:$V$420,18,FALSE)</f>
        <v>54.400000000000006</v>
      </c>
      <c r="M374">
        <f>VLOOKUP($A374,Dados_v3!$A$4:$V$420,19,FALSE)</f>
        <v>54.900000000000006</v>
      </c>
      <c r="N374">
        <f>VLOOKUP($A374,Dados_v3!$A$4:$V$420,20,FALSE)</f>
        <v>80.400000000000006</v>
      </c>
      <c r="O374">
        <f>VLOOKUP($A374,Dados_v3!$A$4:$V$420,21,FALSE)</f>
        <v>45.9</v>
      </c>
      <c r="P374">
        <f>VLOOKUP($A374,Dados_v3!$A$4:$V$420,22,FALSE)</f>
        <v>45.2</v>
      </c>
    </row>
    <row r="375" spans="1:16" hidden="1">
      <c r="A375" t="s">
        <v>381</v>
      </c>
      <c r="B375">
        <v>45536</v>
      </c>
      <c r="C375">
        <v>28.54</v>
      </c>
      <c r="D375">
        <v>11618</v>
      </c>
      <c r="E375">
        <v>258</v>
      </c>
      <c r="F375" s="53">
        <f>ROUND(100-(Original!N376/Original!C376*100),2)</f>
        <v>69.39</v>
      </c>
      <c r="G375" s="53">
        <v>32.35</v>
      </c>
      <c r="H375" s="53">
        <f>Original!AC376/Original!C376*100</f>
        <v>80.434622169382465</v>
      </c>
      <c r="I375" s="53">
        <f>Original!AE376/Original!AC376*100</f>
        <v>58.367734947424822</v>
      </c>
      <c r="J375" s="55">
        <f>(Original!AS376-Original!AT376)/Original!AS376*100</f>
        <v>30.662425490293693</v>
      </c>
      <c r="K375" s="54">
        <f>Original!AN376/Original!AC376*100</f>
        <v>50.672004243056399</v>
      </c>
      <c r="L375">
        <f>VLOOKUP($A375,Dados_v3!$A$4:$V$420,18,FALSE)</f>
        <v>58.5</v>
      </c>
      <c r="M375">
        <f>VLOOKUP($A375,Dados_v3!$A$4:$V$420,19,FALSE)</f>
        <v>60.099999999999994</v>
      </c>
      <c r="N375">
        <f>VLOOKUP($A375,Dados_v3!$A$4:$V$420,20,FALSE)</f>
        <v>78</v>
      </c>
      <c r="O375">
        <f>VLOOKUP($A375,Dados_v3!$A$4:$V$420,21,FALSE)</f>
        <v>54.800000000000004</v>
      </c>
      <c r="P375">
        <f>VLOOKUP($A375,Dados_v3!$A$4:$V$420,22,FALSE)</f>
        <v>56.779999999999994</v>
      </c>
    </row>
    <row r="376" spans="1:16" hidden="1">
      <c r="A376" t="s">
        <v>382</v>
      </c>
      <c r="B376">
        <v>51651</v>
      </c>
      <c r="C376">
        <v>61.98</v>
      </c>
      <c r="D376">
        <v>13612</v>
      </c>
      <c r="E376">
        <v>195</v>
      </c>
      <c r="F376" s="53">
        <f>ROUND(100-(Original!N377/Original!C377*100),2)</f>
        <v>53.46</v>
      </c>
      <c r="G376" s="53">
        <v>28.17</v>
      </c>
      <c r="H376" s="53">
        <f>Original!AC377/Original!C377*100</f>
        <v>80.481297487076731</v>
      </c>
      <c r="I376" s="53">
        <f>Original!AE377/Original!AC377*100</f>
        <v>59.661674361899543</v>
      </c>
      <c r="J376" s="55">
        <f>(Original!AS377-Original!AT377)/Original!AS377*100</f>
        <v>19.993734968913309</v>
      </c>
      <c r="K376" s="54">
        <f>Original!AN377/Original!AC377*100</f>
        <v>52.941403339603625</v>
      </c>
      <c r="L376">
        <f>VLOOKUP($A376,Dados_v3!$A$4:$V$420,18,FALSE)</f>
        <v>53.400000000000006</v>
      </c>
      <c r="M376">
        <f>VLOOKUP($A376,Dados_v3!$A$4:$V$420,19,FALSE)</f>
        <v>59.4</v>
      </c>
      <c r="N376">
        <f>VLOOKUP($A376,Dados_v3!$A$4:$V$420,20,FALSE)</f>
        <v>75.400000000000006</v>
      </c>
      <c r="O376">
        <f>VLOOKUP($A376,Dados_v3!$A$4:$V$420,21,FALSE)</f>
        <v>59.4</v>
      </c>
      <c r="P376">
        <f>VLOOKUP($A376,Dados_v3!$A$4:$V$420,22,FALSE)</f>
        <v>56.67</v>
      </c>
    </row>
    <row r="377" spans="1:16" hidden="1">
      <c r="A377" t="s">
        <v>383</v>
      </c>
      <c r="B377">
        <v>63480</v>
      </c>
      <c r="C377">
        <v>32.11</v>
      </c>
      <c r="D377">
        <v>16344</v>
      </c>
      <c r="E377">
        <v>314</v>
      </c>
      <c r="F377" s="53">
        <f>ROUND(100-(Original!N378/Original!C378*100),2)</f>
        <v>72.790000000000006</v>
      </c>
      <c r="G377" s="53">
        <v>30.02</v>
      </c>
      <c r="H377" s="53">
        <f>Original!AC378/Original!C378*100</f>
        <v>81.036153718604282</v>
      </c>
      <c r="I377" s="53">
        <f>Original!AE378/Original!AC378*100</f>
        <v>62.030250217948399</v>
      </c>
      <c r="J377" s="55">
        <f>(Original!AS378-Original!AT378)/Original!AS378*100</f>
        <v>38.292501118798775</v>
      </c>
      <c r="K377" s="54">
        <f>Original!AN378/Original!AC378*100</f>
        <v>53.792020364186108</v>
      </c>
      <c r="L377">
        <f>VLOOKUP($A377,Dados_v3!$A$4:$V$420,18,FALSE)</f>
        <v>63.3</v>
      </c>
      <c r="M377">
        <f>VLOOKUP($A377,Dados_v3!$A$4:$V$420,19,FALSE)</f>
        <v>67.900000000000006</v>
      </c>
      <c r="N377">
        <f>VLOOKUP($A377,Dados_v3!$A$4:$V$420,20,FALSE)</f>
        <v>80.100000000000009</v>
      </c>
      <c r="O377">
        <f>VLOOKUP($A377,Dados_v3!$A$4:$V$420,21,FALSE)</f>
        <v>54.1</v>
      </c>
      <c r="P377">
        <f>VLOOKUP($A377,Dados_v3!$A$4:$V$420,22,FALSE)</f>
        <v>60.480000000000004</v>
      </c>
    </row>
    <row r="378" spans="1:16" hidden="1">
      <c r="A378" t="s">
        <v>384</v>
      </c>
      <c r="B378">
        <v>64602</v>
      </c>
      <c r="C378">
        <v>30.14</v>
      </c>
      <c r="D378">
        <v>18506</v>
      </c>
      <c r="E378">
        <v>371</v>
      </c>
      <c r="F378" s="53">
        <f>ROUND(100-(Original!N379/Original!C379*100),2)</f>
        <v>74.95</v>
      </c>
      <c r="G378" s="53">
        <v>60.53</v>
      </c>
      <c r="H378" s="53">
        <f>Original!AC379/Original!C379*100</f>
        <v>85.779785639546773</v>
      </c>
      <c r="I378" s="53">
        <f>Original!AE379/Original!AC379*100</f>
        <v>65.969703255209851</v>
      </c>
      <c r="J378" s="55">
        <f>(Original!AS379-Original!AT379)/Original!AS379*100</f>
        <v>39.275589068474218</v>
      </c>
      <c r="K378" s="54">
        <f>Original!AN379/Original!AC379*100</f>
        <v>55.09272207037251</v>
      </c>
      <c r="L378">
        <f>VLOOKUP($A378,Dados_v3!$A$4:$V$420,18,FALSE)</f>
        <v>65.600000000000009</v>
      </c>
      <c r="M378">
        <f>VLOOKUP($A378,Dados_v3!$A$4:$V$420,19,FALSE)</f>
        <v>64.5</v>
      </c>
      <c r="N378">
        <f>VLOOKUP($A378,Dados_v3!$A$4:$V$420,20,FALSE)</f>
        <v>81.899999999999991</v>
      </c>
      <c r="O378">
        <f>VLOOKUP($A378,Dados_v3!$A$4:$V$420,21,FALSE)</f>
        <v>55.900000000000006</v>
      </c>
      <c r="P378">
        <f>VLOOKUP($A378,Dados_v3!$A$4:$V$420,22,FALSE)</f>
        <v>52.26</v>
      </c>
    </row>
    <row r="379" spans="1:16" hidden="1">
      <c r="A379" t="s">
        <v>385</v>
      </c>
      <c r="B379">
        <v>66616</v>
      </c>
      <c r="C379">
        <v>62.68</v>
      </c>
      <c r="D379">
        <v>17999</v>
      </c>
      <c r="E379">
        <v>233</v>
      </c>
      <c r="F379" s="53">
        <f>ROUND(100-(Original!N380/Original!C380*100),2)</f>
        <v>65.319999999999993</v>
      </c>
      <c r="G379" s="53">
        <v>9.16</v>
      </c>
      <c r="H379" s="53">
        <f>Original!AC380/Original!C380*100</f>
        <v>81.850097329305271</v>
      </c>
      <c r="I379" s="53">
        <f>Original!AE380/Original!AC380*100</f>
        <v>62.975464349449474</v>
      </c>
      <c r="J379" s="55">
        <f>(Original!AS380-Original!AT380)/Original!AS380*100</f>
        <v>25.933792831282084</v>
      </c>
      <c r="K379" s="54">
        <f>Original!AN380/Original!AC380*100</f>
        <v>55.485738352729378</v>
      </c>
      <c r="L379">
        <f>VLOOKUP($A379,Dados_v3!$A$4:$V$420,18,FALSE)</f>
        <v>58.599999999999994</v>
      </c>
      <c r="M379">
        <f>VLOOKUP($A379,Dados_v3!$A$4:$V$420,19,FALSE)</f>
        <v>64.8</v>
      </c>
      <c r="N379">
        <f>VLOOKUP($A379,Dados_v3!$A$4:$V$420,20,FALSE)</f>
        <v>81.8</v>
      </c>
      <c r="O379">
        <f>VLOOKUP($A379,Dados_v3!$A$4:$V$420,21,FALSE)</f>
        <v>56.2</v>
      </c>
      <c r="P379">
        <f>VLOOKUP($A379,Dados_v3!$A$4:$V$420,22,FALSE)</f>
        <v>57.13</v>
      </c>
    </row>
    <row r="380" spans="1:16" hidden="1">
      <c r="A380" t="s">
        <v>386</v>
      </c>
      <c r="B380">
        <v>83158</v>
      </c>
      <c r="C380">
        <v>8.61</v>
      </c>
      <c r="D380">
        <v>24892</v>
      </c>
      <c r="E380">
        <v>403</v>
      </c>
      <c r="F380" s="53">
        <f>ROUND(100-(Original!N381/Original!C381*100),2)</f>
        <v>86.32</v>
      </c>
      <c r="G380" s="53">
        <v>66.58</v>
      </c>
      <c r="H380" s="53">
        <f>Original!AC381/Original!C381*100</f>
        <v>84.609977979581046</v>
      </c>
      <c r="I380" s="53">
        <f>Original!AE381/Original!AC381*100</f>
        <v>59.467223174692229</v>
      </c>
      <c r="J380" s="55">
        <f>(Original!AS381-Original!AT381)/Original!AS381*100</f>
        <v>52.856837606224026</v>
      </c>
      <c r="K380" s="54">
        <f>Original!AN381/Original!AC381*100</f>
        <v>56.382304438294931</v>
      </c>
      <c r="L380">
        <f>VLOOKUP($A380,Dados_v3!$A$4:$V$420,18,FALSE)</f>
        <v>69.099999999999994</v>
      </c>
      <c r="M380">
        <f>VLOOKUP($A380,Dados_v3!$A$4:$V$420,19,FALSE)</f>
        <v>66</v>
      </c>
      <c r="N380">
        <f>VLOOKUP($A380,Dados_v3!$A$4:$V$420,20,FALSE)</f>
        <v>81.399999999999991</v>
      </c>
      <c r="O380">
        <f>VLOOKUP($A380,Dados_v3!$A$4:$V$420,21,FALSE)</f>
        <v>57.8</v>
      </c>
      <c r="P380">
        <f>VLOOKUP($A380,Dados_v3!$A$4:$V$420,22,FALSE)</f>
        <v>51.2</v>
      </c>
    </row>
    <row r="381" spans="1:16" hidden="1">
      <c r="A381" t="s">
        <v>387</v>
      </c>
      <c r="B381">
        <v>64940</v>
      </c>
      <c r="C381">
        <v>42.19</v>
      </c>
      <c r="D381">
        <v>17074</v>
      </c>
      <c r="E381">
        <v>247</v>
      </c>
      <c r="F381" s="53">
        <f>ROUND(100-(Original!N382/Original!C382*100),2)</f>
        <v>64.900000000000006</v>
      </c>
      <c r="G381" s="53">
        <v>34.96</v>
      </c>
      <c r="H381" s="53">
        <f>Original!AC382/Original!C382*100</f>
        <v>80.728800291684635</v>
      </c>
      <c r="I381" s="53">
        <f>Original!AE382/Original!AC382*100</f>
        <v>60.370833430606197</v>
      </c>
      <c r="J381" s="55">
        <f>(Original!AS382-Original!AT382)/Original!AS382*100</f>
        <v>23.93810522308527</v>
      </c>
      <c r="K381" s="54">
        <f>Original!AN382/Original!AC382*100</f>
        <v>53.062239761059139</v>
      </c>
      <c r="L381">
        <f>VLOOKUP($A381,Dados_v3!$A$4:$V$420,18,FALSE)</f>
        <v>56.999999999999993</v>
      </c>
      <c r="M381">
        <f>VLOOKUP($A381,Dados_v3!$A$4:$V$420,19,FALSE)</f>
        <v>66.7</v>
      </c>
      <c r="N381">
        <f>VLOOKUP($A381,Dados_v3!$A$4:$V$420,20,FALSE)</f>
        <v>79</v>
      </c>
      <c r="O381">
        <f>VLOOKUP($A381,Dados_v3!$A$4:$V$420,21,FALSE)</f>
        <v>56.2</v>
      </c>
      <c r="P381">
        <f>VLOOKUP($A381,Dados_v3!$A$4:$V$420,22,FALSE)</f>
        <v>54.83</v>
      </c>
    </row>
    <row r="382" spans="1:16" hidden="1">
      <c r="A382" t="s">
        <v>388</v>
      </c>
      <c r="B382">
        <v>51077</v>
      </c>
      <c r="C382">
        <v>16.29</v>
      </c>
      <c r="D382">
        <v>15169</v>
      </c>
      <c r="E382">
        <v>419</v>
      </c>
      <c r="F382" s="53">
        <f>ROUND(100-(Original!N383/Original!C383*100),2)</f>
        <v>82.89</v>
      </c>
      <c r="G382" s="53">
        <v>65.489999999999995</v>
      </c>
      <c r="H382" s="53">
        <f>Original!AC383/Original!C383*100</f>
        <v>85.405985667893574</v>
      </c>
      <c r="I382" s="53">
        <f>Original!AE383/Original!AC383*100</f>
        <v>56.628939735561211</v>
      </c>
      <c r="J382" s="55">
        <f>(Original!AS383-Original!AT383)/Original!AS383*100</f>
        <v>47.708810004301121</v>
      </c>
      <c r="K382" s="54">
        <f>Original!AN383/Original!AC383*100</f>
        <v>49.091647765203447</v>
      </c>
      <c r="L382">
        <f>VLOOKUP($A382,Dados_v3!$A$4:$V$420,18,FALSE)</f>
        <v>67.7</v>
      </c>
      <c r="M382">
        <f>VLOOKUP($A382,Dados_v3!$A$4:$V$420,19,FALSE)</f>
        <v>63</v>
      </c>
      <c r="N382">
        <f>VLOOKUP($A382,Dados_v3!$A$4:$V$420,20,FALSE)</f>
        <v>80.7</v>
      </c>
      <c r="O382">
        <f>VLOOKUP($A382,Dados_v3!$A$4:$V$420,21,FALSE)</f>
        <v>55.400000000000006</v>
      </c>
      <c r="P382">
        <f>VLOOKUP($A382,Dados_v3!$A$4:$V$420,22,FALSE)</f>
        <v>57.96</v>
      </c>
    </row>
    <row r="383" spans="1:16" hidden="1">
      <c r="A383" t="s">
        <v>389</v>
      </c>
      <c r="B383">
        <v>62040</v>
      </c>
      <c r="C383">
        <v>41.52</v>
      </c>
      <c r="D383">
        <v>18519</v>
      </c>
      <c r="E383">
        <v>297</v>
      </c>
      <c r="F383" s="53">
        <f>ROUND(100-(Original!N384/Original!C384*100),2)</f>
        <v>70.81</v>
      </c>
      <c r="G383" s="53">
        <v>29.12</v>
      </c>
      <c r="H383" s="53">
        <f>Original!AC384/Original!C384*100</f>
        <v>83.123063454577689</v>
      </c>
      <c r="I383" s="53">
        <f>Original!AE384/Original!AC384*100</f>
        <v>69.697902473005101</v>
      </c>
      <c r="J383" s="55">
        <f>(Original!AS384-Original!AT384)/Original!AS384*100</f>
        <v>29.72577578559612</v>
      </c>
      <c r="K383" s="54">
        <f>Original!AN384/Original!AC384*100</f>
        <v>61.868503235260995</v>
      </c>
      <c r="L383">
        <f>VLOOKUP($A383,Dados_v3!$A$4:$V$420,18,FALSE)</f>
        <v>61.1</v>
      </c>
      <c r="M383">
        <f>VLOOKUP($A383,Dados_v3!$A$4:$V$420,19,FALSE)</f>
        <v>62.9</v>
      </c>
      <c r="N383">
        <f>VLOOKUP($A383,Dados_v3!$A$4:$V$420,20,FALSE)</f>
        <v>79.600000000000009</v>
      </c>
      <c r="O383">
        <f>VLOOKUP($A383,Dados_v3!$A$4:$V$420,21,FALSE)</f>
        <v>57.3</v>
      </c>
      <c r="P383">
        <f>VLOOKUP($A383,Dados_v3!$A$4:$V$420,22,FALSE)</f>
        <v>49.46</v>
      </c>
    </row>
    <row r="384" spans="1:16" hidden="1">
      <c r="A384" t="s">
        <v>390</v>
      </c>
      <c r="B384">
        <v>58606</v>
      </c>
      <c r="C384">
        <v>14.88</v>
      </c>
      <c r="D384">
        <v>17226</v>
      </c>
      <c r="E384">
        <v>441</v>
      </c>
      <c r="F384" s="53">
        <f>ROUND(100-(Original!N385/Original!C385*100),2)</f>
        <v>81.819999999999993</v>
      </c>
      <c r="G384" s="53">
        <v>16.57</v>
      </c>
      <c r="H384" s="53">
        <f>Original!AC385/Original!C385*100</f>
        <v>85.737177028546569</v>
      </c>
      <c r="I384" s="53">
        <f>Original!AE385/Original!AC385*100</f>
        <v>62.145796815714029</v>
      </c>
      <c r="J384" s="55">
        <f>(Original!AS385-Original!AT385)/Original!AS385*100</f>
        <v>54.271501628334718</v>
      </c>
      <c r="K384" s="54">
        <f>Original!AN385/Original!AC385*100</f>
        <v>54.122454868364692</v>
      </c>
      <c r="L384">
        <f>VLOOKUP($A384,Dados_v3!$A$4:$V$420,18,FALSE)</f>
        <v>69.899999999999991</v>
      </c>
      <c r="M384">
        <f>VLOOKUP($A384,Dados_v3!$A$4:$V$420,19,FALSE)</f>
        <v>63.800000000000004</v>
      </c>
      <c r="N384">
        <f>VLOOKUP($A384,Dados_v3!$A$4:$V$420,20,FALSE)</f>
        <v>77.3</v>
      </c>
      <c r="O384">
        <f>VLOOKUP($A384,Dados_v3!$A$4:$V$420,21,FALSE)</f>
        <v>59.9</v>
      </c>
      <c r="P384">
        <f>VLOOKUP($A384,Dados_v3!$A$4:$V$420,22,FALSE)</f>
        <v>57.34</v>
      </c>
    </row>
    <row r="385" spans="1:16" hidden="1">
      <c r="A385" t="s">
        <v>391</v>
      </c>
      <c r="B385">
        <v>66440</v>
      </c>
      <c r="C385">
        <v>5.97</v>
      </c>
      <c r="D385">
        <v>19888</v>
      </c>
      <c r="E385">
        <v>413</v>
      </c>
      <c r="F385" s="53">
        <f>ROUND(100-(Original!N386/Original!C386*100),2)</f>
        <v>88.1</v>
      </c>
      <c r="G385" s="53">
        <v>55.01</v>
      </c>
      <c r="H385" s="53">
        <f>Original!AC386/Original!C386*100</f>
        <v>81.833288701354618</v>
      </c>
      <c r="I385" s="53">
        <f>Original!AE386/Original!AC386*100</f>
        <v>59.22147330860674</v>
      </c>
      <c r="J385" s="55">
        <f>(Original!AS386-Original!AT386)/Original!AS386*100</f>
        <v>53.447759590770048</v>
      </c>
      <c r="K385" s="54">
        <f>Original!AN386/Original!AC386*100</f>
        <v>55.730451088574249</v>
      </c>
      <c r="L385">
        <f>VLOOKUP($A385,Dados_v3!$A$4:$V$420,18,FALSE)</f>
        <v>67.600000000000009</v>
      </c>
      <c r="M385">
        <f>VLOOKUP($A385,Dados_v3!$A$4:$V$420,19,FALSE)</f>
        <v>66.3</v>
      </c>
      <c r="N385">
        <f>VLOOKUP($A385,Dados_v3!$A$4:$V$420,20,FALSE)</f>
        <v>78.900000000000006</v>
      </c>
      <c r="O385">
        <f>VLOOKUP($A385,Dados_v3!$A$4:$V$420,21,FALSE)</f>
        <v>58.4</v>
      </c>
      <c r="P385">
        <f>VLOOKUP($A385,Dados_v3!$A$4:$V$420,22,FALSE)</f>
        <v>53.37</v>
      </c>
    </row>
    <row r="386" spans="1:16" hidden="1">
      <c r="A386" t="s">
        <v>392</v>
      </c>
      <c r="B386">
        <v>56289</v>
      </c>
      <c r="C386">
        <v>51.29</v>
      </c>
      <c r="D386">
        <v>15857</v>
      </c>
      <c r="E386">
        <v>251</v>
      </c>
      <c r="F386" s="53">
        <f>ROUND(100-(Original!N387/Original!C387*100),2)</f>
        <v>60.03</v>
      </c>
      <c r="G386" s="53">
        <v>7.61</v>
      </c>
      <c r="H386" s="53">
        <f>Original!AC387/Original!C387*100</f>
        <v>83.139866086642144</v>
      </c>
      <c r="I386" s="53">
        <f>Original!AE387/Original!AC387*100</f>
        <v>62.494234252758332</v>
      </c>
      <c r="J386" s="55">
        <f>(Original!AS387-Original!AT387)/Original!AS387*100</f>
        <v>21.541420107099558</v>
      </c>
      <c r="K386" s="54">
        <f>Original!AN387/Original!AC387*100</f>
        <v>54.124211506672367</v>
      </c>
      <c r="L386">
        <f>VLOOKUP($A386,Dados_v3!$A$4:$V$420,18,FALSE)</f>
        <v>56.699999999999996</v>
      </c>
      <c r="M386">
        <f>VLOOKUP($A386,Dados_v3!$A$4:$V$420,19,FALSE)</f>
        <v>64.400000000000006</v>
      </c>
      <c r="N386">
        <f>VLOOKUP($A386,Dados_v3!$A$4:$V$420,20,FALSE)</f>
        <v>80.600000000000009</v>
      </c>
      <c r="O386">
        <f>VLOOKUP($A386,Dados_v3!$A$4:$V$420,21,FALSE)</f>
        <v>55.1</v>
      </c>
      <c r="P386">
        <f>VLOOKUP($A386,Dados_v3!$A$4:$V$420,22,FALSE)</f>
        <v>55.589999999999996</v>
      </c>
    </row>
    <row r="387" spans="1:16" hidden="1">
      <c r="A387" t="s">
        <v>393</v>
      </c>
      <c r="B387">
        <v>78833</v>
      </c>
      <c r="C387">
        <v>20.64</v>
      </c>
      <c r="D387">
        <v>22288</v>
      </c>
      <c r="E387">
        <v>411</v>
      </c>
      <c r="F387" s="53">
        <f>ROUND(100-(Original!N388/Original!C388*100),2)</f>
        <v>76.28</v>
      </c>
      <c r="G387" s="53">
        <v>51.35</v>
      </c>
      <c r="H387" s="53">
        <f>Original!AC388/Original!C388*100</f>
        <v>85.322075179429945</v>
      </c>
      <c r="I387" s="53">
        <f>Original!AE388/Original!AC388*100</f>
        <v>69.883116995543332</v>
      </c>
      <c r="J387" s="55">
        <f>(Original!AS388-Original!AT388)/Original!AS388*100</f>
        <v>39.824996366046307</v>
      </c>
      <c r="K387" s="54">
        <f>Original!AN388/Original!AC388*100</f>
        <v>59.850417820822798</v>
      </c>
      <c r="L387">
        <f>VLOOKUP($A387,Dados_v3!$A$4:$V$420,18,FALSE)</f>
        <v>67.300000000000011</v>
      </c>
      <c r="M387">
        <f>VLOOKUP($A387,Dados_v3!$A$4:$V$420,19,FALSE)</f>
        <v>67.300000000000011</v>
      </c>
      <c r="N387">
        <f>VLOOKUP($A387,Dados_v3!$A$4:$V$420,20,FALSE)</f>
        <v>80.100000000000009</v>
      </c>
      <c r="O387">
        <f>VLOOKUP($A387,Dados_v3!$A$4:$V$420,21,FALSE)</f>
        <v>57.199999999999996</v>
      </c>
      <c r="P387">
        <f>VLOOKUP($A387,Dados_v3!$A$4:$V$420,22,FALSE)</f>
        <v>55.81</v>
      </c>
    </row>
    <row r="388" spans="1:16" hidden="1">
      <c r="A388" t="s">
        <v>394</v>
      </c>
      <c r="B388">
        <v>59343</v>
      </c>
      <c r="C388">
        <v>51.12</v>
      </c>
      <c r="D388">
        <v>17055</v>
      </c>
      <c r="E388">
        <v>251</v>
      </c>
      <c r="F388" s="53">
        <f>ROUND(100-(Original!N389/Original!C389*100),2)</f>
        <v>59.87</v>
      </c>
      <c r="G388" s="53">
        <v>46.77</v>
      </c>
      <c r="H388" s="53">
        <f>Original!AC389/Original!C389*100</f>
        <v>83.161572643226663</v>
      </c>
      <c r="I388" s="53">
        <f>Original!AE389/Original!AC389*100</f>
        <v>63.041916144913991</v>
      </c>
      <c r="J388" s="55">
        <f>(Original!AS389-Original!AT389)/Original!AS389*100</f>
        <v>20.504363341854535</v>
      </c>
      <c r="K388" s="54">
        <f>Original!AN389/Original!AC389*100</f>
        <v>51.33317422596334</v>
      </c>
      <c r="L388">
        <f>VLOOKUP($A388,Dados_v3!$A$4:$V$420,18,FALSE)</f>
        <v>54.900000000000006</v>
      </c>
      <c r="M388">
        <f>VLOOKUP($A388,Dados_v3!$A$4:$V$420,19,FALSE)</f>
        <v>63.3</v>
      </c>
      <c r="N388">
        <f>VLOOKUP($A388,Dados_v3!$A$4:$V$420,20,FALSE)</f>
        <v>81.2</v>
      </c>
      <c r="O388">
        <f>VLOOKUP($A388,Dados_v3!$A$4:$V$420,21,FALSE)</f>
        <v>55.1</v>
      </c>
      <c r="P388">
        <f>VLOOKUP($A388,Dados_v3!$A$4:$V$420,22,FALSE)</f>
        <v>52.94</v>
      </c>
    </row>
    <row r="389" spans="1:16" hidden="1">
      <c r="A389" t="s">
        <v>395</v>
      </c>
      <c r="B389">
        <v>66181</v>
      </c>
      <c r="C389">
        <v>7.8</v>
      </c>
      <c r="D389">
        <v>19622</v>
      </c>
      <c r="E389">
        <v>397</v>
      </c>
      <c r="F389" s="53">
        <f>ROUND(100-(Original!N390/Original!C390*100),2)</f>
        <v>80.34</v>
      </c>
      <c r="G389" s="53">
        <v>28.68</v>
      </c>
      <c r="H389" s="53">
        <f>Original!AC390/Original!C390*100</f>
        <v>83.137978237726841</v>
      </c>
      <c r="I389" s="53">
        <f>Original!AE390/Original!AC390*100</f>
        <v>66.536942073357608</v>
      </c>
      <c r="J389" s="55">
        <f>(Original!AS390-Original!AT390)/Original!AS390*100</f>
        <v>46.172706475143329</v>
      </c>
      <c r="K389" s="54">
        <f>Original!AN390/Original!AC390*100</f>
        <v>56.096206448076316</v>
      </c>
      <c r="L389">
        <f>VLOOKUP($A389,Dados_v3!$A$4:$V$420,18,FALSE)</f>
        <v>69.099999999999994</v>
      </c>
      <c r="M389">
        <f>VLOOKUP($A389,Dados_v3!$A$4:$V$420,19,FALSE)</f>
        <v>67.800000000000011</v>
      </c>
      <c r="N389">
        <f>VLOOKUP($A389,Dados_v3!$A$4:$V$420,20,FALSE)</f>
        <v>78.900000000000006</v>
      </c>
      <c r="O389">
        <f>VLOOKUP($A389,Dados_v3!$A$4:$V$420,21,FALSE)</f>
        <v>57.199999999999996</v>
      </c>
      <c r="P389">
        <f>VLOOKUP($A389,Dados_v3!$A$4:$V$420,22,FALSE)</f>
        <v>59.95</v>
      </c>
    </row>
    <row r="390" spans="1:16" hidden="1">
      <c r="A390" t="s">
        <v>396</v>
      </c>
      <c r="B390">
        <v>61631</v>
      </c>
      <c r="C390">
        <v>21.33</v>
      </c>
      <c r="D390">
        <v>17743</v>
      </c>
      <c r="E390">
        <v>346</v>
      </c>
      <c r="F390" s="53">
        <f>ROUND(100-(Original!N391/Original!C391*100),2)</f>
        <v>73.66</v>
      </c>
      <c r="G390" s="53">
        <v>65.05</v>
      </c>
      <c r="H390" s="53">
        <f>Original!AC391/Original!C391*100</f>
        <v>83.121304510652109</v>
      </c>
      <c r="I390" s="53">
        <f>Original!AE391/Original!AC391*100</f>
        <v>66.240265638464365</v>
      </c>
      <c r="J390" s="55">
        <f>(Original!AS391-Original!AT391)/Original!AS391*100</f>
        <v>35.65758924009149</v>
      </c>
      <c r="K390" s="54">
        <f>Original!AN391/Original!AC391*100</f>
        <v>55.935791487865359</v>
      </c>
      <c r="L390">
        <f>VLOOKUP($A390,Dados_v3!$A$4:$V$420,18,FALSE)</f>
        <v>62</v>
      </c>
      <c r="M390">
        <f>VLOOKUP($A390,Dados_v3!$A$4:$V$420,19,FALSE)</f>
        <v>63</v>
      </c>
      <c r="N390">
        <f>VLOOKUP($A390,Dados_v3!$A$4:$V$420,20,FALSE)</f>
        <v>79.900000000000006</v>
      </c>
      <c r="O390">
        <f>VLOOKUP($A390,Dados_v3!$A$4:$V$420,21,FALSE)</f>
        <v>57.9</v>
      </c>
      <c r="P390">
        <f>VLOOKUP($A390,Dados_v3!$A$4:$V$420,22,FALSE)</f>
        <v>59.050000000000004</v>
      </c>
    </row>
    <row r="391" spans="1:16" hidden="1">
      <c r="A391" t="s">
        <v>397</v>
      </c>
      <c r="B391">
        <v>63069</v>
      </c>
      <c r="C391">
        <v>21.06</v>
      </c>
      <c r="D391">
        <v>18636</v>
      </c>
      <c r="E391">
        <v>367</v>
      </c>
      <c r="F391" s="53">
        <f>ROUND(100-(Original!N392/Original!C392*100),2)</f>
        <v>67.97</v>
      </c>
      <c r="G391" s="53">
        <v>51.71</v>
      </c>
      <c r="H391" s="53">
        <f>Original!AC392/Original!C392*100</f>
        <v>82.606348102697041</v>
      </c>
      <c r="I391" s="53">
        <f>Original!AE392/Original!AC392*100</f>
        <v>66.324309935144115</v>
      </c>
      <c r="J391" s="55">
        <f>(Original!AS392-Original!AT392)/Original!AS392*100</f>
        <v>30.727377628108581</v>
      </c>
      <c r="K391" s="54">
        <f>Original!AN392/Original!AC392*100</f>
        <v>54.052478028857223</v>
      </c>
      <c r="L391">
        <f>VLOOKUP($A391,Dados_v3!$A$4:$V$420,18,FALSE)</f>
        <v>62.7</v>
      </c>
      <c r="M391">
        <f>VLOOKUP($A391,Dados_v3!$A$4:$V$420,19,FALSE)</f>
        <v>65.600000000000009</v>
      </c>
      <c r="N391">
        <f>VLOOKUP($A391,Dados_v3!$A$4:$V$420,20,FALSE)</f>
        <v>79</v>
      </c>
      <c r="O391">
        <f>VLOOKUP($A391,Dados_v3!$A$4:$V$420,21,FALSE)</f>
        <v>56.8</v>
      </c>
      <c r="P391">
        <f>VLOOKUP($A391,Dados_v3!$A$4:$V$420,22,FALSE)</f>
        <v>55.800000000000004</v>
      </c>
    </row>
    <row r="392" spans="1:16" hidden="1">
      <c r="A392" t="s">
        <v>398</v>
      </c>
      <c r="B392">
        <v>68273</v>
      </c>
      <c r="C392">
        <v>2.93</v>
      </c>
      <c r="D392">
        <v>19294</v>
      </c>
      <c r="E392">
        <v>431</v>
      </c>
      <c r="F392" s="53">
        <f>ROUND(100-(Original!N393/Original!C393*100),2)</f>
        <v>77.7</v>
      </c>
      <c r="G392" s="53">
        <v>90.28</v>
      </c>
      <c r="H392" s="53">
        <f>Original!AC393/Original!C393*100</f>
        <v>83.824784175442716</v>
      </c>
      <c r="I392" s="53">
        <f>Original!AE393/Original!AC393*100</f>
        <v>71.246807483851811</v>
      </c>
      <c r="J392" s="55">
        <f>(Original!AS393-Original!AT393)/Original!AS393*100</f>
        <v>42.907675443835963</v>
      </c>
      <c r="K392" s="54">
        <f>Original!AN393/Original!AC393*100</f>
        <v>58.857799458897929</v>
      </c>
      <c r="L392">
        <f>VLOOKUP($A392,Dados_v3!$A$4:$V$420,18,FALSE)</f>
        <v>66.7</v>
      </c>
      <c r="M392">
        <f>VLOOKUP($A392,Dados_v3!$A$4:$V$420,19,FALSE)</f>
        <v>65.7</v>
      </c>
      <c r="N392">
        <f>VLOOKUP($A392,Dados_v3!$A$4:$V$420,20,FALSE)</f>
        <v>82.6</v>
      </c>
      <c r="O392">
        <f>VLOOKUP($A392,Dados_v3!$A$4:$V$420,21,FALSE)</f>
        <v>55.300000000000004</v>
      </c>
      <c r="P392">
        <f>VLOOKUP($A392,Dados_v3!$A$4:$V$420,22,FALSE)</f>
        <v>49.62</v>
      </c>
    </row>
    <row r="393" spans="1:16" hidden="1">
      <c r="A393" t="s">
        <v>399</v>
      </c>
      <c r="B393">
        <v>79247</v>
      </c>
      <c r="C393">
        <v>29.5</v>
      </c>
      <c r="D393">
        <v>24883</v>
      </c>
      <c r="E393">
        <v>372</v>
      </c>
      <c r="F393" s="53">
        <f>ROUND(100-(Original!N394/Original!C394*100),2)</f>
        <v>73.89</v>
      </c>
      <c r="G393" s="53">
        <v>51.91</v>
      </c>
      <c r="H393" s="53">
        <f>Original!AC394/Original!C394*100</f>
        <v>84.010259915984207</v>
      </c>
      <c r="I393" s="53">
        <f>Original!AE394/Original!AC394*100</f>
        <v>68.74318072266604</v>
      </c>
      <c r="J393" s="55">
        <f>(Original!AS394-Original!AT394)/Original!AS394*100</f>
        <v>40.035948662388741</v>
      </c>
      <c r="K393" s="54">
        <f>Original!AN394/Original!AC394*100</f>
        <v>58.2767219510731</v>
      </c>
      <c r="L393">
        <f>VLOOKUP($A393,Dados_v3!$A$4:$V$420,18,FALSE)</f>
        <v>64.900000000000006</v>
      </c>
      <c r="M393">
        <f>VLOOKUP($A393,Dados_v3!$A$4:$V$420,19,FALSE)</f>
        <v>65.100000000000009</v>
      </c>
      <c r="N393">
        <f>VLOOKUP($A393,Dados_v3!$A$4:$V$420,20,FALSE)</f>
        <v>81.100000000000009</v>
      </c>
      <c r="O393">
        <f>VLOOKUP($A393,Dados_v3!$A$4:$V$420,21,FALSE)</f>
        <v>58.4</v>
      </c>
      <c r="P393">
        <f>VLOOKUP($A393,Dados_v3!$A$4:$V$420,22,FALSE)</f>
        <v>55.37</v>
      </c>
    </row>
    <row r="394" spans="1:16" hidden="1">
      <c r="A394" t="s">
        <v>400</v>
      </c>
      <c r="B394">
        <v>51011</v>
      </c>
      <c r="C394">
        <v>23.84</v>
      </c>
      <c r="D394">
        <v>14077</v>
      </c>
      <c r="E394">
        <v>270</v>
      </c>
      <c r="F394" s="53">
        <f>ROUND(100-(Original!N395/Original!C395*100),2)</f>
        <v>61.75</v>
      </c>
      <c r="G394" s="53">
        <v>28.88</v>
      </c>
      <c r="H394" s="53">
        <f>Original!AC395/Original!C395*100</f>
        <v>82.124521948364077</v>
      </c>
      <c r="I394" s="53">
        <f>Original!AE395/Original!AC395*100</f>
        <v>63.749215583289164</v>
      </c>
      <c r="J394" s="55">
        <f>(Original!AS395-Original!AT395)/Original!AS395*100</f>
        <v>25.9623840457539</v>
      </c>
      <c r="K394" s="54">
        <f>Original!AN395/Original!AC395*100</f>
        <v>54.178565394390731</v>
      </c>
      <c r="L394">
        <f>VLOOKUP($A394,Dados_v3!$A$4:$V$420,18,FALSE)</f>
        <v>57.999999999999993</v>
      </c>
      <c r="M394">
        <f>VLOOKUP($A394,Dados_v3!$A$4:$V$420,19,FALSE)</f>
        <v>62.6</v>
      </c>
      <c r="N394">
        <f>VLOOKUP($A394,Dados_v3!$A$4:$V$420,20,FALSE)</f>
        <v>77.2</v>
      </c>
      <c r="O394">
        <f>VLOOKUP($A394,Dados_v3!$A$4:$V$420,21,FALSE)</f>
        <v>55.900000000000006</v>
      </c>
      <c r="P394">
        <f>VLOOKUP($A394,Dados_v3!$A$4:$V$420,22,FALSE)</f>
        <v>51.43</v>
      </c>
    </row>
    <row r="395" spans="1:16" hidden="1">
      <c r="A395" t="s">
        <v>401</v>
      </c>
      <c r="B395">
        <v>60105</v>
      </c>
      <c r="C395">
        <v>8.69</v>
      </c>
      <c r="D395">
        <v>17769</v>
      </c>
      <c r="E395">
        <v>709</v>
      </c>
      <c r="F395" s="53">
        <f>ROUND(100-(Original!N396/Original!C396*100),2)</f>
        <v>89.75</v>
      </c>
      <c r="G395" s="53">
        <v>16.170000000000002</v>
      </c>
      <c r="H395" s="53">
        <f>Original!AC396/Original!C396*100</f>
        <v>80.239688793112052</v>
      </c>
      <c r="I395" s="53">
        <f>Original!AE396/Original!AC396*100</f>
        <v>68.266020982756416</v>
      </c>
      <c r="J395" s="55">
        <f>(Original!AS396-Original!AT396)/Original!AS396*100</f>
        <v>47.042210148499016</v>
      </c>
      <c r="K395" s="54">
        <f>Original!AN396/Original!AC396*100</f>
        <v>66.331015935187295</v>
      </c>
      <c r="L395">
        <f>VLOOKUP($A395,Dados_v3!$A$4:$V$420,18,FALSE)</f>
        <v>71.599999999999994</v>
      </c>
      <c r="M395">
        <f>VLOOKUP($A395,Dados_v3!$A$4:$V$420,19,FALSE)</f>
        <v>64.099999999999994</v>
      </c>
      <c r="N395">
        <f>VLOOKUP($A395,Dados_v3!$A$4:$V$420,20,FALSE)</f>
        <v>81.2</v>
      </c>
      <c r="O395">
        <f>VLOOKUP($A395,Dados_v3!$A$4:$V$420,21,FALSE)</f>
        <v>58.699999999999996</v>
      </c>
      <c r="P395">
        <f>VLOOKUP($A395,Dados_v3!$A$4:$V$420,22,FALSE)</f>
        <v>63.370000000000005</v>
      </c>
    </row>
    <row r="396" spans="1:16" hidden="1">
      <c r="A396" t="s">
        <v>402</v>
      </c>
      <c r="B396">
        <v>52338</v>
      </c>
      <c r="C396">
        <v>83.1</v>
      </c>
      <c r="D396">
        <v>14487</v>
      </c>
      <c r="E396">
        <v>188</v>
      </c>
      <c r="F396" s="53">
        <f>ROUND(100-(Original!N397/Original!C397*100),2)</f>
        <v>49.24</v>
      </c>
      <c r="G396" s="53">
        <v>8.93</v>
      </c>
      <c r="H396" s="53">
        <f>Original!AC397/Original!C397*100</f>
        <v>82.086135883335245</v>
      </c>
      <c r="I396" s="53">
        <f>Original!AE397/Original!AC397*100</f>
        <v>58.730575021996366</v>
      </c>
      <c r="J396" s="55">
        <f>(Original!AS397-Original!AT397)/Original!AS397*100</f>
        <v>13.685579638590717</v>
      </c>
      <c r="K396" s="54">
        <f>Original!AN397/Original!AC397*100</f>
        <v>49.354669216961334</v>
      </c>
      <c r="L396">
        <f>VLOOKUP($A396,Dados_v3!$A$4:$V$420,18,FALSE)</f>
        <v>50.6</v>
      </c>
      <c r="M396">
        <f>VLOOKUP($A396,Dados_v3!$A$4:$V$420,19,FALSE)</f>
        <v>63.7</v>
      </c>
      <c r="N396">
        <f>VLOOKUP($A396,Dados_v3!$A$4:$V$420,20,FALSE)</f>
        <v>77.7</v>
      </c>
      <c r="O396">
        <f>VLOOKUP($A396,Dados_v3!$A$4:$V$420,21,FALSE)</f>
        <v>53.2</v>
      </c>
      <c r="P396">
        <f>VLOOKUP($A396,Dados_v3!$A$4:$V$420,22,FALSE)</f>
        <v>55.169999999999995</v>
      </c>
    </row>
    <row r="397" spans="1:16" hidden="1">
      <c r="A397" t="s">
        <v>403</v>
      </c>
      <c r="B397">
        <v>57800</v>
      </c>
      <c r="C397">
        <v>22.55</v>
      </c>
      <c r="D397">
        <v>16997</v>
      </c>
      <c r="E397">
        <v>333</v>
      </c>
      <c r="F397" s="53">
        <f>ROUND(100-(Original!N398/Original!C398*100),2)</f>
        <v>80.73</v>
      </c>
      <c r="G397" s="53">
        <v>53.47</v>
      </c>
      <c r="H397" s="53">
        <f>Original!AC398/Original!C398*100</f>
        <v>85.202855022508643</v>
      </c>
      <c r="I397" s="53">
        <f>Original!AE398/Original!AC398*100</f>
        <v>61.956045379392819</v>
      </c>
      <c r="J397" s="55">
        <f>(Original!AS398-Original!AT398)/Original!AS398*100</f>
        <v>45.712421998393118</v>
      </c>
      <c r="K397" s="54">
        <f>Original!AN398/Original!AC398*100</f>
        <v>51.125027845719458</v>
      </c>
      <c r="L397">
        <f>VLOOKUP($A397,Dados_v3!$A$4:$V$420,18,FALSE)</f>
        <v>64.600000000000009</v>
      </c>
      <c r="M397">
        <f>VLOOKUP($A397,Dados_v3!$A$4:$V$420,19,FALSE)</f>
        <v>60.9</v>
      </c>
      <c r="N397">
        <f>VLOOKUP($A397,Dados_v3!$A$4:$V$420,20,FALSE)</f>
        <v>81</v>
      </c>
      <c r="O397">
        <f>VLOOKUP($A397,Dados_v3!$A$4:$V$420,21,FALSE)</f>
        <v>60</v>
      </c>
      <c r="P397">
        <f>VLOOKUP($A397,Dados_v3!$A$4:$V$420,22,FALSE)</f>
        <v>56.899999999999991</v>
      </c>
    </row>
    <row r="398" spans="1:16" hidden="1">
      <c r="A398" t="s">
        <v>404</v>
      </c>
      <c r="B398">
        <v>90985</v>
      </c>
      <c r="C398">
        <v>12.84</v>
      </c>
      <c r="D398">
        <v>27427</v>
      </c>
      <c r="E398">
        <v>448</v>
      </c>
      <c r="F398" s="53">
        <f>ROUND(100-(Original!N399/Original!C399*100),2)</f>
        <v>81.03</v>
      </c>
      <c r="G398" s="53">
        <v>62.64</v>
      </c>
      <c r="H398" s="53">
        <f>Original!AC399/Original!C399*100</f>
        <v>85.319025033390119</v>
      </c>
      <c r="I398" s="53">
        <f>Original!AE399/Original!AC399*100</f>
        <v>70.604762842018999</v>
      </c>
      <c r="J398" s="55">
        <f>(Original!AS399-Original!AT399)/Original!AS399*100</f>
        <v>47.823500121908808</v>
      </c>
      <c r="K398" s="54">
        <f>Original!AN399/Original!AC399*100</f>
        <v>61.696949698476175</v>
      </c>
      <c r="L398">
        <f>VLOOKUP($A398,Dados_v3!$A$4:$V$420,18,FALSE)</f>
        <v>70</v>
      </c>
      <c r="M398">
        <f>VLOOKUP($A398,Dados_v3!$A$4:$V$420,19,FALSE)</f>
        <v>68.100000000000009</v>
      </c>
      <c r="N398">
        <f>VLOOKUP($A398,Dados_v3!$A$4:$V$420,20,FALSE)</f>
        <v>78.8</v>
      </c>
      <c r="O398">
        <f>VLOOKUP($A398,Dados_v3!$A$4:$V$420,21,FALSE)</f>
        <v>58.099999999999994</v>
      </c>
      <c r="P398">
        <f>VLOOKUP($A398,Dados_v3!$A$4:$V$420,22,FALSE)</f>
        <v>54.98</v>
      </c>
    </row>
    <row r="399" spans="1:16" hidden="1">
      <c r="A399" t="s">
        <v>405</v>
      </c>
      <c r="B399">
        <v>74419</v>
      </c>
      <c r="C399">
        <v>22.65</v>
      </c>
      <c r="D399">
        <v>22072</v>
      </c>
      <c r="E399">
        <v>369</v>
      </c>
      <c r="F399" s="53">
        <f>ROUND(100-(Original!N400/Original!C400*100),2)</f>
        <v>75.81</v>
      </c>
      <c r="G399" s="53">
        <v>53.42</v>
      </c>
      <c r="H399" s="53">
        <f>Original!AC400/Original!C400*100</f>
        <v>83.700799119929044</v>
      </c>
      <c r="I399" s="53">
        <f>Original!AE400/Original!AC400*100</f>
        <v>64.346308474965795</v>
      </c>
      <c r="J399" s="55">
        <f>(Original!AS400-Original!AT400)/Original!AS400*100</f>
        <v>43.86581115867056</v>
      </c>
      <c r="K399" s="54">
        <f>Original!AN400/Original!AC400*100</f>
        <v>51.991134220908933</v>
      </c>
      <c r="L399">
        <f>VLOOKUP($A399,Dados_v3!$A$4:$V$420,18,FALSE)</f>
        <v>66.600000000000009</v>
      </c>
      <c r="M399">
        <f>VLOOKUP($A399,Dados_v3!$A$4:$V$420,19,FALSE)</f>
        <v>68.7</v>
      </c>
      <c r="N399">
        <f>VLOOKUP($A399,Dados_v3!$A$4:$V$420,20,FALSE)</f>
        <v>79.600000000000009</v>
      </c>
      <c r="O399">
        <f>VLOOKUP($A399,Dados_v3!$A$4:$V$420,21,FALSE)</f>
        <v>55.1</v>
      </c>
      <c r="P399">
        <f>VLOOKUP($A399,Dados_v3!$A$4:$V$420,22,FALSE)</f>
        <v>58.330000000000005</v>
      </c>
    </row>
    <row r="400" spans="1:16" hidden="1">
      <c r="A400" t="s">
        <v>406</v>
      </c>
      <c r="B400">
        <v>76762</v>
      </c>
      <c r="C400">
        <v>38.53</v>
      </c>
      <c r="D400">
        <v>21765</v>
      </c>
      <c r="E400">
        <v>338</v>
      </c>
      <c r="F400" s="53">
        <f>ROUND(100-(Original!N401/Original!C401*100),2)</f>
        <v>74.94</v>
      </c>
      <c r="G400" s="53">
        <v>46.15</v>
      </c>
      <c r="H400" s="53">
        <f>Original!AC401/Original!C401*100</f>
        <v>83.566269570386382</v>
      </c>
      <c r="I400" s="53">
        <f>Original!AE401/Original!AC401*100</f>
        <v>61.892712883586263</v>
      </c>
      <c r="J400" s="55">
        <f>(Original!AS401-Original!AT401)/Original!AS401*100</f>
        <v>40.311689430661161</v>
      </c>
      <c r="K400" s="54">
        <f>Original!AN401/Original!AC401*100</f>
        <v>57.535905705387982</v>
      </c>
      <c r="L400">
        <f>VLOOKUP($A400,Dados_v3!$A$4:$V$420,18,FALSE)</f>
        <v>63.4</v>
      </c>
      <c r="M400">
        <f>VLOOKUP($A400,Dados_v3!$A$4:$V$420,19,FALSE)</f>
        <v>64.099999999999994</v>
      </c>
      <c r="N400">
        <f>VLOOKUP($A400,Dados_v3!$A$4:$V$420,20,FALSE)</f>
        <v>81.3</v>
      </c>
      <c r="O400">
        <f>VLOOKUP($A400,Dados_v3!$A$4:$V$420,21,FALSE)</f>
        <v>59.099999999999994</v>
      </c>
      <c r="P400">
        <f>VLOOKUP($A400,Dados_v3!$A$4:$V$420,22,FALSE)</f>
        <v>56.120000000000005</v>
      </c>
    </row>
    <row r="401" spans="1:16" hidden="1">
      <c r="A401" t="s">
        <v>407</v>
      </c>
      <c r="B401">
        <v>52418</v>
      </c>
      <c r="C401">
        <v>58.11</v>
      </c>
      <c r="D401">
        <v>14880</v>
      </c>
      <c r="E401">
        <v>234</v>
      </c>
      <c r="F401" s="53">
        <f>ROUND(100-(Original!N402/Original!C402*100),2)</f>
        <v>57.34</v>
      </c>
      <c r="G401" s="53">
        <v>40.74</v>
      </c>
      <c r="H401" s="53">
        <f>Original!AC402/Original!C402*100</f>
        <v>82.985015669579155</v>
      </c>
      <c r="I401" s="53">
        <f>Original!AE402/Original!AC402*100</f>
        <v>62.720690361708428</v>
      </c>
      <c r="J401" s="55">
        <f>(Original!AS402-Original!AT402)/Original!AS402*100</f>
        <v>20.731469424707491</v>
      </c>
      <c r="K401" s="54">
        <f>Original!AN402/Original!AC402*100</f>
        <v>53.301534916678527</v>
      </c>
      <c r="L401">
        <f>VLOOKUP($A401,Dados_v3!$A$4:$V$420,18,FALSE)</f>
        <v>57.9</v>
      </c>
      <c r="M401">
        <f>VLOOKUP($A401,Dados_v3!$A$4:$V$420,19,FALSE)</f>
        <v>63.2</v>
      </c>
      <c r="N401">
        <f>VLOOKUP($A401,Dados_v3!$A$4:$V$420,20,FALSE)</f>
        <v>81.699999999999989</v>
      </c>
      <c r="O401">
        <f>VLOOKUP($A401,Dados_v3!$A$4:$V$420,21,FALSE)</f>
        <v>52</v>
      </c>
      <c r="P401">
        <f>VLOOKUP($A401,Dados_v3!$A$4:$V$420,22,FALSE)</f>
        <v>66.14</v>
      </c>
    </row>
    <row r="402" spans="1:16" hidden="1">
      <c r="A402" t="s">
        <v>408</v>
      </c>
      <c r="B402">
        <v>88673</v>
      </c>
      <c r="C402">
        <v>27.41</v>
      </c>
      <c r="D402">
        <v>26342</v>
      </c>
      <c r="E402">
        <v>351</v>
      </c>
      <c r="F402" s="53">
        <f>ROUND(100-(Original!N403/Original!C403*100),2)</f>
        <v>71.83</v>
      </c>
      <c r="G402" s="53">
        <v>59.15</v>
      </c>
      <c r="H402" s="53">
        <f>Original!AC403/Original!C403*100</f>
        <v>83.21840449619387</v>
      </c>
      <c r="I402" s="53">
        <f>Original!AE403/Original!AC403*100</f>
        <v>67.350007038765867</v>
      </c>
      <c r="J402" s="55">
        <f>(Original!AS403-Original!AT403)/Original!AS403*100</f>
        <v>37.842579059292639</v>
      </c>
      <c r="K402" s="54">
        <f>Original!AN403/Original!AC403*100</f>
        <v>59.492201290504568</v>
      </c>
      <c r="L402">
        <f>VLOOKUP($A402,Dados_v3!$A$4:$V$420,18,FALSE)</f>
        <v>62.3</v>
      </c>
      <c r="M402">
        <f>VLOOKUP($A402,Dados_v3!$A$4:$V$420,19,FALSE)</f>
        <v>68.7</v>
      </c>
      <c r="N402">
        <f>VLOOKUP($A402,Dados_v3!$A$4:$V$420,20,FALSE)</f>
        <v>79.100000000000009</v>
      </c>
      <c r="O402">
        <f>VLOOKUP($A402,Dados_v3!$A$4:$V$420,21,FALSE)</f>
        <v>57.199999999999996</v>
      </c>
      <c r="P402">
        <f>VLOOKUP($A402,Dados_v3!$A$4:$V$420,22,FALSE)</f>
        <v>55.389999999999993</v>
      </c>
    </row>
    <row r="403" spans="1:16" hidden="1">
      <c r="A403" t="s">
        <v>409</v>
      </c>
      <c r="B403">
        <v>141949</v>
      </c>
      <c r="C403">
        <v>12.62</v>
      </c>
      <c r="D403">
        <v>41637</v>
      </c>
      <c r="E403">
        <v>478</v>
      </c>
      <c r="F403" s="53">
        <f>ROUND(100-(Original!N404/Original!C404*100),2)</f>
        <v>84.42</v>
      </c>
      <c r="G403" s="53">
        <v>53.48</v>
      </c>
      <c r="H403" s="53">
        <f>Original!AC404/Original!C404*100</f>
        <v>85.379231259212801</v>
      </c>
      <c r="I403" s="53">
        <f>Original!AE404/Original!AC404*100</f>
        <v>63.626738870947541</v>
      </c>
      <c r="J403" s="55">
        <f>(Original!AS404-Original!AT404)/Original!AS404*100</f>
        <v>54.720976234785404</v>
      </c>
      <c r="K403" s="54">
        <f>Original!AN404/Original!AC404*100</f>
        <v>55.296284790900216</v>
      </c>
      <c r="L403">
        <f>VLOOKUP($A403,Dados_v3!$A$4:$V$420,18,FALSE)</f>
        <v>68.300000000000011</v>
      </c>
      <c r="M403">
        <f>VLOOKUP($A403,Dados_v3!$A$4:$V$420,19,FALSE)</f>
        <v>65.2</v>
      </c>
      <c r="N403">
        <f>VLOOKUP($A403,Dados_v3!$A$4:$V$420,20,FALSE)</f>
        <v>82.3</v>
      </c>
      <c r="O403">
        <f>VLOOKUP($A403,Dados_v3!$A$4:$V$420,21,FALSE)</f>
        <v>61.6</v>
      </c>
      <c r="P403">
        <f>VLOOKUP($A403,Dados_v3!$A$4:$V$420,22,FALSE)</f>
        <v>57.379999999999995</v>
      </c>
    </row>
    <row r="404" spans="1:16" hidden="1">
      <c r="A404" t="s">
        <v>410</v>
      </c>
      <c r="B404">
        <v>137427</v>
      </c>
      <c r="C404">
        <v>9.9600000000000009</v>
      </c>
      <c r="D404">
        <v>38577</v>
      </c>
      <c r="E404">
        <v>530</v>
      </c>
      <c r="F404" s="53">
        <f>ROUND(100-(Original!N405/Original!C405*100),2)</f>
        <v>84.9</v>
      </c>
      <c r="G404" s="53">
        <v>33.630000000000003</v>
      </c>
      <c r="H404" s="53">
        <f>Original!AC405/Original!C405*100</f>
        <v>82.71622388406935</v>
      </c>
      <c r="I404" s="53">
        <f>Original!AE405/Original!AC405*100</f>
        <v>65.845217105738612</v>
      </c>
      <c r="J404" s="55">
        <f>(Original!AS405-Original!AT405)/Original!AS405*100</f>
        <v>54.205971824903024</v>
      </c>
      <c r="K404" s="54">
        <f>Original!AN405/Original!AC405*100</f>
        <v>59.387455656667363</v>
      </c>
      <c r="L404">
        <f>VLOOKUP($A404,Dados_v3!$A$4:$V$420,18,FALSE)</f>
        <v>72.099999999999994</v>
      </c>
      <c r="M404">
        <f>VLOOKUP($A404,Dados_v3!$A$4:$V$420,19,FALSE)</f>
        <v>69.5</v>
      </c>
      <c r="N404">
        <f>VLOOKUP($A404,Dados_v3!$A$4:$V$420,20,FALSE)</f>
        <v>80.7</v>
      </c>
      <c r="O404">
        <f>VLOOKUP($A404,Dados_v3!$A$4:$V$420,21,FALSE)</f>
        <v>66.8</v>
      </c>
      <c r="P404">
        <f>VLOOKUP($A404,Dados_v3!$A$4:$V$420,22,FALSE)</f>
        <v>57.04</v>
      </c>
    </row>
    <row r="405" spans="1:16" hidden="1">
      <c r="A405" t="s">
        <v>411</v>
      </c>
      <c r="B405">
        <v>242970</v>
      </c>
      <c r="C405">
        <v>4.53</v>
      </c>
      <c r="D405">
        <v>73991</v>
      </c>
      <c r="E405">
        <v>475</v>
      </c>
      <c r="F405" s="53">
        <f>ROUND(100-(Original!N406/Original!C406*100),2)</f>
        <v>88.44</v>
      </c>
      <c r="G405" s="53">
        <v>62.37</v>
      </c>
      <c r="H405" s="53">
        <f>Original!AC406/Original!C406*100</f>
        <v>83.551595687372938</v>
      </c>
      <c r="I405" s="53">
        <f>Original!AE406/Original!AC406*100</f>
        <v>64.245201330237876</v>
      </c>
      <c r="J405" s="55">
        <f>(Original!AS406-Original!AT406)/Original!AS406*100</f>
        <v>54.389912632752043</v>
      </c>
      <c r="K405" s="54">
        <f>Original!AN406/Original!AC406*100</f>
        <v>61.795083423431329</v>
      </c>
      <c r="L405">
        <f>VLOOKUP($A405,Dados_v3!$A$4:$V$420,18,FALSE)</f>
        <v>69.399999999999991</v>
      </c>
      <c r="M405">
        <f>VLOOKUP($A405,Dados_v3!$A$4:$V$420,19,FALSE)</f>
        <v>71</v>
      </c>
      <c r="N405">
        <f>VLOOKUP($A405,Dados_v3!$A$4:$V$420,20,FALSE)</f>
        <v>82</v>
      </c>
      <c r="O405">
        <f>VLOOKUP($A405,Dados_v3!$A$4:$V$420,21,FALSE)</f>
        <v>61.9</v>
      </c>
      <c r="P405">
        <f>VLOOKUP($A405,Dados_v3!$A$4:$V$420,22,FALSE)</f>
        <v>54.58</v>
      </c>
    </row>
    <row r="406" spans="1:16" hidden="1">
      <c r="A406" t="s">
        <v>412</v>
      </c>
      <c r="B406">
        <v>100196</v>
      </c>
      <c r="C406">
        <v>6.77</v>
      </c>
      <c r="D406">
        <v>29461</v>
      </c>
      <c r="E406">
        <v>484</v>
      </c>
      <c r="F406" s="53">
        <f>ROUND(100-(Original!N407/Original!C407*100),2)</f>
        <v>78.56</v>
      </c>
      <c r="G406" s="53">
        <v>34.76</v>
      </c>
      <c r="H406" s="53">
        <f>Original!AC407/Original!C407*100</f>
        <v>82.535196470168472</v>
      </c>
      <c r="I406" s="53">
        <f>Original!AE407/Original!AC407*100</f>
        <v>65.050286124356035</v>
      </c>
      <c r="J406" s="55">
        <f>(Original!AS407-Original!AT407)/Original!AS407*100</f>
        <v>45.752746673354302</v>
      </c>
      <c r="K406" s="54">
        <f>Original!AN407/Original!AC407*100</f>
        <v>59.265755906946097</v>
      </c>
      <c r="L406">
        <f>VLOOKUP($A406,Dados_v3!$A$4:$V$420,18,FALSE)</f>
        <v>67.7</v>
      </c>
      <c r="M406">
        <f>VLOOKUP($A406,Dados_v3!$A$4:$V$420,19,FALSE)</f>
        <v>65.7</v>
      </c>
      <c r="N406">
        <f>VLOOKUP($A406,Dados_v3!$A$4:$V$420,20,FALSE)</f>
        <v>79.600000000000009</v>
      </c>
      <c r="O406">
        <f>VLOOKUP($A406,Dados_v3!$A$4:$V$420,21,FALSE)</f>
        <v>59.4</v>
      </c>
      <c r="P406">
        <f>VLOOKUP($A406,Dados_v3!$A$4:$V$420,22,FALSE)</f>
        <v>58.77</v>
      </c>
    </row>
    <row r="407" spans="1:16" hidden="1">
      <c r="A407" t="s">
        <v>413</v>
      </c>
      <c r="B407">
        <v>184236</v>
      </c>
      <c r="C407">
        <v>15.72</v>
      </c>
      <c r="D407">
        <v>56003</v>
      </c>
      <c r="E407">
        <v>506</v>
      </c>
      <c r="F407" s="53">
        <f>ROUND(100-(Original!N408/Original!C408*100),2)</f>
        <v>81.319999999999993</v>
      </c>
      <c r="G407" s="53">
        <v>58.02</v>
      </c>
      <c r="H407" s="53">
        <f>Original!AC408/Original!C408*100</f>
        <v>84.170210624373084</v>
      </c>
      <c r="I407" s="53">
        <f>Original!AE408/Original!AC408*100</f>
        <v>68.785620040873056</v>
      </c>
      <c r="J407" s="55">
        <f>(Original!AS408-Original!AT408)/Original!AS408*100</f>
        <v>49.501855857973254</v>
      </c>
      <c r="K407" s="54">
        <f>Original!AN408/Original!AC408*100</f>
        <v>56.566097430631743</v>
      </c>
      <c r="L407">
        <f>VLOOKUP($A407,Dados_v3!$A$4:$V$420,18,FALSE)</f>
        <v>69</v>
      </c>
      <c r="M407">
        <f>VLOOKUP($A407,Dados_v3!$A$4:$V$420,19,FALSE)</f>
        <v>67</v>
      </c>
      <c r="N407">
        <f>VLOOKUP($A407,Dados_v3!$A$4:$V$420,20,FALSE)</f>
        <v>79.400000000000006</v>
      </c>
      <c r="O407">
        <f>VLOOKUP($A407,Dados_v3!$A$4:$V$420,21,FALSE)</f>
        <v>66.7</v>
      </c>
      <c r="P407">
        <f>VLOOKUP($A407,Dados_v3!$A$4:$V$420,22,FALSE)</f>
        <v>58.75</v>
      </c>
    </row>
    <row r="408" spans="1:16" hidden="1">
      <c r="A408" t="s">
        <v>414</v>
      </c>
      <c r="B408">
        <v>204667</v>
      </c>
      <c r="C408">
        <v>2.4500000000000002</v>
      </c>
      <c r="D408">
        <v>63020</v>
      </c>
      <c r="E408">
        <v>546</v>
      </c>
      <c r="F408" s="53">
        <f>ROUND(100-(Original!N409/Original!C409*100),2)</f>
        <v>83.98</v>
      </c>
      <c r="G408" s="53">
        <v>78.14</v>
      </c>
      <c r="H408" s="53">
        <f>Original!AC409/Original!C409*100</f>
        <v>85.518049917636944</v>
      </c>
      <c r="I408" s="53">
        <f>Original!AE409/Original!AC409*100</f>
        <v>66.913559014147751</v>
      </c>
      <c r="J408" s="55">
        <f>(Original!AS409-Original!AT409)/Original!AS409*100</f>
        <v>53.664314790264925</v>
      </c>
      <c r="K408" s="54">
        <f>Original!AN409/Original!AC409*100</f>
        <v>56.304723767482066</v>
      </c>
      <c r="L408">
        <f>VLOOKUP($A408,Dados_v3!$A$4:$V$420,18,FALSE)</f>
        <v>71.2</v>
      </c>
      <c r="M408">
        <f>VLOOKUP($A408,Dados_v3!$A$4:$V$420,19,FALSE)</f>
        <v>75.400000000000006</v>
      </c>
      <c r="N408">
        <f>VLOOKUP($A408,Dados_v3!$A$4:$V$420,20,FALSE)</f>
        <v>82.6</v>
      </c>
      <c r="O408">
        <f>VLOOKUP($A408,Dados_v3!$A$4:$V$420,21,FALSE)</f>
        <v>59</v>
      </c>
      <c r="P408">
        <f>VLOOKUP($A408,Dados_v3!$A$4:$V$420,22,FALSE)</f>
        <v>57.45</v>
      </c>
    </row>
    <row r="409" spans="1:16" hidden="1">
      <c r="A409" t="s">
        <v>415</v>
      </c>
      <c r="B409">
        <v>151895</v>
      </c>
      <c r="C409">
        <v>8.2100000000000009</v>
      </c>
      <c r="D409">
        <v>45309</v>
      </c>
      <c r="E409">
        <v>409</v>
      </c>
      <c r="F409" s="53">
        <f>ROUND(100-(Original!N410/Original!C410*100),2)</f>
        <v>75.87</v>
      </c>
      <c r="G409" s="53">
        <v>75.63</v>
      </c>
      <c r="H409" s="53">
        <f>Original!AC410/Original!C410*100</f>
        <v>84.583553745100232</v>
      </c>
      <c r="I409" s="53">
        <f>Original!AE410/Original!AC410*100</f>
        <v>66.375252367844865</v>
      </c>
      <c r="J409" s="55">
        <f>(Original!AS410-Original!AT410)/Original!AS410*100</f>
        <v>44.77480746704606</v>
      </c>
      <c r="K409" s="54">
        <f>Original!AN410/Original!AC410*100</f>
        <v>54.910729596841755</v>
      </c>
      <c r="L409">
        <f>VLOOKUP($A409,Dados_v3!$A$4:$V$420,18,FALSE)</f>
        <v>66.5</v>
      </c>
      <c r="M409">
        <f>VLOOKUP($A409,Dados_v3!$A$4:$V$420,19,FALSE)</f>
        <v>66.100000000000009</v>
      </c>
      <c r="N409">
        <f>VLOOKUP($A409,Dados_v3!$A$4:$V$420,20,FALSE)</f>
        <v>77.600000000000009</v>
      </c>
      <c r="O409">
        <f>VLOOKUP($A409,Dados_v3!$A$4:$V$420,21,FALSE)</f>
        <v>64.3</v>
      </c>
      <c r="P409">
        <f>VLOOKUP($A409,Dados_v3!$A$4:$V$420,22,FALSE)</f>
        <v>56.589999999999996</v>
      </c>
    </row>
    <row r="410" spans="1:16" hidden="1">
      <c r="A410" t="s">
        <v>416</v>
      </c>
      <c r="B410">
        <v>197965</v>
      </c>
      <c r="C410">
        <v>18.79</v>
      </c>
      <c r="D410">
        <v>55019</v>
      </c>
      <c r="E410">
        <v>405</v>
      </c>
      <c r="F410" s="53">
        <f>ROUND(100-(Original!N411/Original!C411*100),2)</f>
        <v>80.75</v>
      </c>
      <c r="G410" s="53">
        <v>62.17</v>
      </c>
      <c r="H410" s="53">
        <f>Original!AC411/Original!C411*100</f>
        <v>81.913523562740892</v>
      </c>
      <c r="I410" s="53">
        <f>Original!AE411/Original!AC411*100</f>
        <v>63.347425798638092</v>
      </c>
      <c r="J410" s="55">
        <f>(Original!AS411-Original!AT411)/Original!AS411*100</f>
        <v>46.747611691103849</v>
      </c>
      <c r="K410" s="54">
        <f>Original!AN411/Original!AC411*100</f>
        <v>55.253858444026307</v>
      </c>
      <c r="L410">
        <f>VLOOKUP($A410,Dados_v3!$A$4:$V$420,18,FALSE)</f>
        <v>67.7</v>
      </c>
      <c r="M410">
        <f>VLOOKUP($A410,Dados_v3!$A$4:$V$420,19,FALSE)</f>
        <v>68.100000000000009</v>
      </c>
      <c r="N410">
        <f>VLOOKUP($A410,Dados_v3!$A$4:$V$420,20,FALSE)</f>
        <v>79.800000000000011</v>
      </c>
      <c r="O410">
        <f>VLOOKUP($A410,Dados_v3!$A$4:$V$420,21,FALSE)</f>
        <v>61.6</v>
      </c>
      <c r="P410">
        <f>VLOOKUP($A410,Dados_v3!$A$4:$V$420,22,FALSE)</f>
        <v>57.230000000000004</v>
      </c>
    </row>
    <row r="411" spans="1:16" hidden="1">
      <c r="A411" t="s">
        <v>417</v>
      </c>
      <c r="B411">
        <v>163449</v>
      </c>
      <c r="C411">
        <v>0</v>
      </c>
      <c r="D411">
        <v>49435</v>
      </c>
      <c r="E411">
        <v>878</v>
      </c>
      <c r="F411" s="53">
        <f>ROUND(100-(Original!N412/Original!C412*100),2)</f>
        <v>92.5</v>
      </c>
      <c r="G411" s="53">
        <v>78.62</v>
      </c>
      <c r="H411" s="53">
        <f>Original!AC412/Original!C412*100</f>
        <v>84.878052104099751</v>
      </c>
      <c r="I411" s="53">
        <f>Original!AE412/Original!AC412*100</f>
        <v>67.331892568618585</v>
      </c>
      <c r="J411" s="55">
        <f>(Original!AS412-Original!AT412)/Original!AS412*100</f>
        <v>65.250367617668275</v>
      </c>
      <c r="K411" s="54">
        <f>Original!AN412/Original!AC412*100</f>
        <v>63.393022745257745</v>
      </c>
      <c r="L411">
        <f>VLOOKUP($A411,Dados_v3!$A$4:$V$420,18,FALSE)</f>
        <v>75.400000000000006</v>
      </c>
      <c r="M411">
        <f>VLOOKUP($A411,Dados_v3!$A$4:$V$420,19,FALSE)</f>
        <v>78.100000000000009</v>
      </c>
      <c r="N411">
        <f>VLOOKUP($A411,Dados_v3!$A$4:$V$420,20,FALSE)</f>
        <v>82.699999999999989</v>
      </c>
      <c r="O411">
        <f>VLOOKUP($A411,Dados_v3!$A$4:$V$420,21,FALSE)</f>
        <v>66.3</v>
      </c>
      <c r="P411">
        <f>VLOOKUP($A411,Dados_v3!$A$4:$V$420,22,FALSE)</f>
        <v>65.19</v>
      </c>
    </row>
    <row r="412" spans="1:16" hidden="1">
      <c r="A412" t="s">
        <v>418</v>
      </c>
      <c r="B412">
        <v>108396</v>
      </c>
      <c r="C412">
        <v>13.83</v>
      </c>
      <c r="D412">
        <v>31139</v>
      </c>
      <c r="E412">
        <v>455</v>
      </c>
      <c r="F412" s="53">
        <f>ROUND(100-(Original!N413/Original!C413*100),2)</f>
        <v>75.23</v>
      </c>
      <c r="G412" s="53">
        <v>79.319999999999993</v>
      </c>
      <c r="H412" s="53">
        <f>Original!AC413/Original!C413*100</f>
        <v>83.886674061819619</v>
      </c>
      <c r="I412" s="53">
        <f>Original!AE413/Original!AC413*100</f>
        <v>62.895783630010726</v>
      </c>
      <c r="J412" s="55">
        <f>(Original!AS413-Original!AT413)/Original!AS413*100</f>
        <v>44.517892066959668</v>
      </c>
      <c r="K412" s="54">
        <f>Original!AN413/Original!AC413*100</f>
        <v>51.864090310952562</v>
      </c>
      <c r="L412">
        <f>VLOOKUP($A412,Dados_v3!$A$4:$V$420,18,FALSE)</f>
        <v>67.400000000000006</v>
      </c>
      <c r="M412">
        <f>VLOOKUP($A412,Dados_v3!$A$4:$V$420,19,FALSE)</f>
        <v>68.100000000000009</v>
      </c>
      <c r="N412">
        <f>VLOOKUP($A412,Dados_v3!$A$4:$V$420,20,FALSE)</f>
        <v>79</v>
      </c>
      <c r="O412">
        <f>VLOOKUP($A412,Dados_v3!$A$4:$V$420,21,FALSE)</f>
        <v>59.199999999999996</v>
      </c>
      <c r="P412">
        <f>VLOOKUP($A412,Dados_v3!$A$4:$V$420,22,FALSE)</f>
        <v>58.85</v>
      </c>
    </row>
    <row r="413" spans="1:16" hidden="1">
      <c r="A413" t="s">
        <v>419</v>
      </c>
      <c r="B413">
        <v>126929</v>
      </c>
      <c r="C413">
        <v>18</v>
      </c>
      <c r="D413">
        <v>38361</v>
      </c>
      <c r="E413">
        <v>457</v>
      </c>
      <c r="F413" s="53">
        <f>ROUND(100-(Original!N414/Original!C414*100),2)</f>
        <v>83.38</v>
      </c>
      <c r="G413" s="53">
        <v>51.35</v>
      </c>
      <c r="H413" s="53">
        <f>Original!AC414/Original!C414*100</f>
        <v>80.334038065438165</v>
      </c>
      <c r="I413" s="53">
        <f>Original!AE414/Original!AC414*100</f>
        <v>68.321973736658748</v>
      </c>
      <c r="J413" s="55">
        <f>(Original!AS414-Original!AT414)/Original!AS414*100</f>
        <v>45.592125207959114</v>
      </c>
      <c r="K413" s="54">
        <f>Original!AN414/Original!AC414*100</f>
        <v>63.109359368786613</v>
      </c>
      <c r="L413">
        <f>VLOOKUP($A413,Dados_v3!$A$4:$V$420,18,FALSE)</f>
        <v>67.600000000000009</v>
      </c>
      <c r="M413">
        <f>VLOOKUP($A413,Dados_v3!$A$4:$V$420,19,FALSE)</f>
        <v>68.8</v>
      </c>
      <c r="N413">
        <f>VLOOKUP($A413,Dados_v3!$A$4:$V$420,20,FALSE)</f>
        <v>80.800000000000011</v>
      </c>
      <c r="O413">
        <f>VLOOKUP($A413,Dados_v3!$A$4:$V$420,21,FALSE)</f>
        <v>59</v>
      </c>
      <c r="P413">
        <f>VLOOKUP($A413,Dados_v3!$A$4:$V$420,22,FALSE)</f>
        <v>56.93</v>
      </c>
    </row>
    <row r="414" spans="1:16" hidden="1">
      <c r="A414" t="s">
        <v>420</v>
      </c>
      <c r="B414">
        <v>118047</v>
      </c>
      <c r="C414">
        <v>10.37</v>
      </c>
      <c r="D414">
        <v>35000</v>
      </c>
      <c r="E414">
        <v>372</v>
      </c>
      <c r="F414" s="53">
        <f>ROUND(100-(Original!N415/Original!C415*100),2)</f>
        <v>88.5</v>
      </c>
      <c r="G414" s="53">
        <v>57.96</v>
      </c>
      <c r="H414" s="53">
        <f>Original!AC415/Original!C415*100</f>
        <v>82.725674847780965</v>
      </c>
      <c r="I414" s="53">
        <f>Original!AE415/Original!AC415*100</f>
        <v>59.985296464713777</v>
      </c>
      <c r="J414" s="55">
        <f>(Original!AS415-Original!AT415)/Original!AS415*100</f>
        <v>53.95608755453167</v>
      </c>
      <c r="K414" s="54">
        <f>Original!AN415/Original!AC415*100</f>
        <v>57.579455822987299</v>
      </c>
      <c r="L414">
        <f>VLOOKUP($A414,Dados_v3!$A$4:$V$420,18,FALSE)</f>
        <v>67.5</v>
      </c>
      <c r="M414">
        <f>VLOOKUP($A414,Dados_v3!$A$4:$V$420,19,FALSE)</f>
        <v>68.300000000000011</v>
      </c>
      <c r="N414">
        <f>VLOOKUP($A414,Dados_v3!$A$4:$V$420,20,FALSE)</f>
        <v>80</v>
      </c>
      <c r="O414">
        <f>VLOOKUP($A414,Dados_v3!$A$4:$V$420,21,FALSE)</f>
        <v>58.8</v>
      </c>
      <c r="P414">
        <f>VLOOKUP($A414,Dados_v3!$A$4:$V$420,22,FALSE)</f>
        <v>52.580000000000005</v>
      </c>
    </row>
    <row r="415" spans="1:16" hidden="1">
      <c r="A415" t="s">
        <v>421</v>
      </c>
      <c r="B415">
        <v>138341</v>
      </c>
      <c r="C415">
        <v>6.56</v>
      </c>
      <c r="D415">
        <v>41028</v>
      </c>
      <c r="E415">
        <v>493</v>
      </c>
      <c r="F415" s="53">
        <f>ROUND(100-(Original!N416/Original!C416*100),2)</f>
        <v>78.48</v>
      </c>
      <c r="G415" s="53">
        <v>63.06</v>
      </c>
      <c r="H415" s="53">
        <f>Original!AC416/Original!C416*100</f>
        <v>82.87030927898455</v>
      </c>
      <c r="I415" s="53">
        <f>Original!AE416/Original!AC416*100</f>
        <v>67.735829466247637</v>
      </c>
      <c r="J415" s="55">
        <f>(Original!AS416-Original!AT416)/Original!AS416*100</f>
        <v>44.835425296685123</v>
      </c>
      <c r="K415" s="54">
        <f>Original!AN416/Original!AC416*100</f>
        <v>60.224053337573693</v>
      </c>
      <c r="L415">
        <f>VLOOKUP($A415,Dados_v3!$A$4:$V$420,18,FALSE)</f>
        <v>68.5</v>
      </c>
      <c r="M415">
        <f>VLOOKUP($A415,Dados_v3!$A$4:$V$420,19,FALSE)</f>
        <v>67.7</v>
      </c>
      <c r="N415">
        <f>VLOOKUP($A415,Dados_v3!$A$4:$V$420,20,FALSE)</f>
        <v>81.5</v>
      </c>
      <c r="O415">
        <f>VLOOKUP($A415,Dados_v3!$A$4:$V$420,21,FALSE)</f>
        <v>62.2</v>
      </c>
      <c r="P415">
        <f>VLOOKUP($A415,Dados_v3!$A$4:$V$420,22,FALSE)</f>
        <v>54.08</v>
      </c>
    </row>
    <row r="416" spans="1:16" hidden="1">
      <c r="A416" t="s">
        <v>422</v>
      </c>
      <c r="B416">
        <v>306866</v>
      </c>
      <c r="C416">
        <v>10.47</v>
      </c>
      <c r="D416">
        <v>86460</v>
      </c>
      <c r="E416">
        <v>484</v>
      </c>
      <c r="F416" s="53">
        <f>ROUND(100-(Original!N417/Original!C417*100),2)</f>
        <v>80</v>
      </c>
      <c r="G416" s="53">
        <v>56.8</v>
      </c>
      <c r="H416" s="53">
        <f>Original!AC417/Original!C417*100</f>
        <v>83.950782313465808</v>
      </c>
      <c r="I416" s="53">
        <f>Original!AE417/Original!AC417*100</f>
        <v>68.277777105530419</v>
      </c>
      <c r="J416" s="55">
        <f>(Original!AS417-Original!AT417)/Original!AS417*100</f>
        <v>44.84985973283321</v>
      </c>
      <c r="K416" s="54">
        <f>Original!AN417/Original!AC417*100</f>
        <v>59.301311712027605</v>
      </c>
      <c r="L416">
        <f>VLOOKUP($A416,Dados_v3!$A$4:$V$420,18,FALSE)</f>
        <v>67.800000000000011</v>
      </c>
      <c r="M416">
        <f>VLOOKUP($A416,Dados_v3!$A$4:$V$420,19,FALSE)</f>
        <v>65.900000000000006</v>
      </c>
      <c r="N416">
        <f>VLOOKUP($A416,Dados_v3!$A$4:$V$420,20,FALSE)</f>
        <v>79.600000000000009</v>
      </c>
      <c r="O416">
        <f>VLOOKUP($A416,Dados_v3!$A$4:$V$420,21,FALSE)</f>
        <v>65</v>
      </c>
      <c r="P416">
        <f>VLOOKUP($A416,Dados_v3!$A$4:$V$420,22,FALSE)</f>
        <v>55.879999999999995</v>
      </c>
    </row>
    <row r="417" spans="1:16" hidden="1">
      <c r="A417" t="s">
        <v>423</v>
      </c>
      <c r="B417">
        <v>556642</v>
      </c>
      <c r="C417">
        <v>8.27</v>
      </c>
      <c r="D417">
        <v>162864</v>
      </c>
      <c r="E417">
        <v>514</v>
      </c>
      <c r="F417" s="53">
        <f>ROUND(100-(Original!N418/Original!C418*100),2)</f>
        <v>86.21</v>
      </c>
      <c r="G417" s="53">
        <v>53.02</v>
      </c>
      <c r="H417" s="53">
        <f>Original!AC418/Original!C418*100</f>
        <v>84.694720347269879</v>
      </c>
      <c r="I417" s="53">
        <f>Original!AE418/Original!AC418*100</f>
        <v>67.619180350930179</v>
      </c>
      <c r="J417" s="55">
        <f>(Original!AS418-Original!AT418)/Original!AS418*100</f>
        <v>54.372623523163774</v>
      </c>
      <c r="K417" s="54">
        <f>Original!AN418/Original!AC418*100</f>
        <v>61.99988263045887</v>
      </c>
      <c r="L417">
        <f>VLOOKUP($A417,Dados_v3!$A$4:$V$420,18,FALSE)</f>
        <v>71.2</v>
      </c>
      <c r="M417">
        <f>VLOOKUP($A417,Dados_v3!$A$4:$V$420,19,FALSE)</f>
        <v>69.5</v>
      </c>
      <c r="N417">
        <f>VLOOKUP($A417,Dados_v3!$A$4:$V$420,20,FALSE)</f>
        <v>80.7</v>
      </c>
      <c r="O417">
        <f>VLOOKUP($A417,Dados_v3!$A$4:$V$420,21,FALSE)</f>
        <v>64.3</v>
      </c>
      <c r="P417">
        <f>VLOOKUP($A417,Dados_v3!$A$4:$V$420,22,FALSE)</f>
        <v>60.79</v>
      </c>
    </row>
    <row r="418" spans="1:16" hidden="1">
      <c r="A418" t="s">
        <v>424</v>
      </c>
      <c r="B418">
        <v>2675656</v>
      </c>
      <c r="C418">
        <v>0.03</v>
      </c>
      <c r="D418">
        <v>858887</v>
      </c>
      <c r="E418">
        <v>786</v>
      </c>
      <c r="F418" s="53">
        <f>ROUND(100-(Original!N419/Original!C419*100),2)</f>
        <v>93.71</v>
      </c>
      <c r="G418" s="53">
        <v>89.87</v>
      </c>
      <c r="H418" s="53">
        <f>Original!AC419/Original!C419*100</f>
        <v>87.120639756532597</v>
      </c>
      <c r="I418" s="53">
        <f>Original!AE419/Original!AC419*100</f>
        <v>67.041571521892848</v>
      </c>
      <c r="J418" s="55">
        <f>(Original!AS419-Original!AT419)/Original!AS419*100</f>
        <v>67.98663584370496</v>
      </c>
      <c r="K418" s="54">
        <f>Original!AN419/Original!AC419*100</f>
        <v>61.82535358506459</v>
      </c>
      <c r="L418">
        <f>VLOOKUP($A418,Dados_v3!$A$4:$V$420,18,FALSE)</f>
        <v>75.900000000000006</v>
      </c>
      <c r="M418">
        <f>VLOOKUP($A418,Dados_v3!$A$4:$V$420,19,FALSE)</f>
        <v>77.2</v>
      </c>
      <c r="N418">
        <f>VLOOKUP($A418,Dados_v3!$A$4:$V$420,20,FALSE)</f>
        <v>83.5</v>
      </c>
      <c r="O418">
        <f>VLOOKUP($A418,Dados_v3!$A$4:$V$420,21,FALSE)</f>
        <v>67.900000000000006</v>
      </c>
      <c r="P418">
        <f>VLOOKUP($A418,Dados_v3!$A$4:$V$420,22,FALSE)</f>
        <v>64.490000000000009</v>
      </c>
    </row>
  </sheetData>
  <autoFilter ref="A1:P418" xr:uid="{9D8A8025-FCF5-46D4-BF10-753305433D9D}">
    <filterColumn colId="0">
      <filters>
        <filter val="Campo Alegre de Lourdes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F116-34A5-C448-879D-2370B5FDF798}">
  <dimension ref="A1:V420"/>
  <sheetViews>
    <sheetView topLeftCell="I394" workbookViewId="0">
      <selection activeCell="N5" sqref="N5"/>
    </sheetView>
  </sheetViews>
  <sheetFormatPr defaultColWidth="21.296875" defaultRowHeight="13.8"/>
  <cols>
    <col min="1" max="1" width="21" style="1" bestFit="1" customWidth="1"/>
    <col min="2" max="2" width="11" style="1" bestFit="1" customWidth="1"/>
    <col min="3" max="3" width="8.796875" style="1" bestFit="1" customWidth="1"/>
    <col min="4" max="4" width="8.19921875" style="7" customWidth="1"/>
    <col min="5" max="5" width="20.19921875" style="7" customWidth="1"/>
    <col min="6" max="6" width="10.796875" style="1" customWidth="1"/>
    <col min="7" max="7" width="11.796875" style="1" customWidth="1"/>
    <col min="8" max="8" width="12.796875" style="1" customWidth="1"/>
    <col min="9" max="9" width="9.796875" style="1" bestFit="1" customWidth="1"/>
    <col min="10" max="10" width="21.5" style="1" bestFit="1" customWidth="1"/>
    <col min="11" max="12" width="15.796875" style="1" customWidth="1"/>
    <col min="13" max="13" width="17.69921875" style="1" customWidth="1"/>
    <col min="14" max="14" width="13.296875" style="1" bestFit="1" customWidth="1"/>
    <col min="15" max="15" width="13.19921875" style="1" customWidth="1"/>
    <col min="16" max="16" width="13.296875" style="1" bestFit="1" customWidth="1"/>
    <col min="17" max="17" width="13.19921875" style="1" customWidth="1"/>
    <col min="18" max="18" width="9" style="1" bestFit="1" customWidth="1"/>
    <col min="19" max="19" width="9.796875" style="18" bestFit="1" customWidth="1"/>
    <col min="20" max="21" width="12.19921875" style="18" customWidth="1"/>
    <col min="22" max="22" width="5.69921875" style="1" bestFit="1" customWidth="1"/>
    <col min="23" max="16384" width="21.296875" style="1"/>
  </cols>
  <sheetData>
    <row r="1" spans="1:22">
      <c r="E1" s="7" t="s">
        <v>517</v>
      </c>
      <c r="F1" s="1" t="s">
        <v>518</v>
      </c>
      <c r="G1" s="1" t="s">
        <v>518</v>
      </c>
      <c r="H1" s="1" t="s">
        <v>518</v>
      </c>
      <c r="I1" s="1" t="s">
        <v>518</v>
      </c>
      <c r="J1" s="1" t="s">
        <v>517</v>
      </c>
      <c r="K1" s="1" t="s">
        <v>518</v>
      </c>
      <c r="L1" s="1" t="s">
        <v>518</v>
      </c>
      <c r="M1" s="1" t="s">
        <v>518</v>
      </c>
      <c r="N1" s="1" t="s">
        <v>517</v>
      </c>
      <c r="O1" s="1" t="s">
        <v>518</v>
      </c>
      <c r="P1" s="1" t="s">
        <v>518</v>
      </c>
      <c r="Q1" s="1" t="s">
        <v>517</v>
      </c>
      <c r="R1" s="1" t="s">
        <v>517</v>
      </c>
      <c r="S1" s="18" t="s">
        <v>517</v>
      </c>
      <c r="T1" s="18" t="s">
        <v>517</v>
      </c>
      <c r="U1" s="18" t="s">
        <v>517</v>
      </c>
      <c r="V1" s="1" t="s">
        <v>518</v>
      </c>
    </row>
    <row r="3" spans="1:22" ht="40.950000000000003" customHeight="1">
      <c r="A3" s="5" t="s">
        <v>1</v>
      </c>
      <c r="B3" s="14" t="s">
        <v>2</v>
      </c>
      <c r="C3" s="14" t="s">
        <v>470</v>
      </c>
      <c r="D3" s="13" t="s">
        <v>433</v>
      </c>
      <c r="E3" s="23" t="s">
        <v>434</v>
      </c>
      <c r="F3" s="1" t="s">
        <v>432</v>
      </c>
      <c r="G3" s="18" t="s">
        <v>439</v>
      </c>
      <c r="H3" s="14" t="s">
        <v>468</v>
      </c>
      <c r="I3" s="14" t="s">
        <v>469</v>
      </c>
      <c r="J3" s="18" t="s">
        <v>444</v>
      </c>
      <c r="K3" s="18" t="s">
        <v>471</v>
      </c>
      <c r="L3" s="18" t="s">
        <v>472</v>
      </c>
      <c r="M3" s="18" t="s">
        <v>473</v>
      </c>
      <c r="N3" s="18" t="s">
        <v>456</v>
      </c>
      <c r="O3" s="18" t="s">
        <v>474</v>
      </c>
      <c r="P3" s="18" t="s">
        <v>457</v>
      </c>
      <c r="Q3" s="18" t="s">
        <v>487</v>
      </c>
      <c r="R3" s="1" t="s">
        <v>475</v>
      </c>
      <c r="S3" s="18" t="s">
        <v>476</v>
      </c>
      <c r="T3" s="18" t="s">
        <v>477</v>
      </c>
      <c r="U3" s="18" t="s">
        <v>478</v>
      </c>
      <c r="V3" s="1" t="s">
        <v>501</v>
      </c>
    </row>
    <row r="4" spans="1:22">
      <c r="A4" s="2" t="s">
        <v>7</v>
      </c>
      <c r="B4" s="31">
        <v>4602</v>
      </c>
      <c r="C4" s="31">
        <v>1921.7951999999998</v>
      </c>
      <c r="D4" s="32">
        <v>1359</v>
      </c>
      <c r="E4" s="33">
        <v>262</v>
      </c>
      <c r="F4" s="34">
        <v>1632</v>
      </c>
      <c r="G4" s="35">
        <v>1193</v>
      </c>
      <c r="H4" s="31">
        <v>707.78760000000011</v>
      </c>
      <c r="I4" s="31">
        <v>1320.7739999999999</v>
      </c>
      <c r="J4" s="32">
        <v>1820.3622223699999</v>
      </c>
      <c r="K4" s="37">
        <v>32.417352980691362</v>
      </c>
      <c r="L4" s="37">
        <v>53.377329874547172</v>
      </c>
      <c r="M4" s="37">
        <v>72.150971215585429</v>
      </c>
      <c r="N4" s="36">
        <v>2039.00370021</v>
      </c>
      <c r="O4" s="38">
        <v>14.744988094873761</v>
      </c>
      <c r="P4" s="36">
        <v>1799.0047918499999</v>
      </c>
      <c r="Q4" s="38">
        <v>47.552674027081132</v>
      </c>
      <c r="R4" s="37">
        <v>58.3</v>
      </c>
      <c r="S4" s="39">
        <v>52.2</v>
      </c>
      <c r="T4" s="39">
        <v>75.3</v>
      </c>
      <c r="U4" s="39">
        <v>41.3</v>
      </c>
      <c r="V4" s="48">
        <v>43.93</v>
      </c>
    </row>
    <row r="5" spans="1:22">
      <c r="A5" s="2" t="s">
        <v>8</v>
      </c>
      <c r="B5" s="31">
        <v>2612</v>
      </c>
      <c r="C5" s="31">
        <v>1645.0375999999999</v>
      </c>
      <c r="D5" s="32">
        <v>759</v>
      </c>
      <c r="E5" s="33">
        <v>251</v>
      </c>
      <c r="F5" s="34">
        <v>994</v>
      </c>
      <c r="G5" s="35">
        <v>679</v>
      </c>
      <c r="H5" s="31">
        <v>3189.1859999999997</v>
      </c>
      <c r="I5" s="31">
        <v>1315.7118</v>
      </c>
      <c r="J5" s="32">
        <v>921.21947480999995</v>
      </c>
      <c r="K5" s="37">
        <v>43.239590113934909</v>
      </c>
      <c r="L5" s="37">
        <v>45.056968974387686</v>
      </c>
      <c r="M5" s="37">
        <v>79.721953978536021</v>
      </c>
      <c r="N5" s="36">
        <v>957.87662205000004</v>
      </c>
      <c r="O5" s="38">
        <v>20.234396011794807</v>
      </c>
      <c r="P5" s="36">
        <v>1242.7253520500001</v>
      </c>
      <c r="Q5" s="38">
        <v>39.028303930544261</v>
      </c>
      <c r="R5" s="37">
        <v>58.199999999999996</v>
      </c>
      <c r="S5" s="39">
        <v>53.5</v>
      </c>
      <c r="T5" s="39">
        <v>70.099999999999994</v>
      </c>
      <c r="U5" s="39">
        <v>43.4</v>
      </c>
      <c r="V5" s="48">
        <v>52.17</v>
      </c>
    </row>
    <row r="6" spans="1:22">
      <c r="A6" s="2" t="s">
        <v>9</v>
      </c>
      <c r="B6" s="31">
        <v>4663</v>
      </c>
      <c r="C6" s="31">
        <v>2366.0061999999998</v>
      </c>
      <c r="D6" s="32">
        <v>1339</v>
      </c>
      <c r="E6" s="33">
        <v>266</v>
      </c>
      <c r="F6" s="34">
        <v>1870</v>
      </c>
      <c r="G6" s="35">
        <v>1328</v>
      </c>
      <c r="H6" s="31">
        <v>2735.8890000000001</v>
      </c>
      <c r="I6" s="31">
        <v>1367.7144000000001</v>
      </c>
      <c r="J6" s="32">
        <v>1884.3815647500001</v>
      </c>
      <c r="K6" s="37">
        <v>34.63940305385875</v>
      </c>
      <c r="L6" s="37">
        <v>52.422429697979332</v>
      </c>
      <c r="M6" s="37">
        <v>78.116597912631647</v>
      </c>
      <c r="N6" s="36">
        <v>2113.1811818199999</v>
      </c>
      <c r="O6" s="38">
        <v>17.341148919109298</v>
      </c>
      <c r="P6" s="36">
        <v>1821.82987813</v>
      </c>
      <c r="Q6" s="38">
        <v>45.295965470553959</v>
      </c>
      <c r="R6" s="37">
        <v>57.699999999999996</v>
      </c>
      <c r="S6" s="39">
        <v>52.1</v>
      </c>
      <c r="T6" s="39">
        <v>77.5</v>
      </c>
      <c r="U6" s="39">
        <v>39.800000000000004</v>
      </c>
      <c r="V6" s="48">
        <v>51.44</v>
      </c>
    </row>
    <row r="7" spans="1:22">
      <c r="A7" s="2" t="s">
        <v>10</v>
      </c>
      <c r="B7" s="31">
        <v>3874</v>
      </c>
      <c r="C7" s="31">
        <v>2112.8795999999998</v>
      </c>
      <c r="D7" s="32">
        <v>1179</v>
      </c>
      <c r="E7" s="33">
        <v>295</v>
      </c>
      <c r="F7" s="34">
        <v>1248</v>
      </c>
      <c r="G7" s="35">
        <v>1600</v>
      </c>
      <c r="H7" s="31">
        <v>2205.2784000000001</v>
      </c>
      <c r="I7" s="31">
        <v>2096.2109999999998</v>
      </c>
      <c r="J7" s="32">
        <v>1572.1934971200001</v>
      </c>
      <c r="K7" s="37">
        <v>36.041619691402168</v>
      </c>
      <c r="L7" s="37">
        <v>48.173591291930023</v>
      </c>
      <c r="M7" s="37">
        <v>68.996658180186969</v>
      </c>
      <c r="N7" s="36">
        <v>1771.7656716399999</v>
      </c>
      <c r="O7" s="38">
        <v>19.540820119826037</v>
      </c>
      <c r="P7" s="36">
        <v>1555.0728342499999</v>
      </c>
      <c r="Q7" s="38">
        <v>45.158263946439966</v>
      </c>
      <c r="R7" s="37">
        <v>63.2</v>
      </c>
      <c r="S7" s="39">
        <v>53</v>
      </c>
      <c r="T7" s="39">
        <v>74.5</v>
      </c>
      <c r="U7" s="39">
        <v>43.8</v>
      </c>
      <c r="V7" s="48">
        <v>56.089999999999996</v>
      </c>
    </row>
    <row r="8" spans="1:22">
      <c r="A8" s="2" t="s">
        <v>11</v>
      </c>
      <c r="B8" s="31">
        <v>4561</v>
      </c>
      <c r="C8" s="31">
        <v>2022.8035</v>
      </c>
      <c r="D8" s="32">
        <v>1355</v>
      </c>
      <c r="E8" s="33">
        <v>251</v>
      </c>
      <c r="F8" s="34">
        <v>1850</v>
      </c>
      <c r="G8" s="35">
        <v>1520</v>
      </c>
      <c r="H8" s="31">
        <v>2628.6623999999997</v>
      </c>
      <c r="I8" s="31">
        <v>1474.0206000000001</v>
      </c>
      <c r="J8" s="32">
        <v>2104.77250073</v>
      </c>
      <c r="K8" s="37">
        <v>30.257955445909513</v>
      </c>
      <c r="L8" s="37">
        <v>58.715479063427267</v>
      </c>
      <c r="M8" s="37">
        <v>74.342474749067293</v>
      </c>
      <c r="N8" s="36">
        <v>2289.4592822999998</v>
      </c>
      <c r="O8" s="38">
        <v>12.547693642815217</v>
      </c>
      <c r="P8" s="36">
        <v>1639.6057639000001</v>
      </c>
      <c r="Q8" s="38">
        <v>45.01236613394903</v>
      </c>
      <c r="R8" s="37">
        <v>59.9</v>
      </c>
      <c r="S8" s="39">
        <v>52.300000000000004</v>
      </c>
      <c r="T8" s="39">
        <v>73.5</v>
      </c>
      <c r="U8" s="39">
        <v>43.7</v>
      </c>
      <c r="V8" s="48">
        <v>41.099999999999994</v>
      </c>
    </row>
    <row r="9" spans="1:22">
      <c r="A9" s="2" t="s">
        <v>12</v>
      </c>
      <c r="B9" s="31">
        <v>4866</v>
      </c>
      <c r="C9" s="31">
        <v>2404.7772</v>
      </c>
      <c r="D9" s="32">
        <v>1400</v>
      </c>
      <c r="E9" s="33">
        <v>202</v>
      </c>
      <c r="F9" s="34">
        <v>2088</v>
      </c>
      <c r="G9" s="35">
        <v>1644</v>
      </c>
      <c r="H9" s="31">
        <v>2626.3614000000002</v>
      </c>
      <c r="I9" s="31">
        <v>1900.1657999999998</v>
      </c>
      <c r="J9" s="32">
        <v>1630.11631549</v>
      </c>
      <c r="K9" s="37">
        <v>51.311797288075688</v>
      </c>
      <c r="L9" s="37">
        <v>39.273197372986516</v>
      </c>
      <c r="M9" s="37">
        <v>81.765833979822773</v>
      </c>
      <c r="N9" s="36">
        <v>1796.7828330499999</v>
      </c>
      <c r="O9" s="38">
        <v>33.631638364678444</v>
      </c>
      <c r="P9" s="36">
        <v>2195.03400603</v>
      </c>
      <c r="Q9" s="38">
        <v>34.215804584201749</v>
      </c>
      <c r="R9" s="37">
        <v>51.1</v>
      </c>
      <c r="S9" s="39">
        <v>50.5</v>
      </c>
      <c r="T9" s="39">
        <v>71.099999999999994</v>
      </c>
      <c r="U9" s="39">
        <v>31.900000000000002</v>
      </c>
      <c r="V9" s="48">
        <v>60.49</v>
      </c>
    </row>
    <row r="10" spans="1:22">
      <c r="A10" s="2" t="s">
        <v>13</v>
      </c>
      <c r="B10" s="31">
        <v>3901</v>
      </c>
      <c r="C10" s="31">
        <v>1797.1907000000001</v>
      </c>
      <c r="D10" s="32">
        <v>1243</v>
      </c>
      <c r="E10" s="33">
        <v>256</v>
      </c>
      <c r="F10" s="34">
        <v>1640</v>
      </c>
      <c r="G10" s="35">
        <v>713</v>
      </c>
      <c r="H10" s="31">
        <v>2228.7485999999999</v>
      </c>
      <c r="I10" s="31">
        <v>881.2829999999999</v>
      </c>
      <c r="J10" s="32">
        <v>1632.30044322</v>
      </c>
      <c r="K10" s="37">
        <v>32.254849245322717</v>
      </c>
      <c r="L10" s="37">
        <v>56.180125585945149</v>
      </c>
      <c r="M10" s="37">
        <v>78.382867676312898</v>
      </c>
      <c r="N10" s="36">
        <v>1851.9486169300001</v>
      </c>
      <c r="O10" s="38">
        <v>15.62516645843515</v>
      </c>
      <c r="P10" s="36">
        <v>1529.6412648400001</v>
      </c>
      <c r="Q10" s="38">
        <v>47.611464023636842</v>
      </c>
      <c r="R10" s="37">
        <v>59.9</v>
      </c>
      <c r="S10" s="39">
        <v>55.500000000000007</v>
      </c>
      <c r="T10" s="39">
        <v>72.599999999999994</v>
      </c>
      <c r="U10" s="39">
        <v>41.699999999999996</v>
      </c>
      <c r="V10" s="48">
        <v>51.43</v>
      </c>
    </row>
    <row r="11" spans="1:22">
      <c r="A11" s="2" t="s">
        <v>14</v>
      </c>
      <c r="B11" s="31">
        <v>3733</v>
      </c>
      <c r="C11" s="31">
        <v>1657.0787</v>
      </c>
      <c r="D11" s="32">
        <v>1215</v>
      </c>
      <c r="E11" s="33">
        <v>386</v>
      </c>
      <c r="F11" s="34">
        <v>1364</v>
      </c>
      <c r="G11" s="35">
        <v>339</v>
      </c>
      <c r="H11" s="31">
        <v>2087.0070000000001</v>
      </c>
      <c r="I11" s="31">
        <v>477.22739999999999</v>
      </c>
      <c r="J11" s="32">
        <v>1464.9758037399999</v>
      </c>
      <c r="K11" s="37">
        <v>33.259257720554203</v>
      </c>
      <c r="L11" s="37">
        <v>46.7409687892455</v>
      </c>
      <c r="M11" s="37">
        <v>76.810813996337941</v>
      </c>
      <c r="N11" s="36">
        <v>1603.9436271699999</v>
      </c>
      <c r="O11" s="38">
        <v>6.968221639260519</v>
      </c>
      <c r="P11" s="36">
        <v>1549.5994023000001</v>
      </c>
      <c r="Q11" s="38">
        <v>39.527683400036373</v>
      </c>
      <c r="R11" s="37">
        <v>63.2</v>
      </c>
      <c r="S11" s="39">
        <v>54.800000000000004</v>
      </c>
      <c r="T11" s="39">
        <v>73.099999999999994</v>
      </c>
      <c r="U11" s="39">
        <v>43.1</v>
      </c>
      <c r="V11" s="48">
        <v>58.53</v>
      </c>
    </row>
    <row r="12" spans="1:22">
      <c r="A12" s="2" t="s">
        <v>15</v>
      </c>
      <c r="B12" s="31">
        <v>3936</v>
      </c>
      <c r="C12" s="31">
        <v>2691.0432000000001</v>
      </c>
      <c r="D12" s="32">
        <v>1114</v>
      </c>
      <c r="E12" s="33">
        <v>195</v>
      </c>
      <c r="F12" s="34">
        <v>1566</v>
      </c>
      <c r="G12" s="35">
        <v>1616</v>
      </c>
      <c r="H12" s="31">
        <v>1615.3020000000001</v>
      </c>
      <c r="I12" s="31">
        <v>2057.0940000000001</v>
      </c>
      <c r="J12" s="32">
        <v>1381.54356611</v>
      </c>
      <c r="K12" s="37">
        <v>43.191023836877584</v>
      </c>
      <c r="L12" s="37">
        <v>48.485287169572977</v>
      </c>
      <c r="M12" s="37">
        <v>82.152414769016914</v>
      </c>
      <c r="N12" s="36">
        <v>1570.7219496600001</v>
      </c>
      <c r="O12" s="38">
        <v>22.53657023361928</v>
      </c>
      <c r="P12" s="36">
        <v>1668.4583312100001</v>
      </c>
      <c r="Q12" s="38">
        <v>37.364436838401019</v>
      </c>
      <c r="R12" s="37">
        <v>54.6</v>
      </c>
      <c r="S12" s="39">
        <v>51.5</v>
      </c>
      <c r="T12" s="39">
        <v>78</v>
      </c>
      <c r="U12" s="39">
        <v>35.799999999999997</v>
      </c>
      <c r="V12" s="48">
        <v>56.710000000000008</v>
      </c>
    </row>
    <row r="13" spans="1:22">
      <c r="A13" s="2" t="s">
        <v>16</v>
      </c>
      <c r="B13" s="31">
        <v>8316</v>
      </c>
      <c r="C13" s="31">
        <v>4579.6211999999996</v>
      </c>
      <c r="D13" s="32">
        <v>2574</v>
      </c>
      <c r="E13" s="33">
        <v>292</v>
      </c>
      <c r="F13" s="34">
        <v>2622</v>
      </c>
      <c r="G13" s="35">
        <v>729</v>
      </c>
      <c r="H13" s="31">
        <v>3661.3512000000001</v>
      </c>
      <c r="I13" s="31">
        <v>370.00079999999997</v>
      </c>
      <c r="J13" s="32">
        <v>3351.78445336</v>
      </c>
      <c r="K13" s="37">
        <v>35.141733188521648</v>
      </c>
      <c r="L13" s="37">
        <v>51.009383293068979</v>
      </c>
      <c r="M13" s="37">
        <v>78.135690684765521</v>
      </c>
      <c r="N13" s="36">
        <v>3658.0875848300002</v>
      </c>
      <c r="O13" s="38">
        <v>21.623978924133951</v>
      </c>
      <c r="P13" s="36">
        <v>3672.5950491200001</v>
      </c>
      <c r="Q13" s="38">
        <v>51.393910303894415</v>
      </c>
      <c r="R13" s="37">
        <v>60.3</v>
      </c>
      <c r="S13" s="39">
        <v>51.300000000000004</v>
      </c>
      <c r="T13" s="39">
        <v>76.900000000000006</v>
      </c>
      <c r="U13" s="39">
        <v>43</v>
      </c>
      <c r="V13" s="48">
        <v>47.42</v>
      </c>
    </row>
    <row r="14" spans="1:22">
      <c r="A14" s="2" t="s">
        <v>17</v>
      </c>
      <c r="B14" s="31">
        <v>6357</v>
      </c>
      <c r="C14" s="31">
        <v>1277.1213</v>
      </c>
      <c r="D14" s="32">
        <v>1961</v>
      </c>
      <c r="E14" s="33">
        <v>259</v>
      </c>
      <c r="F14" s="34">
        <v>3018</v>
      </c>
      <c r="G14" s="35">
        <v>909</v>
      </c>
      <c r="H14" s="31">
        <v>722.9742</v>
      </c>
      <c r="I14" s="31">
        <v>748.7453999999999</v>
      </c>
      <c r="J14" s="32">
        <v>1769.39297405</v>
      </c>
      <c r="K14" s="37">
        <v>39.829868291983964</v>
      </c>
      <c r="L14" s="37">
        <v>48.15621783963563</v>
      </c>
      <c r="M14" s="37">
        <v>81.373541488512572</v>
      </c>
      <c r="N14" s="36">
        <v>2075.0656328800001</v>
      </c>
      <c r="O14" s="38">
        <v>13.808093635203569</v>
      </c>
      <c r="P14" s="36">
        <v>3328.1671866800002</v>
      </c>
      <c r="Q14" s="38">
        <v>43.945919621273731</v>
      </c>
      <c r="R14" s="37">
        <v>56.3</v>
      </c>
      <c r="S14" s="39">
        <v>54.500000000000007</v>
      </c>
      <c r="T14" s="39">
        <v>71.599999999999994</v>
      </c>
      <c r="U14" s="39">
        <v>39.200000000000003</v>
      </c>
      <c r="V14" s="48">
        <v>47.660000000000004</v>
      </c>
    </row>
    <row r="15" spans="1:22">
      <c r="A15" s="2" t="s">
        <v>18</v>
      </c>
      <c r="B15" s="31">
        <v>7459</v>
      </c>
      <c r="C15" s="31">
        <v>2342.1259999999997</v>
      </c>
      <c r="D15" s="32">
        <v>2115</v>
      </c>
      <c r="E15" s="33">
        <v>261</v>
      </c>
      <c r="F15" s="34">
        <v>3348</v>
      </c>
      <c r="G15" s="35">
        <v>1722</v>
      </c>
      <c r="H15" s="31">
        <v>1679.73</v>
      </c>
      <c r="I15" s="31">
        <v>1142.2164</v>
      </c>
      <c r="J15" s="32">
        <v>2809.44960438</v>
      </c>
      <c r="K15" s="37">
        <v>35.309160097129563</v>
      </c>
      <c r="L15" s="37">
        <v>51.669994142611351</v>
      </c>
      <c r="M15" s="37">
        <v>81.109342740254689</v>
      </c>
      <c r="N15" s="36">
        <v>3203.3391184100001</v>
      </c>
      <c r="O15" s="38">
        <v>14.422804401031463</v>
      </c>
      <c r="P15" s="36">
        <v>2977.1860329299998</v>
      </c>
      <c r="Q15" s="38">
        <v>42.217914293821103</v>
      </c>
      <c r="R15" s="37">
        <v>55.2</v>
      </c>
      <c r="S15" s="39">
        <v>52.400000000000006</v>
      </c>
      <c r="T15" s="39">
        <v>72.2</v>
      </c>
      <c r="U15" s="39">
        <v>38.6</v>
      </c>
      <c r="V15" s="48">
        <v>46.61</v>
      </c>
    </row>
    <row r="16" spans="1:22">
      <c r="A16" s="2" t="s">
        <v>19</v>
      </c>
      <c r="B16" s="31">
        <v>8599</v>
      </c>
      <c r="C16" s="31">
        <v>3086.1810999999998</v>
      </c>
      <c r="D16" s="32">
        <v>2417</v>
      </c>
      <c r="E16" s="33">
        <v>236</v>
      </c>
      <c r="F16" s="34">
        <v>3044</v>
      </c>
      <c r="G16" s="35">
        <v>2995</v>
      </c>
      <c r="H16" s="31">
        <v>2020.2779999999998</v>
      </c>
      <c r="I16" s="31">
        <v>1633.71</v>
      </c>
      <c r="J16" s="32">
        <v>3913.5711080199999</v>
      </c>
      <c r="K16" s="37">
        <v>33.392651674803133</v>
      </c>
      <c r="L16" s="37">
        <v>52.641380019310887</v>
      </c>
      <c r="M16" s="37">
        <v>68.585480323669984</v>
      </c>
      <c r="N16" s="36">
        <v>4208.0208237500001</v>
      </c>
      <c r="O16" s="38">
        <v>13.629004364786207</v>
      </c>
      <c r="P16" s="36">
        <v>2953.3096372999998</v>
      </c>
      <c r="Q16" s="38">
        <v>38.447131603107906</v>
      </c>
      <c r="R16" s="37">
        <v>57.499999999999993</v>
      </c>
      <c r="S16" s="39">
        <v>51.2</v>
      </c>
      <c r="T16" s="39">
        <v>68.5</v>
      </c>
      <c r="U16" s="39">
        <v>45.4</v>
      </c>
      <c r="V16" s="48">
        <v>52.900000000000006</v>
      </c>
    </row>
    <row r="17" spans="1:22">
      <c r="A17" s="2" t="s">
        <v>20</v>
      </c>
      <c r="B17" s="31">
        <v>6313</v>
      </c>
      <c r="C17" s="31">
        <v>2506.8923</v>
      </c>
      <c r="D17" s="32">
        <v>1798</v>
      </c>
      <c r="E17" s="33">
        <v>280</v>
      </c>
      <c r="F17" s="34">
        <v>2480</v>
      </c>
      <c r="G17" s="35">
        <v>1664</v>
      </c>
      <c r="H17" s="31">
        <v>1082.8506000000002</v>
      </c>
      <c r="I17" s="31">
        <v>1404.9906000000001</v>
      </c>
      <c r="J17" s="32">
        <v>2216.71933936</v>
      </c>
      <c r="K17" s="37">
        <v>37.064534843342898</v>
      </c>
      <c r="L17" s="37">
        <v>47.553246879544901</v>
      </c>
      <c r="M17" s="37">
        <v>74.085160034754466</v>
      </c>
      <c r="N17" s="36">
        <v>2464.3654494299999</v>
      </c>
      <c r="O17" s="38">
        <v>11.050222743261811</v>
      </c>
      <c r="P17" s="36">
        <v>2757.2957460500002</v>
      </c>
      <c r="Q17" s="38">
        <v>39.684868254976003</v>
      </c>
      <c r="R17" s="37">
        <v>57.699999999999996</v>
      </c>
      <c r="S17" s="39">
        <v>53.300000000000004</v>
      </c>
      <c r="T17" s="39">
        <v>75.400000000000006</v>
      </c>
      <c r="U17" s="39">
        <v>40</v>
      </c>
      <c r="V17" s="48">
        <v>51.839999999999996</v>
      </c>
    </row>
    <row r="18" spans="1:22">
      <c r="A18" s="2" t="s">
        <v>21</v>
      </c>
      <c r="B18" s="31">
        <v>6453</v>
      </c>
      <c r="C18" s="31">
        <v>1158.3135</v>
      </c>
      <c r="D18" s="32">
        <v>1953</v>
      </c>
      <c r="E18" s="33">
        <v>271</v>
      </c>
      <c r="F18" s="34">
        <v>2544</v>
      </c>
      <c r="G18" s="35">
        <v>1064</v>
      </c>
      <c r="H18" s="31">
        <v>595.95899999999995</v>
      </c>
      <c r="I18" s="31">
        <v>864.71580000000006</v>
      </c>
      <c r="J18" s="32">
        <v>2140.39127388</v>
      </c>
      <c r="K18" s="37">
        <v>37.352531196037219</v>
      </c>
      <c r="L18" s="37">
        <v>48.921130340908796</v>
      </c>
      <c r="M18" s="37">
        <v>70.048432937534812</v>
      </c>
      <c r="N18" s="36">
        <v>2435.95334035</v>
      </c>
      <c r="O18" s="38">
        <v>12.088543000486624</v>
      </c>
      <c r="P18" s="36">
        <v>3061.7983931600002</v>
      </c>
      <c r="Q18" s="38">
        <v>42.547550869131442</v>
      </c>
      <c r="R18" s="37">
        <v>60.199999999999996</v>
      </c>
      <c r="S18" s="39">
        <v>53.900000000000006</v>
      </c>
      <c r="T18" s="39">
        <v>76.3</v>
      </c>
      <c r="U18" s="39">
        <v>41.099999999999994</v>
      </c>
      <c r="V18" s="48">
        <v>49.17</v>
      </c>
    </row>
    <row r="19" spans="1:22">
      <c r="A19" s="2" t="s">
        <v>22</v>
      </c>
      <c r="B19" s="31">
        <v>9410</v>
      </c>
      <c r="C19" s="31">
        <v>6185.1930000000002</v>
      </c>
      <c r="D19" s="32">
        <v>2555</v>
      </c>
      <c r="E19" s="33">
        <v>206</v>
      </c>
      <c r="F19" s="34">
        <v>4112</v>
      </c>
      <c r="G19" s="35">
        <v>1619</v>
      </c>
      <c r="H19" s="31">
        <v>2950.3421999999996</v>
      </c>
      <c r="I19" s="31">
        <v>767.15340000000015</v>
      </c>
      <c r="J19" s="32">
        <v>3152.0031461499998</v>
      </c>
      <c r="K19" s="37">
        <v>40.630087471388165</v>
      </c>
      <c r="L19" s="37">
        <v>49.132399105084552</v>
      </c>
      <c r="M19" s="37">
        <v>78.177578641791229</v>
      </c>
      <c r="N19" s="36">
        <v>3407.7207815400002</v>
      </c>
      <c r="O19" s="38">
        <v>21.341621855278266</v>
      </c>
      <c r="P19" s="36">
        <v>4297.7616691800004</v>
      </c>
      <c r="Q19" s="38">
        <v>44.075973454373127</v>
      </c>
      <c r="R19" s="37">
        <v>56.499999999999993</v>
      </c>
      <c r="S19" s="39">
        <v>52.5</v>
      </c>
      <c r="T19" s="39">
        <v>73.8</v>
      </c>
      <c r="U19" s="39">
        <v>40.200000000000003</v>
      </c>
      <c r="V19" s="48">
        <v>49.79</v>
      </c>
    </row>
    <row r="20" spans="1:22">
      <c r="A20" s="2" t="s">
        <v>23</v>
      </c>
      <c r="B20" s="31">
        <v>8895</v>
      </c>
      <c r="C20" s="31">
        <v>5418.8339999999998</v>
      </c>
      <c r="D20" s="32">
        <v>2553</v>
      </c>
      <c r="E20" s="33">
        <v>242</v>
      </c>
      <c r="F20" s="34">
        <v>3422</v>
      </c>
      <c r="G20" s="35">
        <v>4414</v>
      </c>
      <c r="H20" s="31">
        <v>2274.7685999999999</v>
      </c>
      <c r="I20" s="31">
        <v>2300.0796</v>
      </c>
      <c r="J20" s="32">
        <v>4010.3120490400001</v>
      </c>
      <c r="K20" s="37">
        <v>35.116424596499527</v>
      </c>
      <c r="L20" s="37">
        <v>54.863883408567773</v>
      </c>
      <c r="M20" s="37">
        <v>74.543772583381255</v>
      </c>
      <c r="N20" s="36">
        <v>4243.4773115500002</v>
      </c>
      <c r="O20" s="38">
        <v>19.583423801232883</v>
      </c>
      <c r="P20" s="36">
        <v>3314.4343377599998</v>
      </c>
      <c r="Q20" s="38">
        <v>44.996641544509366</v>
      </c>
      <c r="R20" s="37">
        <v>58.699999999999996</v>
      </c>
      <c r="S20" s="39">
        <v>53.1</v>
      </c>
      <c r="T20" s="39">
        <v>76.2</v>
      </c>
      <c r="U20" s="39">
        <v>40.400000000000006</v>
      </c>
      <c r="V20" s="48">
        <v>44.2</v>
      </c>
    </row>
    <row r="21" spans="1:22">
      <c r="A21" s="2" t="s">
        <v>24</v>
      </c>
      <c r="B21" s="31">
        <v>8899</v>
      </c>
      <c r="C21" s="31">
        <v>5997.9260000000013</v>
      </c>
      <c r="D21" s="32">
        <v>2375</v>
      </c>
      <c r="E21" s="33">
        <v>218</v>
      </c>
      <c r="F21" s="34">
        <v>2754</v>
      </c>
      <c r="G21" s="35">
        <v>1774</v>
      </c>
      <c r="H21" s="31">
        <v>2931.9341999999997</v>
      </c>
      <c r="I21" s="31">
        <v>1083.3108</v>
      </c>
      <c r="J21" s="32">
        <v>2435.22558927</v>
      </c>
      <c r="K21" s="37">
        <v>50.999902657394415</v>
      </c>
      <c r="L21" s="37">
        <v>39.127564925851097</v>
      </c>
      <c r="M21" s="37">
        <v>74.71023000457231</v>
      </c>
      <c r="N21" s="36">
        <v>3204.5870942199999</v>
      </c>
      <c r="O21" s="38">
        <v>28.771540668780542</v>
      </c>
      <c r="P21" s="36">
        <v>3976.76176949</v>
      </c>
      <c r="Q21" s="38">
        <v>31.087854647841979</v>
      </c>
      <c r="R21" s="37">
        <v>55.2</v>
      </c>
      <c r="S21" s="39">
        <v>52.400000000000006</v>
      </c>
      <c r="T21" s="39">
        <v>73.599999999999994</v>
      </c>
      <c r="U21" s="39">
        <v>37.9</v>
      </c>
      <c r="V21" s="48">
        <v>54.72</v>
      </c>
    </row>
    <row r="22" spans="1:22">
      <c r="A22" s="2" t="s">
        <v>25</v>
      </c>
      <c r="B22" s="31">
        <v>8843</v>
      </c>
      <c r="C22" s="31">
        <v>6468.6545000000006</v>
      </c>
      <c r="D22" s="32">
        <v>2410</v>
      </c>
      <c r="E22" s="33">
        <v>229</v>
      </c>
      <c r="F22" s="34">
        <v>3818</v>
      </c>
      <c r="G22" s="35">
        <v>3366</v>
      </c>
      <c r="H22" s="31">
        <v>1991.7456</v>
      </c>
      <c r="I22" s="31">
        <v>1850.4642000000001</v>
      </c>
      <c r="J22" s="32">
        <v>3442.7845444999998</v>
      </c>
      <c r="K22" s="37">
        <v>36.441151729881774</v>
      </c>
      <c r="L22" s="37">
        <v>53.542531864759688</v>
      </c>
      <c r="M22" s="37">
        <v>83.694773619834635</v>
      </c>
      <c r="N22" s="36">
        <v>3718.6227279700001</v>
      </c>
      <c r="O22" s="38">
        <v>22.344736023102783</v>
      </c>
      <c r="P22" s="36">
        <v>3834.9987279699999</v>
      </c>
      <c r="Q22" s="38">
        <v>49.890199191350739</v>
      </c>
      <c r="R22" s="37">
        <v>57.099999999999994</v>
      </c>
      <c r="S22" s="39">
        <v>56.599999999999994</v>
      </c>
      <c r="T22" s="39">
        <v>75.900000000000006</v>
      </c>
      <c r="U22" s="39">
        <v>36.6</v>
      </c>
      <c r="V22" s="48">
        <v>50.38</v>
      </c>
    </row>
    <row r="23" spans="1:22">
      <c r="A23" s="2" t="s">
        <v>26</v>
      </c>
      <c r="B23" s="31">
        <v>8168</v>
      </c>
      <c r="C23" s="31">
        <v>5617.1336000000001</v>
      </c>
      <c r="D23" s="32">
        <v>2211</v>
      </c>
      <c r="E23" s="33">
        <v>254</v>
      </c>
      <c r="F23" s="34">
        <v>3184</v>
      </c>
      <c r="G23" s="35">
        <v>2487</v>
      </c>
      <c r="H23" s="31">
        <v>3240.7284000000004</v>
      </c>
      <c r="I23" s="31">
        <v>1348.8462</v>
      </c>
      <c r="J23" s="32">
        <v>2929.57535895</v>
      </c>
      <c r="K23" s="37">
        <v>37.45066582249563</v>
      </c>
      <c r="L23" s="37">
        <v>50.133390767968187</v>
      </c>
      <c r="M23" s="37">
        <v>81.940455404344931</v>
      </c>
      <c r="N23" s="36">
        <v>3201.0722116900001</v>
      </c>
      <c r="O23" s="38">
        <v>20.439689535293841</v>
      </c>
      <c r="P23" s="36">
        <v>3861.5227478400002</v>
      </c>
      <c r="Q23" s="38">
        <v>48.447808162375125</v>
      </c>
      <c r="R23" s="37">
        <v>57.9</v>
      </c>
      <c r="S23" s="39">
        <v>53.5</v>
      </c>
      <c r="T23" s="39">
        <v>74.900000000000006</v>
      </c>
      <c r="U23" s="39">
        <v>40.699999999999996</v>
      </c>
      <c r="V23" s="48">
        <v>45.58</v>
      </c>
    </row>
    <row r="24" spans="1:22">
      <c r="A24" s="2" t="s">
        <v>27</v>
      </c>
      <c r="B24" s="31">
        <v>5041</v>
      </c>
      <c r="C24" s="31">
        <v>1861.1372000000001</v>
      </c>
      <c r="D24" s="32">
        <v>1464</v>
      </c>
      <c r="E24" s="33">
        <v>232</v>
      </c>
      <c r="F24" s="34">
        <v>2042</v>
      </c>
      <c r="G24" s="35">
        <v>1002</v>
      </c>
      <c r="H24" s="31">
        <v>1056.1589999999999</v>
      </c>
      <c r="I24" s="31">
        <v>965.03939999999989</v>
      </c>
      <c r="J24" s="32">
        <v>2172.2783774700001</v>
      </c>
      <c r="K24" s="37">
        <v>34.007632913328521</v>
      </c>
      <c r="L24" s="37">
        <v>54.390076463525382</v>
      </c>
      <c r="M24" s="37">
        <v>72.553452490795806</v>
      </c>
      <c r="N24" s="36">
        <v>2338.49446132</v>
      </c>
      <c r="O24" s="38">
        <v>14.69270666889056</v>
      </c>
      <c r="P24" s="36">
        <v>1817.37851335</v>
      </c>
      <c r="Q24" s="38">
        <v>41.139070037305601</v>
      </c>
      <c r="R24" s="37">
        <v>59.9</v>
      </c>
      <c r="S24" s="39">
        <v>55.500000000000007</v>
      </c>
      <c r="T24" s="39">
        <v>73.5</v>
      </c>
      <c r="U24" s="39">
        <v>41.3</v>
      </c>
      <c r="V24" s="48">
        <v>53.16</v>
      </c>
    </row>
    <row r="25" spans="1:22">
      <c r="A25" s="2" t="s">
        <v>28</v>
      </c>
      <c r="B25" s="31">
        <v>7947</v>
      </c>
      <c r="C25" s="31">
        <v>4699.0611000000008</v>
      </c>
      <c r="D25" s="32">
        <v>2558</v>
      </c>
      <c r="E25" s="33">
        <v>286</v>
      </c>
      <c r="F25" s="34">
        <v>3126</v>
      </c>
      <c r="G25" s="35">
        <v>1453</v>
      </c>
      <c r="H25" s="31">
        <v>3673.7765999999997</v>
      </c>
      <c r="I25" s="31">
        <v>902.91240000000005</v>
      </c>
      <c r="J25" s="32">
        <v>3861.2700561900001</v>
      </c>
      <c r="K25" s="37">
        <v>33.421791663271819</v>
      </c>
      <c r="L25" s="37">
        <v>51.818969793456546</v>
      </c>
      <c r="M25" s="37">
        <v>75.758640976819393</v>
      </c>
      <c r="N25" s="36">
        <v>4085.18977653</v>
      </c>
      <c r="O25" s="38">
        <v>22.679312243529896</v>
      </c>
      <c r="P25" s="36">
        <v>2730.8776692299998</v>
      </c>
      <c r="Q25" s="38">
        <v>50.508258520013221</v>
      </c>
      <c r="R25" s="37">
        <v>62.3</v>
      </c>
      <c r="S25" s="39">
        <v>56.399999999999991</v>
      </c>
      <c r="T25" s="39">
        <v>76.8</v>
      </c>
      <c r="U25" s="39">
        <v>39.6</v>
      </c>
      <c r="V25" s="48">
        <v>50.7</v>
      </c>
    </row>
    <row r="26" spans="1:22">
      <c r="A26" s="2" t="s">
        <v>29</v>
      </c>
      <c r="B26" s="31">
        <v>6184</v>
      </c>
      <c r="C26" s="31">
        <v>2941.1104000000005</v>
      </c>
      <c r="D26" s="32">
        <v>1742</v>
      </c>
      <c r="E26" s="33">
        <v>216</v>
      </c>
      <c r="F26" s="34">
        <v>2056</v>
      </c>
      <c r="G26" s="35">
        <v>2150</v>
      </c>
      <c r="H26" s="31">
        <v>2652.1325999999999</v>
      </c>
      <c r="I26" s="31">
        <v>1867.9518000000003</v>
      </c>
      <c r="J26" s="32">
        <v>2055.6992503199999</v>
      </c>
      <c r="K26" s="37">
        <v>44.735945907201156</v>
      </c>
      <c r="L26" s="37">
        <v>45.94040358467511</v>
      </c>
      <c r="M26" s="37">
        <v>79.644479429902617</v>
      </c>
      <c r="N26" s="36">
        <v>2200.5157332899998</v>
      </c>
      <c r="O26" s="38">
        <v>28.414833724235727</v>
      </c>
      <c r="P26" s="36">
        <v>3003.3480140400002</v>
      </c>
      <c r="Q26" s="38">
        <v>43.305778203520497</v>
      </c>
      <c r="R26" s="37">
        <v>58.8</v>
      </c>
      <c r="S26" s="39">
        <v>56.8</v>
      </c>
      <c r="T26" s="39">
        <v>74.8</v>
      </c>
      <c r="U26" s="39">
        <v>39</v>
      </c>
      <c r="V26" s="48">
        <v>54.669999999999995</v>
      </c>
    </row>
    <row r="27" spans="1:22">
      <c r="A27" s="2" t="s">
        <v>30</v>
      </c>
      <c r="B27" s="31">
        <v>5384</v>
      </c>
      <c r="C27" s="31">
        <v>1047.1880000000001</v>
      </c>
      <c r="D27" s="32">
        <v>1602</v>
      </c>
      <c r="E27" s="33">
        <v>310</v>
      </c>
      <c r="F27" s="34">
        <v>1850</v>
      </c>
      <c r="G27" s="35">
        <v>427</v>
      </c>
      <c r="H27" s="31">
        <v>1648.8966</v>
      </c>
      <c r="I27" s="31">
        <v>381.96600000000007</v>
      </c>
      <c r="J27" s="32">
        <v>2059.7466750799999</v>
      </c>
      <c r="K27" s="37">
        <v>30.092582541986879</v>
      </c>
      <c r="L27" s="37">
        <v>51.606383918974565</v>
      </c>
      <c r="M27" s="37">
        <v>74.644401623029339</v>
      </c>
      <c r="N27" s="36">
        <v>2311.4647562300001</v>
      </c>
      <c r="O27" s="38">
        <v>9.5798576324027795</v>
      </c>
      <c r="P27" s="36">
        <v>2176.0568389199998</v>
      </c>
      <c r="Q27" s="38">
        <v>48.118262030309701</v>
      </c>
      <c r="R27" s="37">
        <v>57.8</v>
      </c>
      <c r="S27" s="39">
        <v>55.800000000000004</v>
      </c>
      <c r="T27" s="39">
        <v>75.2</v>
      </c>
      <c r="U27" s="39">
        <v>38.299999999999997</v>
      </c>
      <c r="V27" s="48">
        <v>43.75</v>
      </c>
    </row>
    <row r="28" spans="1:22">
      <c r="A28" s="2" t="s">
        <v>31</v>
      </c>
      <c r="B28" s="31">
        <v>8357</v>
      </c>
      <c r="C28" s="31">
        <v>2999.3272999999999</v>
      </c>
      <c r="D28" s="32">
        <v>2241</v>
      </c>
      <c r="E28" s="33">
        <v>220</v>
      </c>
      <c r="F28" s="34">
        <v>3490</v>
      </c>
      <c r="G28" s="35">
        <v>1948</v>
      </c>
      <c r="H28" s="31">
        <v>960.8975999999999</v>
      </c>
      <c r="I28" s="31">
        <v>1004.1564</v>
      </c>
      <c r="J28" s="32">
        <v>2762.7202067600001</v>
      </c>
      <c r="K28" s="37">
        <v>42.794337665273538</v>
      </c>
      <c r="L28" s="37">
        <v>44.841943122433669</v>
      </c>
      <c r="M28" s="37">
        <v>75.904211823123774</v>
      </c>
      <c r="N28" s="36">
        <v>3251.3862285999999</v>
      </c>
      <c r="O28" s="38">
        <v>16.794180339353854</v>
      </c>
      <c r="P28" s="36">
        <v>3708.2227234900001</v>
      </c>
      <c r="Q28" s="38">
        <v>34.408608388795471</v>
      </c>
      <c r="R28" s="37">
        <v>57.599999999999994</v>
      </c>
      <c r="S28" s="39">
        <v>54.2</v>
      </c>
      <c r="T28" s="39">
        <v>76.5</v>
      </c>
      <c r="U28" s="39">
        <v>38.700000000000003</v>
      </c>
      <c r="V28" s="48">
        <v>47.81</v>
      </c>
    </row>
    <row r="29" spans="1:22">
      <c r="A29" s="2" t="s">
        <v>32</v>
      </c>
      <c r="B29" s="31">
        <v>7956</v>
      </c>
      <c r="C29" s="31">
        <v>3424.2624000000001</v>
      </c>
      <c r="D29" s="32">
        <v>2454</v>
      </c>
      <c r="E29" s="33">
        <v>395</v>
      </c>
      <c r="F29" s="34">
        <v>2748</v>
      </c>
      <c r="G29" s="35">
        <v>2047</v>
      </c>
      <c r="H29" s="31">
        <v>1271.5326</v>
      </c>
      <c r="I29" s="31">
        <v>1269.6917999999998</v>
      </c>
      <c r="J29" s="32">
        <v>3322.3653691499999</v>
      </c>
      <c r="K29" s="37">
        <v>31.106849164017188</v>
      </c>
      <c r="L29" s="37">
        <v>43.944392383362029</v>
      </c>
      <c r="M29" s="37">
        <v>74.608237142752046</v>
      </c>
      <c r="N29" s="36">
        <v>3612.7269704800001</v>
      </c>
      <c r="O29" s="38">
        <v>9.8763532540792447</v>
      </c>
      <c r="P29" s="36">
        <v>3008.6389347899999</v>
      </c>
      <c r="Q29" s="38">
        <v>43.399900621213618</v>
      </c>
      <c r="R29" s="37">
        <v>61.4</v>
      </c>
      <c r="S29" s="39">
        <v>54.300000000000004</v>
      </c>
      <c r="T29" s="39">
        <v>68.5</v>
      </c>
      <c r="U29" s="39">
        <v>46</v>
      </c>
      <c r="V29" s="48">
        <v>51.300000000000004</v>
      </c>
    </row>
    <row r="30" spans="1:22">
      <c r="A30" s="2" t="s">
        <v>33</v>
      </c>
      <c r="B30" s="31">
        <v>5255</v>
      </c>
      <c r="C30" s="31">
        <v>1890.2235000000001</v>
      </c>
      <c r="D30" s="32">
        <v>1555</v>
      </c>
      <c r="E30" s="33">
        <v>283</v>
      </c>
      <c r="F30" s="34">
        <v>1132</v>
      </c>
      <c r="G30" s="35">
        <v>1323</v>
      </c>
      <c r="H30" s="31">
        <v>3356.2386000000006</v>
      </c>
      <c r="I30" s="31">
        <v>1231.0350000000001</v>
      </c>
      <c r="J30" s="32">
        <v>2208.4380040599999</v>
      </c>
      <c r="K30" s="37">
        <v>34.156922439854569</v>
      </c>
      <c r="L30" s="37">
        <v>50.654645614162362</v>
      </c>
      <c r="M30" s="37">
        <v>65.160318272666004</v>
      </c>
      <c r="N30" s="36">
        <v>2367.0265309199999</v>
      </c>
      <c r="O30" s="38">
        <v>15.804964788231349</v>
      </c>
      <c r="P30" s="36">
        <v>2083.4126593400001</v>
      </c>
      <c r="Q30" s="38">
        <v>44.992877547693929</v>
      </c>
      <c r="R30" s="37">
        <v>63.1</v>
      </c>
      <c r="S30" s="39">
        <v>51.6</v>
      </c>
      <c r="T30" s="39">
        <v>77.8</v>
      </c>
      <c r="U30" s="39">
        <v>43</v>
      </c>
      <c r="V30" s="48">
        <v>47.25</v>
      </c>
    </row>
    <row r="31" spans="1:22">
      <c r="A31" s="2" t="s">
        <v>34</v>
      </c>
      <c r="B31" s="31">
        <v>9285</v>
      </c>
      <c r="C31" s="31">
        <v>3306.3884999999996</v>
      </c>
      <c r="D31" s="32">
        <v>2730</v>
      </c>
      <c r="E31" s="33">
        <v>254</v>
      </c>
      <c r="F31" s="34">
        <v>2264</v>
      </c>
      <c r="G31" s="35">
        <v>1322</v>
      </c>
      <c r="H31" s="31">
        <v>3816.4386000000004</v>
      </c>
      <c r="I31" s="31">
        <v>707.78760000000011</v>
      </c>
      <c r="J31" s="32">
        <v>3216.5120266399999</v>
      </c>
      <c r="K31" s="37">
        <v>39.016232812911547</v>
      </c>
      <c r="L31" s="37">
        <v>47.504924304212501</v>
      </c>
      <c r="M31" s="37">
        <v>76.529477926727324</v>
      </c>
      <c r="N31" s="36">
        <v>3733.2773838799999</v>
      </c>
      <c r="O31" s="38">
        <v>24.285917872454107</v>
      </c>
      <c r="P31" s="36">
        <v>4176.7058734700004</v>
      </c>
      <c r="Q31" s="38">
        <v>47.817326147046579</v>
      </c>
      <c r="R31" s="37">
        <v>59</v>
      </c>
      <c r="S31" s="39">
        <v>54.6</v>
      </c>
      <c r="T31" s="39">
        <v>68.5</v>
      </c>
      <c r="U31" s="39">
        <v>44.2</v>
      </c>
      <c r="V31" s="48">
        <v>50.519999999999996</v>
      </c>
    </row>
    <row r="32" spans="1:22">
      <c r="A32" s="2" t="s">
        <v>35</v>
      </c>
      <c r="B32" s="31">
        <v>7002</v>
      </c>
      <c r="C32" s="31">
        <v>3729.2651999999998</v>
      </c>
      <c r="D32" s="32">
        <v>2113</v>
      </c>
      <c r="E32" s="33">
        <v>238</v>
      </c>
      <c r="F32" s="34">
        <v>2798</v>
      </c>
      <c r="G32" s="35">
        <v>2219</v>
      </c>
      <c r="H32" s="31">
        <v>2925.0311999999999</v>
      </c>
      <c r="I32" s="31">
        <v>1548.5729999999999</v>
      </c>
      <c r="J32" s="32">
        <v>2761.7191804099998</v>
      </c>
      <c r="K32" s="37">
        <v>38.674081759928711</v>
      </c>
      <c r="L32" s="37">
        <v>51.237143469556138</v>
      </c>
      <c r="M32" s="37">
        <v>77.769627762631998</v>
      </c>
      <c r="N32" s="36">
        <v>3073.63186305</v>
      </c>
      <c r="O32" s="38">
        <v>19.64625628492767</v>
      </c>
      <c r="P32" s="36">
        <v>2692.5009360499998</v>
      </c>
      <c r="Q32" s="38">
        <v>39.604651635679048</v>
      </c>
      <c r="R32" s="37">
        <v>57.599999999999994</v>
      </c>
      <c r="S32" s="39">
        <v>54.300000000000004</v>
      </c>
      <c r="T32" s="39">
        <v>69.399999999999991</v>
      </c>
      <c r="U32" s="39">
        <v>42.6</v>
      </c>
      <c r="V32" s="48">
        <v>52.359999999999992</v>
      </c>
    </row>
    <row r="33" spans="1:22">
      <c r="A33" s="2" t="s">
        <v>36</v>
      </c>
      <c r="B33" s="31">
        <v>7110</v>
      </c>
      <c r="C33" s="31">
        <v>1461.105</v>
      </c>
      <c r="D33" s="32">
        <v>2166</v>
      </c>
      <c r="E33" s="33">
        <v>326</v>
      </c>
      <c r="F33" s="34">
        <v>2876</v>
      </c>
      <c r="G33" s="35">
        <v>793</v>
      </c>
      <c r="H33" s="31">
        <v>703.18560000000002</v>
      </c>
      <c r="I33" s="31">
        <v>565.12559999999996</v>
      </c>
      <c r="J33" s="32">
        <v>2495.6804594700002</v>
      </c>
      <c r="K33" s="37">
        <v>37.767558522277447</v>
      </c>
      <c r="L33" s="37">
        <v>43.183413036866199</v>
      </c>
      <c r="M33" s="37">
        <v>67.950911772012986</v>
      </c>
      <c r="N33" s="36">
        <v>2932.0439815899999</v>
      </c>
      <c r="O33" s="38">
        <v>13.114900056904094</v>
      </c>
      <c r="P33" s="36">
        <v>2935.9282507500002</v>
      </c>
      <c r="Q33" s="38">
        <v>37.612398782494324</v>
      </c>
      <c r="R33" s="37">
        <v>63.4</v>
      </c>
      <c r="S33" s="39">
        <v>56.100000000000009</v>
      </c>
      <c r="T33" s="39">
        <v>74.8</v>
      </c>
      <c r="U33" s="39">
        <v>41.5</v>
      </c>
      <c r="V33" s="48">
        <v>52.769999999999996</v>
      </c>
    </row>
    <row r="34" spans="1:22">
      <c r="A34" s="2" t="s">
        <v>37</v>
      </c>
      <c r="B34" s="31">
        <v>7309</v>
      </c>
      <c r="C34" s="31">
        <v>1448.6438000000001</v>
      </c>
      <c r="D34" s="32">
        <v>2171</v>
      </c>
      <c r="E34" s="33">
        <v>265</v>
      </c>
      <c r="F34" s="34">
        <v>2614</v>
      </c>
      <c r="G34" s="35">
        <v>1284</v>
      </c>
      <c r="H34" s="31">
        <v>837.10380000000009</v>
      </c>
      <c r="I34" s="31">
        <v>847.68840000000012</v>
      </c>
      <c r="J34" s="32">
        <v>2643.60513997</v>
      </c>
      <c r="K34" s="37">
        <v>36.140891551113377</v>
      </c>
      <c r="L34" s="37">
        <v>47.677652491670273</v>
      </c>
      <c r="M34" s="37">
        <v>72.784348203714458</v>
      </c>
      <c r="N34" s="36">
        <v>3064.6073507299998</v>
      </c>
      <c r="O34" s="38">
        <v>15.048199566582262</v>
      </c>
      <c r="P34" s="36">
        <v>2773.0549682699998</v>
      </c>
      <c r="Q34" s="38">
        <v>40.548781159267598</v>
      </c>
      <c r="R34" s="37">
        <v>59.199999999999996</v>
      </c>
      <c r="S34" s="39">
        <v>52.900000000000006</v>
      </c>
      <c r="T34" s="39">
        <v>74.7</v>
      </c>
      <c r="U34" s="39">
        <v>42.199999999999996</v>
      </c>
      <c r="V34" s="48">
        <v>48.25</v>
      </c>
    </row>
    <row r="35" spans="1:22">
      <c r="A35" s="2" t="s">
        <v>38</v>
      </c>
      <c r="B35" s="31">
        <v>7903</v>
      </c>
      <c r="C35" s="31">
        <v>2064.2636000000002</v>
      </c>
      <c r="D35" s="32">
        <v>2387</v>
      </c>
      <c r="E35" s="33">
        <v>300</v>
      </c>
      <c r="F35" s="34">
        <v>3188</v>
      </c>
      <c r="G35" s="35">
        <v>1450</v>
      </c>
      <c r="H35" s="31">
        <v>1948.9470000000001</v>
      </c>
      <c r="I35" s="31">
        <v>919.47960000000012</v>
      </c>
      <c r="J35" s="32">
        <v>3210.4947813700001</v>
      </c>
      <c r="K35" s="37">
        <v>31.922960997415618</v>
      </c>
      <c r="L35" s="37">
        <v>49.975631937644934</v>
      </c>
      <c r="M35" s="37">
        <v>72.770692246135042</v>
      </c>
      <c r="N35" s="36">
        <v>3592.8734832199998</v>
      </c>
      <c r="O35" s="38">
        <v>12.561457996442476</v>
      </c>
      <c r="P35" s="36">
        <v>2909.2123491000002</v>
      </c>
      <c r="Q35" s="38">
        <v>44.165607872780086</v>
      </c>
      <c r="R35" s="37">
        <v>57.8</v>
      </c>
      <c r="S35" s="39">
        <v>53.5</v>
      </c>
      <c r="T35" s="39">
        <v>76.400000000000006</v>
      </c>
      <c r="U35" s="39">
        <v>39.5</v>
      </c>
      <c r="V35" s="48">
        <v>52.32</v>
      </c>
    </row>
    <row r="36" spans="1:22">
      <c r="A36" s="2" t="s">
        <v>39</v>
      </c>
      <c r="B36" s="31">
        <v>7598</v>
      </c>
      <c r="C36" s="31">
        <v>5270.7326000000003</v>
      </c>
      <c r="D36" s="32">
        <v>2156</v>
      </c>
      <c r="E36" s="33">
        <v>265</v>
      </c>
      <c r="F36" s="34">
        <v>2564</v>
      </c>
      <c r="G36" s="35">
        <v>2022</v>
      </c>
      <c r="H36" s="31">
        <v>2397.1818000000003</v>
      </c>
      <c r="I36" s="31">
        <v>1329.9779999999998</v>
      </c>
      <c r="J36" s="32">
        <v>2502.3704378399998</v>
      </c>
      <c r="K36" s="37">
        <v>45.335345017717934</v>
      </c>
      <c r="L36" s="37">
        <v>40.857322191651619</v>
      </c>
      <c r="M36" s="37">
        <v>74.780467168082012</v>
      </c>
      <c r="N36" s="36">
        <v>2961.4672368699999</v>
      </c>
      <c r="O36" s="38">
        <v>20.181642183274175</v>
      </c>
      <c r="P36" s="36">
        <v>3097.41862679</v>
      </c>
      <c r="Q36" s="38">
        <v>30.614994343620296</v>
      </c>
      <c r="R36" s="37">
        <v>58.4</v>
      </c>
      <c r="S36" s="39">
        <v>53.300000000000004</v>
      </c>
      <c r="T36" s="39">
        <v>71</v>
      </c>
      <c r="U36" s="39">
        <v>43.1</v>
      </c>
      <c r="V36" s="48">
        <v>63.54</v>
      </c>
    </row>
    <row r="37" spans="1:22">
      <c r="A37" s="2" t="s">
        <v>40</v>
      </c>
      <c r="B37" s="31">
        <v>7678</v>
      </c>
      <c r="C37" s="31">
        <v>3069.6644000000001</v>
      </c>
      <c r="D37" s="32">
        <v>2224</v>
      </c>
      <c r="E37" s="33">
        <v>224</v>
      </c>
      <c r="F37" s="34">
        <v>3882</v>
      </c>
      <c r="G37" s="35">
        <v>1558</v>
      </c>
      <c r="H37" s="31">
        <v>1154.6417999999999</v>
      </c>
      <c r="I37" s="31">
        <v>939.26820000000009</v>
      </c>
      <c r="J37" s="32">
        <v>2785.61242997</v>
      </c>
      <c r="K37" s="37">
        <v>44.951580423823508</v>
      </c>
      <c r="L37" s="37">
        <v>47.202901143719821</v>
      </c>
      <c r="M37" s="37">
        <v>83.995089072238457</v>
      </c>
      <c r="N37" s="36">
        <v>3177.9365562100002</v>
      </c>
      <c r="O37" s="38">
        <v>25.460135588891021</v>
      </c>
      <c r="P37" s="36">
        <v>3371.6527296200002</v>
      </c>
      <c r="Q37" s="38">
        <v>36.67684336664685</v>
      </c>
      <c r="R37" s="37">
        <v>55.300000000000004</v>
      </c>
      <c r="S37" s="39">
        <v>54.500000000000007</v>
      </c>
      <c r="T37" s="39">
        <v>74.900000000000006</v>
      </c>
      <c r="U37" s="39">
        <v>36</v>
      </c>
      <c r="V37" s="48">
        <v>57.08</v>
      </c>
    </row>
    <row r="38" spans="1:22">
      <c r="A38" s="2" t="s">
        <v>41</v>
      </c>
      <c r="B38" s="31">
        <v>8973</v>
      </c>
      <c r="C38" s="31">
        <v>5932.9476000000004</v>
      </c>
      <c r="D38" s="32">
        <v>2660</v>
      </c>
      <c r="E38" s="33">
        <v>246</v>
      </c>
      <c r="F38" s="34">
        <v>3486</v>
      </c>
      <c r="G38" s="35">
        <v>1714</v>
      </c>
      <c r="H38" s="31">
        <v>2105.415</v>
      </c>
      <c r="I38" s="31">
        <v>1089.7536</v>
      </c>
      <c r="J38" s="32">
        <v>3186.3510328100001</v>
      </c>
      <c r="K38" s="37">
        <v>43.055712233500785</v>
      </c>
      <c r="L38" s="37">
        <v>45.532044282685426</v>
      </c>
      <c r="M38" s="37">
        <v>76.074831376226442</v>
      </c>
      <c r="N38" s="36">
        <v>3905.7178828900001</v>
      </c>
      <c r="O38" s="38">
        <v>32.467371857685045</v>
      </c>
      <c r="P38" s="36">
        <v>3877.0546303299998</v>
      </c>
      <c r="Q38" s="38">
        <v>46.277667277731481</v>
      </c>
      <c r="R38" s="37">
        <v>61.3</v>
      </c>
      <c r="S38" s="39">
        <v>54.1</v>
      </c>
      <c r="T38" s="39">
        <v>75.599999999999994</v>
      </c>
      <c r="U38" s="39">
        <v>41.8</v>
      </c>
      <c r="V38" s="48">
        <v>63.54</v>
      </c>
    </row>
    <row r="39" spans="1:22">
      <c r="A39" s="2" t="s">
        <v>42</v>
      </c>
      <c r="B39" s="31">
        <v>6474</v>
      </c>
      <c r="C39" s="31">
        <v>1597.7832000000001</v>
      </c>
      <c r="D39" s="32">
        <v>2001</v>
      </c>
      <c r="E39" s="33">
        <v>268</v>
      </c>
      <c r="F39" s="34">
        <v>2762</v>
      </c>
      <c r="G39" s="35">
        <v>824</v>
      </c>
      <c r="H39" s="31">
        <v>977.46479999999997</v>
      </c>
      <c r="I39" s="31">
        <v>618.50879999999995</v>
      </c>
      <c r="J39" s="32">
        <v>2016.04246532</v>
      </c>
      <c r="K39" s="37">
        <v>41.761013067157187</v>
      </c>
      <c r="L39" s="37">
        <v>43.799766453348937</v>
      </c>
      <c r="M39" s="37">
        <v>73.283893438917971</v>
      </c>
      <c r="N39" s="36">
        <v>2388.3889855100001</v>
      </c>
      <c r="O39" s="38">
        <v>14.929278378574532</v>
      </c>
      <c r="P39" s="36">
        <v>2983.6102970799998</v>
      </c>
      <c r="Q39" s="38">
        <v>36.760102892572618</v>
      </c>
      <c r="R39" s="37">
        <v>56.699999999999996</v>
      </c>
      <c r="S39" s="39">
        <v>56.499999999999993</v>
      </c>
      <c r="T39" s="39">
        <v>75.099999999999994</v>
      </c>
      <c r="U39" s="39">
        <v>36.799999999999997</v>
      </c>
      <c r="V39" s="48">
        <v>52.629999999999995</v>
      </c>
    </row>
    <row r="40" spans="1:22">
      <c r="A40" s="2" t="s">
        <v>43</v>
      </c>
      <c r="B40" s="31">
        <v>8031</v>
      </c>
      <c r="C40" s="31">
        <v>4963.1579999999994</v>
      </c>
      <c r="D40" s="32">
        <v>2382</v>
      </c>
      <c r="E40" s="33">
        <v>281</v>
      </c>
      <c r="F40" s="34">
        <v>3272</v>
      </c>
      <c r="G40" s="35">
        <v>965</v>
      </c>
      <c r="H40" s="31">
        <v>3408.2411999999999</v>
      </c>
      <c r="I40" s="31">
        <v>558.22260000000006</v>
      </c>
      <c r="J40" s="32">
        <v>3686.38478721</v>
      </c>
      <c r="K40" s="37">
        <v>28.294975587942851</v>
      </c>
      <c r="L40" s="37">
        <v>51.62191734229318</v>
      </c>
      <c r="M40" s="37">
        <v>77.341240758783925</v>
      </c>
      <c r="N40" s="36">
        <v>3811.7330658000001</v>
      </c>
      <c r="O40" s="38">
        <v>13.696528461140488</v>
      </c>
      <c r="P40" s="36">
        <v>3242.4775478699999</v>
      </c>
      <c r="Q40" s="38">
        <v>54.543646175492547</v>
      </c>
      <c r="R40" s="37">
        <v>60.199999999999996</v>
      </c>
      <c r="S40" s="39">
        <v>55.800000000000004</v>
      </c>
      <c r="T40" s="39">
        <v>76.3</v>
      </c>
      <c r="U40" s="39">
        <v>39.700000000000003</v>
      </c>
      <c r="V40" s="48">
        <v>45.87</v>
      </c>
    </row>
    <row r="41" spans="1:22">
      <c r="A41" s="2" t="s">
        <v>44</v>
      </c>
      <c r="B41" s="31">
        <v>8305</v>
      </c>
      <c r="C41" s="31">
        <v>3155.9</v>
      </c>
      <c r="D41" s="32">
        <v>2437</v>
      </c>
      <c r="E41" s="33">
        <v>219</v>
      </c>
      <c r="F41" s="34">
        <v>3562</v>
      </c>
      <c r="G41" s="35">
        <v>1236</v>
      </c>
      <c r="H41" s="31">
        <v>3842.67</v>
      </c>
      <c r="I41" s="31">
        <v>730.7976000000001</v>
      </c>
      <c r="J41" s="32">
        <v>3220.6291455</v>
      </c>
      <c r="K41" s="37">
        <v>36.741731243598473</v>
      </c>
      <c r="L41" s="37">
        <v>53.364123865018897</v>
      </c>
      <c r="M41" s="37">
        <v>81.004716697944289</v>
      </c>
      <c r="N41" s="36">
        <v>3550.5827534499999</v>
      </c>
      <c r="O41" s="38">
        <v>14.294356212000544</v>
      </c>
      <c r="P41" s="36">
        <v>3361.5702088100002</v>
      </c>
      <c r="Q41" s="38">
        <v>39.548734908637527</v>
      </c>
      <c r="R41" s="37">
        <v>58.4</v>
      </c>
      <c r="S41" s="39">
        <v>55.300000000000004</v>
      </c>
      <c r="T41" s="39">
        <v>68.600000000000009</v>
      </c>
      <c r="U41" s="39">
        <v>42.9</v>
      </c>
      <c r="V41" s="48">
        <v>47.13</v>
      </c>
    </row>
    <row r="42" spans="1:22">
      <c r="A42" s="2" t="s">
        <v>45</v>
      </c>
      <c r="B42" s="31">
        <v>9560</v>
      </c>
      <c r="C42" s="31">
        <v>7474.9639999999999</v>
      </c>
      <c r="D42" s="32">
        <v>2452</v>
      </c>
      <c r="E42" s="33">
        <v>189</v>
      </c>
      <c r="F42" s="34">
        <v>4496</v>
      </c>
      <c r="G42" s="35">
        <v>5623</v>
      </c>
      <c r="H42" s="31">
        <v>1099.8779999999999</v>
      </c>
      <c r="I42" s="31">
        <v>2779.6079999999997</v>
      </c>
      <c r="J42" s="32">
        <v>3765.2429618900001</v>
      </c>
      <c r="K42" s="37">
        <v>47.028608411414659</v>
      </c>
      <c r="L42" s="37">
        <v>45.309984355419083</v>
      </c>
      <c r="M42" s="37">
        <v>83.309872709495494</v>
      </c>
      <c r="N42" s="36">
        <v>4046.8834806700002</v>
      </c>
      <c r="O42" s="38">
        <v>33.926586626425227</v>
      </c>
      <c r="P42" s="36">
        <v>3842.3107580000001</v>
      </c>
      <c r="Q42" s="38">
        <v>39.171790550419608</v>
      </c>
      <c r="R42" s="37">
        <v>51.800000000000004</v>
      </c>
      <c r="S42" s="39">
        <v>51.5</v>
      </c>
      <c r="T42" s="39">
        <v>69.899999999999991</v>
      </c>
      <c r="U42" s="39">
        <v>35.9</v>
      </c>
      <c r="V42" s="48">
        <v>50.27</v>
      </c>
    </row>
    <row r="43" spans="1:22">
      <c r="A43" s="2" t="s">
        <v>46</v>
      </c>
      <c r="B43" s="31">
        <v>8073</v>
      </c>
      <c r="C43" s="31">
        <v>5212.7360999999992</v>
      </c>
      <c r="D43" s="32">
        <v>2098</v>
      </c>
      <c r="E43" s="33">
        <v>230</v>
      </c>
      <c r="F43" s="34">
        <v>2972</v>
      </c>
      <c r="G43" s="35">
        <v>3342</v>
      </c>
      <c r="H43" s="31">
        <v>2472.1943999999999</v>
      </c>
      <c r="I43" s="31">
        <v>2114.6190000000001</v>
      </c>
      <c r="J43" s="32">
        <v>3004.8851784799999</v>
      </c>
      <c r="K43" s="37">
        <v>43.176002808133155</v>
      </c>
      <c r="L43" s="37">
        <v>45.206029324070293</v>
      </c>
      <c r="M43" s="37">
        <v>69.401073714471224</v>
      </c>
      <c r="N43" s="36">
        <v>3313.5516512700001</v>
      </c>
      <c r="O43" s="38">
        <v>25.936286139393939</v>
      </c>
      <c r="P43" s="36">
        <v>3252.10244702</v>
      </c>
      <c r="Q43" s="38">
        <v>39.258532214749387</v>
      </c>
      <c r="R43" s="37">
        <v>60.4</v>
      </c>
      <c r="S43" s="39">
        <v>53.300000000000004</v>
      </c>
      <c r="T43" s="39">
        <v>74.7</v>
      </c>
      <c r="U43" s="39">
        <v>42.699999999999996</v>
      </c>
      <c r="V43" s="48">
        <v>54.669999999999995</v>
      </c>
    </row>
    <row r="44" spans="1:22">
      <c r="A44" s="2" t="s">
        <v>47</v>
      </c>
      <c r="B44" s="31">
        <v>7038</v>
      </c>
      <c r="C44" s="31">
        <v>4220.6885999999995</v>
      </c>
      <c r="D44" s="32">
        <v>1982</v>
      </c>
      <c r="E44" s="33">
        <v>245</v>
      </c>
      <c r="F44" s="34">
        <v>3506</v>
      </c>
      <c r="G44" s="35">
        <v>3318</v>
      </c>
      <c r="H44" s="31">
        <v>1353.4482</v>
      </c>
      <c r="I44" s="31">
        <v>2117.3802000000001</v>
      </c>
      <c r="J44" s="32">
        <v>3329.31193945</v>
      </c>
      <c r="K44" s="37">
        <v>35.432190213872303</v>
      </c>
      <c r="L44" s="37">
        <v>49.983911146865367</v>
      </c>
      <c r="M44" s="37">
        <v>85.938092518321014</v>
      </c>
      <c r="N44" s="36">
        <v>3437.7036755899999</v>
      </c>
      <c r="O44" s="38">
        <v>22.593538607910936</v>
      </c>
      <c r="P44" s="36">
        <v>2555.5749436599999</v>
      </c>
      <c r="Q44" s="38">
        <v>47.297535664475966</v>
      </c>
      <c r="R44" s="37">
        <v>53.800000000000004</v>
      </c>
      <c r="S44" s="39">
        <v>50.3</v>
      </c>
      <c r="T44" s="39">
        <v>69.399999999999991</v>
      </c>
      <c r="U44" s="39">
        <v>38.4</v>
      </c>
      <c r="V44" s="48">
        <v>46.07</v>
      </c>
    </row>
    <row r="45" spans="1:22">
      <c r="A45" s="2" t="s">
        <v>48</v>
      </c>
      <c r="B45" s="31">
        <v>8782</v>
      </c>
      <c r="C45" s="31">
        <v>1866.175</v>
      </c>
      <c r="D45" s="32">
        <v>2700</v>
      </c>
      <c r="E45" s="33">
        <v>329</v>
      </c>
      <c r="F45" s="34">
        <v>3448</v>
      </c>
      <c r="G45" s="35">
        <v>1492</v>
      </c>
      <c r="H45" s="31">
        <v>387.02819999999997</v>
      </c>
      <c r="I45" s="31">
        <v>939.26820000000009</v>
      </c>
      <c r="J45" s="32">
        <v>3381.11926042</v>
      </c>
      <c r="K45" s="37">
        <v>32.496633468938143</v>
      </c>
      <c r="L45" s="37">
        <v>54.017472647693808</v>
      </c>
      <c r="M45" s="37">
        <v>73.198944415695877</v>
      </c>
      <c r="N45" s="36">
        <v>3897.1465409100001</v>
      </c>
      <c r="O45" s="38">
        <v>13.12881396783524</v>
      </c>
      <c r="P45" s="36">
        <v>3385.6583922599998</v>
      </c>
      <c r="Q45" s="38">
        <v>45.209554802670567</v>
      </c>
      <c r="R45" s="37">
        <v>57.599999999999994</v>
      </c>
      <c r="S45" s="39">
        <v>53.5</v>
      </c>
      <c r="T45" s="39">
        <v>75.3</v>
      </c>
      <c r="U45" s="39">
        <v>45.300000000000004</v>
      </c>
      <c r="V45" s="48">
        <v>47.03</v>
      </c>
    </row>
    <row r="46" spans="1:22">
      <c r="A46" s="2" t="s">
        <v>49</v>
      </c>
      <c r="B46" s="31">
        <v>8468</v>
      </c>
      <c r="C46" s="31">
        <v>5234.0708000000004</v>
      </c>
      <c r="D46" s="32">
        <v>2366</v>
      </c>
      <c r="E46" s="33">
        <v>242</v>
      </c>
      <c r="F46" s="34">
        <v>3358</v>
      </c>
      <c r="G46" s="35">
        <v>4558</v>
      </c>
      <c r="H46" s="31">
        <v>1693.9962000000003</v>
      </c>
      <c r="I46" s="31">
        <v>2475.8759999999997</v>
      </c>
      <c r="J46" s="32">
        <v>3289.18832535</v>
      </c>
      <c r="K46" s="37">
        <v>41.376326349506542</v>
      </c>
      <c r="L46" s="37">
        <v>46.93398163975462</v>
      </c>
      <c r="M46" s="37">
        <v>81.693156220615066</v>
      </c>
      <c r="N46" s="36">
        <v>3437.8928935399999</v>
      </c>
      <c r="O46" s="38">
        <v>25.613729289375097</v>
      </c>
      <c r="P46" s="36">
        <v>3794.13387349</v>
      </c>
      <c r="Q46" s="38">
        <v>44.34106733673309</v>
      </c>
      <c r="R46" s="37">
        <v>57.8</v>
      </c>
      <c r="S46" s="39">
        <v>55.400000000000006</v>
      </c>
      <c r="T46" s="39">
        <v>78.900000000000006</v>
      </c>
      <c r="U46" s="39">
        <v>37</v>
      </c>
      <c r="V46" s="48">
        <v>48.43</v>
      </c>
    </row>
    <row r="47" spans="1:22">
      <c r="A47" s="2" t="s">
        <v>50</v>
      </c>
      <c r="B47" s="31">
        <v>8280</v>
      </c>
      <c r="C47" s="31">
        <v>2742.3359999999998</v>
      </c>
      <c r="D47" s="32">
        <v>2393</v>
      </c>
      <c r="E47" s="33">
        <v>216</v>
      </c>
      <c r="F47" s="34">
        <v>3336</v>
      </c>
      <c r="G47" s="35">
        <v>2300</v>
      </c>
      <c r="H47" s="31">
        <v>2998.2030000000004</v>
      </c>
      <c r="I47" s="31">
        <v>1453.7718</v>
      </c>
      <c r="J47" s="32">
        <v>2609.29612271</v>
      </c>
      <c r="K47" s="37">
        <v>45.802134791825949</v>
      </c>
      <c r="L47" s="37">
        <v>43.232314462799891</v>
      </c>
      <c r="M47" s="37">
        <v>82.444749439553149</v>
      </c>
      <c r="N47" s="36">
        <v>3055.5899405800001</v>
      </c>
      <c r="O47" s="38">
        <v>33.291283187262707</v>
      </c>
      <c r="P47" s="36">
        <v>3825.23323265</v>
      </c>
      <c r="Q47" s="38">
        <v>44.204217766052089</v>
      </c>
      <c r="R47" s="37">
        <v>55.800000000000004</v>
      </c>
      <c r="S47" s="39">
        <v>55.2</v>
      </c>
      <c r="T47" s="39">
        <v>69.5</v>
      </c>
      <c r="U47" s="39">
        <v>39.5</v>
      </c>
      <c r="V47" s="48">
        <v>55.57</v>
      </c>
    </row>
    <row r="48" spans="1:22">
      <c r="A48" s="2" t="s">
        <v>51</v>
      </c>
      <c r="B48" s="31">
        <v>7317</v>
      </c>
      <c r="C48" s="31">
        <v>3922.6437000000001</v>
      </c>
      <c r="D48" s="32">
        <v>2249</v>
      </c>
      <c r="E48" s="33">
        <v>279</v>
      </c>
      <c r="F48" s="34">
        <v>2556</v>
      </c>
      <c r="G48" s="35">
        <v>1945</v>
      </c>
      <c r="H48" s="31">
        <v>2490.1422000000002</v>
      </c>
      <c r="I48" s="31">
        <v>1219.53</v>
      </c>
      <c r="J48" s="32">
        <v>2896.3595136499998</v>
      </c>
      <c r="K48" s="37">
        <v>35.592574156649341</v>
      </c>
      <c r="L48" s="37">
        <v>50.735040252743069</v>
      </c>
      <c r="M48" s="37">
        <v>69.309577996271173</v>
      </c>
      <c r="N48" s="36">
        <v>3259.67582636</v>
      </c>
      <c r="O48" s="38">
        <v>18.161619490275601</v>
      </c>
      <c r="P48" s="36">
        <v>3040.5695931499999</v>
      </c>
      <c r="Q48" s="38">
        <v>45.720380598814316</v>
      </c>
      <c r="R48" s="37">
        <v>61.7</v>
      </c>
      <c r="S48" s="39">
        <v>55.2</v>
      </c>
      <c r="T48" s="39">
        <v>76.3</v>
      </c>
      <c r="U48" s="39">
        <v>40.699999999999996</v>
      </c>
      <c r="V48" s="48">
        <v>52.03</v>
      </c>
    </row>
    <row r="49" spans="1:22">
      <c r="A49" s="2" t="s">
        <v>52</v>
      </c>
      <c r="B49" s="31">
        <v>7602</v>
      </c>
      <c r="C49" s="31">
        <v>2527.665</v>
      </c>
      <c r="D49" s="32">
        <v>2408</v>
      </c>
      <c r="E49" s="33">
        <v>275</v>
      </c>
      <c r="F49" s="34">
        <v>2760</v>
      </c>
      <c r="G49" s="35">
        <v>917</v>
      </c>
      <c r="H49" s="31">
        <v>1280.2764</v>
      </c>
      <c r="I49" s="31">
        <v>533.37180000000001</v>
      </c>
      <c r="J49" s="32">
        <v>3210.9399196499999</v>
      </c>
      <c r="K49" s="37">
        <v>32.371622190035417</v>
      </c>
      <c r="L49" s="37">
        <v>54.504880464766295</v>
      </c>
      <c r="M49" s="37">
        <v>77.510054501154087</v>
      </c>
      <c r="N49" s="36">
        <v>3495.3335382599998</v>
      </c>
      <c r="O49" s="38">
        <v>14.682428146627583</v>
      </c>
      <c r="P49" s="36">
        <v>3041.0083589999999</v>
      </c>
      <c r="Q49" s="38">
        <v>47.296426724817167</v>
      </c>
      <c r="R49" s="37">
        <v>59.699999999999996</v>
      </c>
      <c r="S49" s="39">
        <v>56.3</v>
      </c>
      <c r="T49" s="39">
        <v>77</v>
      </c>
      <c r="U49" s="39">
        <v>38.6</v>
      </c>
      <c r="V49" s="48">
        <v>44.32</v>
      </c>
    </row>
    <row r="50" spans="1:22">
      <c r="A50" s="2" t="s">
        <v>53</v>
      </c>
      <c r="B50" s="31">
        <v>6648</v>
      </c>
      <c r="C50" s="31">
        <v>3841.2143999999998</v>
      </c>
      <c r="D50" s="32">
        <v>2022</v>
      </c>
      <c r="E50" s="33">
        <v>308</v>
      </c>
      <c r="F50" s="34">
        <v>2816</v>
      </c>
      <c r="G50" s="35">
        <v>3581</v>
      </c>
      <c r="H50" s="31">
        <v>530.15039999999999</v>
      </c>
      <c r="I50" s="31">
        <v>2549.0477999999998</v>
      </c>
      <c r="J50" s="32">
        <v>2882.01948292</v>
      </c>
      <c r="K50" s="37">
        <v>31.233355720655588</v>
      </c>
      <c r="L50" s="37">
        <v>52.396865786955438</v>
      </c>
      <c r="M50" s="37">
        <v>80.189119027774808</v>
      </c>
      <c r="N50" s="36">
        <v>3042.7004419899999</v>
      </c>
      <c r="O50" s="38">
        <v>9.296725597968992</v>
      </c>
      <c r="P50" s="36">
        <v>2458.2377057600002</v>
      </c>
      <c r="Q50" s="38">
        <v>41.614431125314233</v>
      </c>
      <c r="R50" s="37">
        <v>56.999999999999993</v>
      </c>
      <c r="S50" s="39">
        <v>52.2</v>
      </c>
      <c r="T50" s="39">
        <v>77.100000000000009</v>
      </c>
      <c r="U50" s="39">
        <v>39.200000000000003</v>
      </c>
      <c r="V50" s="48">
        <v>56.35</v>
      </c>
    </row>
    <row r="51" spans="1:22">
      <c r="A51" s="2" t="s">
        <v>54</v>
      </c>
      <c r="B51" s="31">
        <v>7435</v>
      </c>
      <c r="C51" s="31">
        <v>4719.7380000000003</v>
      </c>
      <c r="D51" s="32">
        <v>2096</v>
      </c>
      <c r="E51" s="33">
        <v>179</v>
      </c>
      <c r="F51" s="34">
        <v>3164</v>
      </c>
      <c r="G51" s="35">
        <v>1038</v>
      </c>
      <c r="H51" s="31">
        <v>3781.0032000000001</v>
      </c>
      <c r="I51" s="31">
        <v>698.12339999999995</v>
      </c>
      <c r="J51" s="32">
        <v>2007.2908480599999</v>
      </c>
      <c r="K51" s="37">
        <v>45.034319773020975</v>
      </c>
      <c r="L51" s="37">
        <v>47.319472999086351</v>
      </c>
      <c r="M51" s="37">
        <v>84.227222323835832</v>
      </c>
      <c r="N51" s="36">
        <v>2488.4934694600001</v>
      </c>
      <c r="O51" s="38">
        <v>22.601284238131711</v>
      </c>
      <c r="P51" s="36">
        <v>3575.68378261</v>
      </c>
      <c r="Q51" s="38">
        <v>39.353432102513153</v>
      </c>
      <c r="R51" s="37">
        <v>52.400000000000006</v>
      </c>
      <c r="S51" s="39">
        <v>51.4</v>
      </c>
      <c r="T51" s="39">
        <v>73.7</v>
      </c>
      <c r="U51" s="39">
        <v>34.300000000000004</v>
      </c>
      <c r="V51" s="48">
        <v>56.03</v>
      </c>
    </row>
    <row r="52" spans="1:22">
      <c r="A52" s="2" t="s">
        <v>55</v>
      </c>
      <c r="B52" s="31">
        <v>8034</v>
      </c>
      <c r="C52" s="31">
        <v>2796.6354000000006</v>
      </c>
      <c r="D52" s="32">
        <v>2120</v>
      </c>
      <c r="E52" s="33">
        <v>225</v>
      </c>
      <c r="F52" s="34">
        <v>3212</v>
      </c>
      <c r="G52" s="35">
        <v>1440</v>
      </c>
      <c r="H52" s="31">
        <v>3473.1293999999998</v>
      </c>
      <c r="I52" s="31">
        <v>881.2829999999999</v>
      </c>
      <c r="J52" s="32">
        <v>2934.7220715499998</v>
      </c>
      <c r="K52" s="37">
        <v>43.190755128827703</v>
      </c>
      <c r="L52" s="37">
        <v>44.875280411484127</v>
      </c>
      <c r="M52" s="37">
        <v>79.159708464914374</v>
      </c>
      <c r="N52" s="36">
        <v>3491.8970396700001</v>
      </c>
      <c r="O52" s="38">
        <v>24.159689440033631</v>
      </c>
      <c r="P52" s="36">
        <v>3220.8481903500001</v>
      </c>
      <c r="Q52" s="38">
        <v>36.176629481359754</v>
      </c>
      <c r="R52" s="37">
        <v>56.699999999999996</v>
      </c>
      <c r="S52" s="39">
        <v>53.900000000000006</v>
      </c>
      <c r="T52" s="39">
        <v>77.5</v>
      </c>
      <c r="U52" s="39">
        <v>37.4</v>
      </c>
      <c r="V52" s="48">
        <v>50.949999999999996</v>
      </c>
    </row>
    <row r="53" spans="1:22">
      <c r="A53" s="2" t="s">
        <v>56</v>
      </c>
      <c r="B53" s="31">
        <v>8298</v>
      </c>
      <c r="C53" s="31">
        <v>5535.5957999999991</v>
      </c>
      <c r="D53" s="32">
        <v>2417</v>
      </c>
      <c r="E53" s="33">
        <v>259</v>
      </c>
      <c r="F53" s="34">
        <v>3406</v>
      </c>
      <c r="G53" s="35">
        <v>402</v>
      </c>
      <c r="H53" s="31">
        <v>3625.4555999999998</v>
      </c>
      <c r="I53" s="31">
        <v>331.34399999999999</v>
      </c>
      <c r="J53" s="32">
        <v>3980.8312309799999</v>
      </c>
      <c r="K53" s="37">
        <v>34.470156587104654</v>
      </c>
      <c r="L53" s="37">
        <v>51.923495396072738</v>
      </c>
      <c r="M53" s="37">
        <v>76.115334887952031</v>
      </c>
      <c r="N53" s="36">
        <v>4218.8872904</v>
      </c>
      <c r="O53" s="38">
        <v>19.0419323279393</v>
      </c>
      <c r="P53" s="36">
        <v>2871.9730676999998</v>
      </c>
      <c r="Q53" s="38">
        <v>42.866003012553243</v>
      </c>
      <c r="R53" s="37">
        <v>60.699999999999996</v>
      </c>
      <c r="S53" s="39">
        <v>56.999999999999993</v>
      </c>
      <c r="T53" s="39">
        <v>73.900000000000006</v>
      </c>
      <c r="U53" s="39">
        <v>40.5</v>
      </c>
      <c r="V53" s="48">
        <v>45.519999999999996</v>
      </c>
    </row>
    <row r="54" spans="1:22">
      <c r="A54" s="2" t="s">
        <v>57</v>
      </c>
      <c r="B54" s="31">
        <v>8410</v>
      </c>
      <c r="C54" s="31">
        <v>3171.4110000000005</v>
      </c>
      <c r="D54" s="32">
        <v>2441</v>
      </c>
      <c r="E54" s="33">
        <v>285</v>
      </c>
      <c r="F54" s="34">
        <v>2122</v>
      </c>
      <c r="G54" s="35">
        <v>785</v>
      </c>
      <c r="H54" s="31">
        <v>2924.1108000000004</v>
      </c>
      <c r="I54" s="31">
        <v>416.48100000000005</v>
      </c>
      <c r="J54" s="32">
        <v>3504.2261050900001</v>
      </c>
      <c r="K54" s="37">
        <v>35.360060419503753</v>
      </c>
      <c r="L54" s="37">
        <v>48.494047940094696</v>
      </c>
      <c r="M54" s="37">
        <v>62.528042062491132</v>
      </c>
      <c r="N54" s="36">
        <v>3868.3450415399998</v>
      </c>
      <c r="O54" s="38">
        <v>16.35590019777861</v>
      </c>
      <c r="P54" s="36">
        <v>2992.3730753099999</v>
      </c>
      <c r="Q54" s="38">
        <v>40.07259884049634</v>
      </c>
      <c r="R54" s="37">
        <v>64.3</v>
      </c>
      <c r="S54" s="39">
        <v>55.7</v>
      </c>
      <c r="T54" s="39">
        <v>75.8</v>
      </c>
      <c r="U54" s="39">
        <v>41.3</v>
      </c>
      <c r="V54" s="48">
        <v>58.34</v>
      </c>
    </row>
    <row r="55" spans="1:22">
      <c r="A55" s="2" t="s">
        <v>58</v>
      </c>
      <c r="B55" s="31">
        <v>6876</v>
      </c>
      <c r="C55" s="31">
        <v>5159.7504000000008</v>
      </c>
      <c r="D55" s="32">
        <v>1877</v>
      </c>
      <c r="E55" s="33">
        <v>224</v>
      </c>
      <c r="F55" s="34">
        <v>2228</v>
      </c>
      <c r="G55" s="35">
        <v>4074</v>
      </c>
      <c r="H55" s="31">
        <v>1654.8792000000001</v>
      </c>
      <c r="I55" s="31">
        <v>2863.8245999999995</v>
      </c>
      <c r="J55" s="32">
        <v>2720.8034190899998</v>
      </c>
      <c r="K55" s="37">
        <v>42.898435060619839</v>
      </c>
      <c r="L55" s="37">
        <v>46.837085426140099</v>
      </c>
      <c r="M55" s="37">
        <v>75.528262860131008</v>
      </c>
      <c r="N55" s="36">
        <v>2960.0940248100001</v>
      </c>
      <c r="O55" s="38">
        <v>28.002252046139116</v>
      </c>
      <c r="P55" s="36">
        <v>2825.8156460499999</v>
      </c>
      <c r="Q55" s="38">
        <v>41.497538400962306</v>
      </c>
      <c r="R55" s="37">
        <v>58.8</v>
      </c>
      <c r="S55" s="39">
        <v>48.8</v>
      </c>
      <c r="T55" s="39">
        <v>76.099999999999994</v>
      </c>
      <c r="U55" s="39">
        <v>44.5</v>
      </c>
      <c r="V55" s="48">
        <v>47.53</v>
      </c>
    </row>
    <row r="56" spans="1:22">
      <c r="A56" s="2" t="s">
        <v>59</v>
      </c>
      <c r="B56" s="31">
        <v>9799</v>
      </c>
      <c r="C56" s="31">
        <v>6109.6765000000005</v>
      </c>
      <c r="D56" s="32">
        <v>2633</v>
      </c>
      <c r="E56" s="33">
        <v>235</v>
      </c>
      <c r="F56" s="34">
        <v>3586</v>
      </c>
      <c r="G56" s="35">
        <v>4304</v>
      </c>
      <c r="H56" s="31">
        <v>1656.72</v>
      </c>
      <c r="I56" s="31">
        <v>2076.4223999999999</v>
      </c>
      <c r="J56" s="32">
        <v>4020.11206098</v>
      </c>
      <c r="K56" s="37">
        <v>37.06163047367626</v>
      </c>
      <c r="L56" s="37">
        <v>50.991539408996609</v>
      </c>
      <c r="M56" s="37">
        <v>81.198538856263568</v>
      </c>
      <c r="N56" s="36">
        <v>4247.8549439400003</v>
      </c>
      <c r="O56" s="38">
        <v>11.046652697720461</v>
      </c>
      <c r="P56" s="36">
        <v>3688.7583142899998</v>
      </c>
      <c r="Q56" s="38">
        <v>32.980361289789741</v>
      </c>
      <c r="R56" s="37">
        <v>53.300000000000004</v>
      </c>
      <c r="S56" s="39">
        <v>53.400000000000006</v>
      </c>
      <c r="T56" s="39">
        <v>81</v>
      </c>
      <c r="U56" s="39">
        <v>40.300000000000004</v>
      </c>
      <c r="V56" s="48">
        <v>49.41</v>
      </c>
    </row>
    <row r="57" spans="1:22">
      <c r="A57" s="2" t="s">
        <v>60</v>
      </c>
      <c r="B57" s="31">
        <v>8822</v>
      </c>
      <c r="C57" s="31">
        <v>5182.0428000000002</v>
      </c>
      <c r="D57" s="32">
        <v>2529</v>
      </c>
      <c r="E57" s="33">
        <v>245</v>
      </c>
      <c r="F57" s="34">
        <v>4284</v>
      </c>
      <c r="G57" s="35">
        <v>4317</v>
      </c>
      <c r="H57" s="31">
        <v>2320.3283999999999</v>
      </c>
      <c r="I57" s="31">
        <v>2261.8829999999998</v>
      </c>
      <c r="J57" s="32">
        <v>3995.6367980199998</v>
      </c>
      <c r="K57" s="37">
        <v>33.979263920560356</v>
      </c>
      <c r="L57" s="37">
        <v>53.290588078499567</v>
      </c>
      <c r="M57" s="37">
        <v>82.715009416761916</v>
      </c>
      <c r="N57" s="36">
        <v>4272.9060255200002</v>
      </c>
      <c r="O57" s="38">
        <v>18.086816020624948</v>
      </c>
      <c r="P57" s="36">
        <v>3211.8528148300002</v>
      </c>
      <c r="Q57" s="38">
        <v>44.878130765039216</v>
      </c>
      <c r="R57" s="37">
        <v>57.199999999999996</v>
      </c>
      <c r="S57" s="39">
        <v>53.6</v>
      </c>
      <c r="T57" s="39">
        <v>72.5</v>
      </c>
      <c r="U57" s="39">
        <v>40.9</v>
      </c>
      <c r="V57" s="48">
        <v>56.31</v>
      </c>
    </row>
    <row r="58" spans="1:22">
      <c r="A58" s="2" t="s">
        <v>61</v>
      </c>
      <c r="B58" s="31">
        <v>9810</v>
      </c>
      <c r="C58" s="31">
        <v>3205.9079999999999</v>
      </c>
      <c r="D58" s="32">
        <v>2808</v>
      </c>
      <c r="E58" s="33">
        <v>305</v>
      </c>
      <c r="F58" s="34">
        <v>3174</v>
      </c>
      <c r="G58" s="35">
        <v>660</v>
      </c>
      <c r="H58" s="31">
        <v>786.48179999999991</v>
      </c>
      <c r="I58" s="31">
        <v>396.69239999999996</v>
      </c>
      <c r="J58" s="32">
        <v>3809.1005448000001</v>
      </c>
      <c r="K58" s="37">
        <v>33.870115277468557</v>
      </c>
      <c r="L58" s="37">
        <v>51.404013279750174</v>
      </c>
      <c r="M58" s="37">
        <v>70.736461373512071</v>
      </c>
      <c r="N58" s="36">
        <v>4447.5524139099998</v>
      </c>
      <c r="O58" s="38">
        <v>13.945573984697083</v>
      </c>
      <c r="P58" s="36">
        <v>3701.7347167900002</v>
      </c>
      <c r="Q58" s="38">
        <v>42.190988906799099</v>
      </c>
      <c r="R58" s="37">
        <v>62.5</v>
      </c>
      <c r="S58" s="39">
        <v>50.3</v>
      </c>
      <c r="T58" s="39">
        <v>75</v>
      </c>
      <c r="U58" s="39">
        <v>45.7</v>
      </c>
      <c r="V58" s="48">
        <v>49.47</v>
      </c>
    </row>
    <row r="59" spans="1:22">
      <c r="A59" s="2" t="s">
        <v>62</v>
      </c>
      <c r="B59" s="31">
        <v>9554</v>
      </c>
      <c r="C59" s="31">
        <v>5890.9964</v>
      </c>
      <c r="D59" s="32">
        <v>3036</v>
      </c>
      <c r="E59" s="33">
        <v>214</v>
      </c>
      <c r="F59" s="34">
        <v>4358</v>
      </c>
      <c r="G59" s="35">
        <v>2124</v>
      </c>
      <c r="H59" s="31">
        <v>3486.4752000000003</v>
      </c>
      <c r="I59" s="31">
        <v>947.55179999999996</v>
      </c>
      <c r="J59" s="32">
        <v>4217.23154497</v>
      </c>
      <c r="K59" s="37">
        <v>34.522997245799957</v>
      </c>
      <c r="L59" s="37">
        <v>53.825616077128267</v>
      </c>
      <c r="M59" s="37">
        <v>81.115028781509153</v>
      </c>
      <c r="N59" s="36">
        <v>4453.9144734600004</v>
      </c>
      <c r="O59" s="38">
        <v>20.003375974300717</v>
      </c>
      <c r="P59" s="36">
        <v>3546.1642083699999</v>
      </c>
      <c r="Q59" s="38">
        <v>47.240635927855756</v>
      </c>
      <c r="R59" s="37">
        <v>57.8</v>
      </c>
      <c r="S59" s="39">
        <v>52.6</v>
      </c>
      <c r="T59" s="39">
        <v>71.8</v>
      </c>
      <c r="U59" s="39">
        <v>43.2</v>
      </c>
      <c r="V59" s="48">
        <v>50.529999999999994</v>
      </c>
    </row>
    <row r="60" spans="1:22">
      <c r="A60" s="2" t="s">
        <v>63</v>
      </c>
      <c r="B60" s="31">
        <v>8602</v>
      </c>
      <c r="C60" s="31">
        <v>3955.1995999999995</v>
      </c>
      <c r="D60" s="32">
        <v>2428</v>
      </c>
      <c r="E60" s="33">
        <v>250</v>
      </c>
      <c r="F60" s="34">
        <v>3746</v>
      </c>
      <c r="G60" s="35">
        <v>3203</v>
      </c>
      <c r="H60" s="31">
        <v>1478.6226000000001</v>
      </c>
      <c r="I60" s="31">
        <v>1802.6034</v>
      </c>
      <c r="J60" s="32">
        <v>3449.7234695699999</v>
      </c>
      <c r="K60" s="37">
        <v>33.901376848485789</v>
      </c>
      <c r="L60" s="37">
        <v>51.340886400258981</v>
      </c>
      <c r="M60" s="37">
        <v>84.663111319942047</v>
      </c>
      <c r="N60" s="36">
        <v>3679.8771694400002</v>
      </c>
      <c r="O60" s="38">
        <v>9.8103900469302392</v>
      </c>
      <c r="P60" s="36">
        <v>3292.0520109099998</v>
      </c>
      <c r="Q60" s="38">
        <v>39.169561269585074</v>
      </c>
      <c r="R60" s="37">
        <v>54</v>
      </c>
      <c r="S60" s="39">
        <v>48.9</v>
      </c>
      <c r="T60" s="39">
        <v>77.8</v>
      </c>
      <c r="U60" s="39">
        <v>35.4</v>
      </c>
      <c r="V60" s="48">
        <v>47.18</v>
      </c>
    </row>
    <row r="61" spans="1:22">
      <c r="A61" s="2" t="s">
        <v>64</v>
      </c>
      <c r="B61" s="31">
        <v>7775</v>
      </c>
      <c r="C61" s="31">
        <v>1234.67</v>
      </c>
      <c r="D61" s="32">
        <v>2094</v>
      </c>
      <c r="E61" s="33">
        <v>258</v>
      </c>
      <c r="F61" s="34">
        <v>2400</v>
      </c>
      <c r="G61" s="35">
        <v>196</v>
      </c>
      <c r="H61" s="31">
        <v>841.70580000000007</v>
      </c>
      <c r="I61" s="31">
        <v>112.28879999999999</v>
      </c>
      <c r="J61" s="32">
        <v>2470.7998321800001</v>
      </c>
      <c r="K61" s="37">
        <v>42.028510782857282</v>
      </c>
      <c r="L61" s="37">
        <v>43.787290746128612</v>
      </c>
      <c r="M61" s="37">
        <v>59.043751511095657</v>
      </c>
      <c r="N61" s="36">
        <v>2785.2977372700002</v>
      </c>
      <c r="O61" s="38">
        <v>17.068299721377887</v>
      </c>
      <c r="P61" s="36">
        <v>3439.8184788799999</v>
      </c>
      <c r="Q61" s="38">
        <v>37.760649657388882</v>
      </c>
      <c r="R61" s="37">
        <v>63.2</v>
      </c>
      <c r="S61" s="39">
        <v>55.900000000000006</v>
      </c>
      <c r="T61" s="39">
        <v>76.599999999999994</v>
      </c>
      <c r="U61" s="39">
        <v>40.6</v>
      </c>
      <c r="V61" s="48">
        <v>55.58</v>
      </c>
    </row>
    <row r="62" spans="1:22">
      <c r="A62" s="2" t="s">
        <v>65</v>
      </c>
      <c r="B62" s="31">
        <v>6673</v>
      </c>
      <c r="C62" s="31">
        <v>1596.8489</v>
      </c>
      <c r="D62" s="32">
        <v>1761</v>
      </c>
      <c r="E62" s="33">
        <v>251</v>
      </c>
      <c r="F62" s="34">
        <v>2476</v>
      </c>
      <c r="G62" s="35">
        <v>906</v>
      </c>
      <c r="H62" s="31">
        <v>598.26</v>
      </c>
      <c r="I62" s="31">
        <v>697.66320000000007</v>
      </c>
      <c r="J62" s="32">
        <v>1805.1602832200001</v>
      </c>
      <c r="K62" s="37">
        <v>50.827535092967977</v>
      </c>
      <c r="L62" s="37">
        <v>37.465502618318794</v>
      </c>
      <c r="M62" s="37">
        <v>67.652119007862851</v>
      </c>
      <c r="N62" s="36">
        <v>2039.4095529900001</v>
      </c>
      <c r="O62" s="38">
        <v>14.08943017299914</v>
      </c>
      <c r="P62" s="36">
        <v>3612.6990454800002</v>
      </c>
      <c r="Q62" s="38">
        <v>28.433388335936513</v>
      </c>
      <c r="R62" s="37">
        <v>61</v>
      </c>
      <c r="S62" s="39">
        <v>54.800000000000004</v>
      </c>
      <c r="T62" s="39">
        <v>71.2</v>
      </c>
      <c r="U62" s="39">
        <v>43.9</v>
      </c>
      <c r="V62" s="48">
        <v>58.19</v>
      </c>
    </row>
    <row r="63" spans="1:22">
      <c r="A63" s="2" t="s">
        <v>66</v>
      </c>
      <c r="B63" s="31">
        <v>9648</v>
      </c>
      <c r="C63" s="31">
        <v>7314.1487999999999</v>
      </c>
      <c r="D63" s="32">
        <v>2886</v>
      </c>
      <c r="E63" s="33">
        <v>234</v>
      </c>
      <c r="F63" s="34">
        <v>3630</v>
      </c>
      <c r="G63" s="35">
        <v>2390</v>
      </c>
      <c r="H63" s="31">
        <v>3095.3052000000002</v>
      </c>
      <c r="I63" s="31">
        <v>1344.2442000000001</v>
      </c>
      <c r="J63" s="32">
        <v>3299.1359804099998</v>
      </c>
      <c r="K63" s="37">
        <v>41.848237925335468</v>
      </c>
      <c r="L63" s="37">
        <v>48.731533680987695</v>
      </c>
      <c r="M63" s="37">
        <v>77.156310021619149</v>
      </c>
      <c r="N63" s="36">
        <v>3709.99285577</v>
      </c>
      <c r="O63" s="38">
        <v>23.702281131684082</v>
      </c>
      <c r="P63" s="36">
        <v>4429.8025942499999</v>
      </c>
      <c r="Q63" s="38">
        <v>42.954387330936086</v>
      </c>
      <c r="R63" s="37">
        <v>58.699999999999996</v>
      </c>
      <c r="S63" s="39">
        <v>54.800000000000004</v>
      </c>
      <c r="T63" s="39">
        <v>77</v>
      </c>
      <c r="U63" s="39">
        <v>43.7</v>
      </c>
      <c r="V63" s="48">
        <v>54.24</v>
      </c>
    </row>
    <row r="64" spans="1:22">
      <c r="A64" s="2" t="s">
        <v>67</v>
      </c>
      <c r="B64" s="31">
        <v>8776</v>
      </c>
      <c r="C64" s="31">
        <v>7091.8856000000005</v>
      </c>
      <c r="D64" s="32">
        <v>2480</v>
      </c>
      <c r="E64" s="33">
        <v>234</v>
      </c>
      <c r="F64" s="34">
        <v>3104</v>
      </c>
      <c r="G64" s="35">
        <v>3944</v>
      </c>
      <c r="H64" s="31">
        <v>2436.2987999999996</v>
      </c>
      <c r="I64" s="31">
        <v>2128.4250000000002</v>
      </c>
      <c r="J64" s="32">
        <v>3984.5938455</v>
      </c>
      <c r="K64" s="37">
        <v>38.672343876980442</v>
      </c>
      <c r="L64" s="37">
        <v>47.39844953592393</v>
      </c>
      <c r="M64" s="37">
        <v>73.460273148628019</v>
      </c>
      <c r="N64" s="36">
        <v>4236.1623909</v>
      </c>
      <c r="O64" s="38">
        <v>28.582732889584893</v>
      </c>
      <c r="P64" s="36">
        <v>3008.2900226699999</v>
      </c>
      <c r="Q64" s="38">
        <v>47.119840293586456</v>
      </c>
      <c r="R64" s="37">
        <v>59.199999999999996</v>
      </c>
      <c r="S64" s="39">
        <v>50.6</v>
      </c>
      <c r="T64" s="39">
        <v>77.600000000000009</v>
      </c>
      <c r="U64" s="39">
        <v>42.4</v>
      </c>
      <c r="V64" s="48">
        <v>52.559999999999995</v>
      </c>
    </row>
    <row r="65" spans="1:22">
      <c r="A65" s="2" t="s">
        <v>68</v>
      </c>
      <c r="B65" s="31">
        <v>9226</v>
      </c>
      <c r="C65" s="31">
        <v>3310.2888000000003</v>
      </c>
      <c r="D65" s="32">
        <v>2911</v>
      </c>
      <c r="E65" s="33">
        <v>290</v>
      </c>
      <c r="F65" s="34">
        <v>3140</v>
      </c>
      <c r="G65" s="35">
        <v>1122</v>
      </c>
      <c r="H65" s="31">
        <v>1168.4477999999999</v>
      </c>
      <c r="I65" s="31">
        <v>555.00120000000004</v>
      </c>
      <c r="J65" s="32">
        <v>4498.5211606299999</v>
      </c>
      <c r="K65" s="37">
        <v>25.790251963271103</v>
      </c>
      <c r="L65" s="37">
        <v>59.078147224439888</v>
      </c>
      <c r="M65" s="37">
        <v>68.51207283809218</v>
      </c>
      <c r="N65" s="36">
        <v>4883.4848115100003</v>
      </c>
      <c r="O65" s="38">
        <v>10.183195396203839</v>
      </c>
      <c r="P65" s="36">
        <v>2958.70820766</v>
      </c>
      <c r="Q65" s="38">
        <v>48.449578953367634</v>
      </c>
      <c r="R65" s="37">
        <v>64</v>
      </c>
      <c r="S65" s="39">
        <v>53.6</v>
      </c>
      <c r="T65" s="39">
        <v>73.2</v>
      </c>
      <c r="U65" s="39">
        <v>44.4</v>
      </c>
      <c r="V65" s="48">
        <v>47.29</v>
      </c>
    </row>
    <row r="66" spans="1:22">
      <c r="A66" s="2" t="s">
        <v>69</v>
      </c>
      <c r="B66" s="31">
        <v>5715</v>
      </c>
      <c r="C66" s="31">
        <v>553.21199999999999</v>
      </c>
      <c r="D66" s="32">
        <v>1711</v>
      </c>
      <c r="E66" s="33">
        <v>229</v>
      </c>
      <c r="F66" s="34">
        <v>2274</v>
      </c>
      <c r="G66" s="35">
        <v>337</v>
      </c>
      <c r="H66" s="31">
        <v>1132.5522000000001</v>
      </c>
      <c r="I66" s="31">
        <v>301.43099999999998</v>
      </c>
      <c r="J66" s="32">
        <v>1797.81281145</v>
      </c>
      <c r="K66" s="37">
        <v>37.575444342767923</v>
      </c>
      <c r="L66" s="37">
        <v>50.182933434647644</v>
      </c>
      <c r="M66" s="37">
        <v>77.772596478849437</v>
      </c>
      <c r="N66" s="36">
        <v>2031.14252351</v>
      </c>
      <c r="O66" s="38">
        <v>9.8233708925161825</v>
      </c>
      <c r="P66" s="36">
        <v>2638.9749574500001</v>
      </c>
      <c r="Q66" s="38">
        <v>41.064589227369822</v>
      </c>
      <c r="R66" s="37">
        <v>54.6</v>
      </c>
      <c r="S66" s="39">
        <v>50.8</v>
      </c>
      <c r="T66" s="39">
        <v>72.899999999999991</v>
      </c>
      <c r="U66" s="39">
        <v>38.9</v>
      </c>
      <c r="V66" s="48">
        <v>46.06</v>
      </c>
    </row>
    <row r="67" spans="1:22">
      <c r="A67" s="2" t="s">
        <v>70</v>
      </c>
      <c r="B67" s="31">
        <v>8008</v>
      </c>
      <c r="C67" s="31">
        <v>2296.6943999999999</v>
      </c>
      <c r="D67" s="32">
        <v>2222</v>
      </c>
      <c r="E67" s="33">
        <v>279</v>
      </c>
      <c r="F67" s="34">
        <v>2366</v>
      </c>
      <c r="G67" s="35">
        <v>1236</v>
      </c>
      <c r="H67" s="31">
        <v>1766.7077999999999</v>
      </c>
      <c r="I67" s="31">
        <v>799.36740000000009</v>
      </c>
      <c r="J67" s="32">
        <v>2706.2399648199998</v>
      </c>
      <c r="K67" s="37">
        <v>41.252803156122717</v>
      </c>
      <c r="L67" s="37">
        <v>46.322894976239752</v>
      </c>
      <c r="M67" s="37">
        <v>65.822590562923679</v>
      </c>
      <c r="N67" s="36">
        <v>2963.4365996199999</v>
      </c>
      <c r="O67" s="38">
        <v>16.713527787755318</v>
      </c>
      <c r="P67" s="36">
        <v>3787.6515966900001</v>
      </c>
      <c r="Q67" s="38">
        <v>39.547810390718951</v>
      </c>
      <c r="R67" s="37">
        <v>59.699999999999996</v>
      </c>
      <c r="S67" s="39">
        <v>51.4</v>
      </c>
      <c r="T67" s="39">
        <v>72.899999999999991</v>
      </c>
      <c r="U67" s="39">
        <v>44.7</v>
      </c>
      <c r="V67" s="48">
        <v>48.54</v>
      </c>
    </row>
    <row r="68" spans="1:22">
      <c r="A68" s="2" t="s">
        <v>71</v>
      </c>
      <c r="B68" s="31">
        <v>7895</v>
      </c>
      <c r="C68" s="31">
        <v>1553.7360000000001</v>
      </c>
      <c r="D68" s="32">
        <v>2447</v>
      </c>
      <c r="E68" s="33">
        <v>247</v>
      </c>
      <c r="F68" s="34">
        <v>2738</v>
      </c>
      <c r="G68" s="35">
        <v>1148</v>
      </c>
      <c r="H68" s="31">
        <v>3031.7975999999994</v>
      </c>
      <c r="I68" s="31">
        <v>709.16820000000007</v>
      </c>
      <c r="J68" s="32">
        <v>2480.9729408899998</v>
      </c>
      <c r="K68" s="37">
        <v>42.299549071344423</v>
      </c>
      <c r="L68" s="37">
        <v>46.717713352131376</v>
      </c>
      <c r="M68" s="37">
        <v>69.791934247670468</v>
      </c>
      <c r="N68" s="36">
        <v>2978.00511723</v>
      </c>
      <c r="O68" s="38">
        <v>21.627568676546925</v>
      </c>
      <c r="P68" s="36">
        <v>3717.43974901</v>
      </c>
      <c r="Q68" s="38">
        <v>41.140326876778275</v>
      </c>
      <c r="R68" s="37">
        <v>59.4</v>
      </c>
      <c r="S68" s="39">
        <v>51.1</v>
      </c>
      <c r="T68" s="39">
        <v>74.900000000000006</v>
      </c>
      <c r="U68" s="39">
        <v>43.5</v>
      </c>
      <c r="V68" s="48">
        <v>56.42</v>
      </c>
    </row>
    <row r="69" spans="1:22">
      <c r="A69" s="2" t="s">
        <v>72</v>
      </c>
      <c r="B69" s="31">
        <v>8661</v>
      </c>
      <c r="C69" s="31">
        <v>2871.9875999999995</v>
      </c>
      <c r="D69" s="32">
        <v>2811</v>
      </c>
      <c r="E69" s="33">
        <v>255</v>
      </c>
      <c r="F69" s="34">
        <v>3160</v>
      </c>
      <c r="G69" s="35">
        <v>1064</v>
      </c>
      <c r="H69" s="31">
        <v>3120.6161999999999</v>
      </c>
      <c r="I69" s="31">
        <v>587.67539999999997</v>
      </c>
      <c r="J69" s="32">
        <v>3597.71699261</v>
      </c>
      <c r="K69" s="37">
        <v>30.734590115677868</v>
      </c>
      <c r="L69" s="37">
        <v>55.02288048917768</v>
      </c>
      <c r="M69" s="37">
        <v>75.759096620358164</v>
      </c>
      <c r="N69" s="36">
        <v>3938.82592071</v>
      </c>
      <c r="O69" s="38">
        <v>16.03175117843681</v>
      </c>
      <c r="P69" s="36">
        <v>3482.9152200200001</v>
      </c>
      <c r="Q69" s="38">
        <v>52.637981579105805</v>
      </c>
      <c r="R69" s="37">
        <v>57.499999999999993</v>
      </c>
      <c r="S69" s="39">
        <v>53.300000000000004</v>
      </c>
      <c r="T69" s="39">
        <v>77.2</v>
      </c>
      <c r="U69" s="39">
        <v>38.6</v>
      </c>
      <c r="V69" s="48">
        <v>51.29</v>
      </c>
    </row>
    <row r="70" spans="1:22">
      <c r="A70" s="2" t="s">
        <v>73</v>
      </c>
      <c r="B70" s="31">
        <v>9109</v>
      </c>
      <c r="C70" s="31">
        <v>5745.0463</v>
      </c>
      <c r="D70" s="32">
        <v>2718</v>
      </c>
      <c r="E70" s="33">
        <v>252</v>
      </c>
      <c r="F70" s="34">
        <v>3616</v>
      </c>
      <c r="G70" s="35">
        <v>2304</v>
      </c>
      <c r="H70" s="31">
        <v>2582.1822000000002</v>
      </c>
      <c r="I70" s="31">
        <v>1191.9179999999999</v>
      </c>
      <c r="J70" s="32">
        <v>4207.27108804</v>
      </c>
      <c r="K70" s="37">
        <v>34.044652503345453</v>
      </c>
      <c r="L70" s="37">
        <v>50.884614849216945</v>
      </c>
      <c r="M70" s="37">
        <v>76.171954845691786</v>
      </c>
      <c r="N70" s="36">
        <v>4545.6782439400004</v>
      </c>
      <c r="O70" s="38">
        <v>20.769616191349193</v>
      </c>
      <c r="P70" s="36">
        <v>3185.3878862000001</v>
      </c>
      <c r="Q70" s="38">
        <v>47.011330031032131</v>
      </c>
      <c r="R70" s="37">
        <v>58.599999999999994</v>
      </c>
      <c r="S70" s="39">
        <v>56.100000000000009</v>
      </c>
      <c r="T70" s="39">
        <v>68.899999999999991</v>
      </c>
      <c r="U70" s="39">
        <v>42.4</v>
      </c>
      <c r="V70" s="48">
        <v>52.370000000000005</v>
      </c>
    </row>
    <row r="71" spans="1:22">
      <c r="A71" s="2" t="s">
        <v>74</v>
      </c>
      <c r="B71" s="31">
        <v>6800</v>
      </c>
      <c r="C71" s="31">
        <v>5420.96</v>
      </c>
      <c r="D71" s="32">
        <v>2087</v>
      </c>
      <c r="E71" s="33">
        <v>277</v>
      </c>
      <c r="F71" s="34">
        <v>3066</v>
      </c>
      <c r="G71" s="35">
        <v>1821</v>
      </c>
      <c r="H71" s="31">
        <v>2039.6064000000001</v>
      </c>
      <c r="I71" s="31">
        <v>1305.5874000000001</v>
      </c>
      <c r="J71" s="32">
        <v>2443.2931044000002</v>
      </c>
      <c r="K71" s="37">
        <v>39.959334726713621</v>
      </c>
      <c r="L71" s="37">
        <v>46.793633695294226</v>
      </c>
      <c r="M71" s="37">
        <v>81.554305708622621</v>
      </c>
      <c r="N71" s="36">
        <v>2571.4207127999998</v>
      </c>
      <c r="O71" s="38">
        <v>12.804650983054024</v>
      </c>
      <c r="P71" s="36">
        <v>3109.7438320199999</v>
      </c>
      <c r="Q71" s="38">
        <v>37.586688354350684</v>
      </c>
      <c r="R71" s="37">
        <v>57.699999999999996</v>
      </c>
      <c r="S71" s="39">
        <v>53.900000000000006</v>
      </c>
      <c r="T71" s="39">
        <v>68.899999999999991</v>
      </c>
      <c r="U71" s="39">
        <v>43.4</v>
      </c>
      <c r="V71" s="48">
        <v>47.29</v>
      </c>
    </row>
    <row r="72" spans="1:22">
      <c r="A72" s="2" t="s">
        <v>75</v>
      </c>
      <c r="B72" s="31">
        <v>8983</v>
      </c>
      <c r="C72" s="31">
        <v>2500.8672000000001</v>
      </c>
      <c r="D72" s="32">
        <v>2461</v>
      </c>
      <c r="E72" s="33">
        <v>242</v>
      </c>
      <c r="F72" s="34">
        <v>2766</v>
      </c>
      <c r="G72" s="35">
        <v>1163</v>
      </c>
      <c r="H72" s="31">
        <v>3940.2324000000003</v>
      </c>
      <c r="I72" s="31">
        <v>615.28739999999993</v>
      </c>
      <c r="J72" s="32">
        <v>3647.54081008</v>
      </c>
      <c r="K72" s="37">
        <v>37.800655616465612</v>
      </c>
      <c r="L72" s="37">
        <v>47.187955857349671</v>
      </c>
      <c r="M72" s="37">
        <v>71.38165672222803</v>
      </c>
      <c r="N72" s="36">
        <v>4001.6810688599999</v>
      </c>
      <c r="O72" s="38">
        <v>18.649881056928123</v>
      </c>
      <c r="P72" s="36">
        <v>3421.9181378100002</v>
      </c>
      <c r="Q72" s="38">
        <v>39.803924936722943</v>
      </c>
      <c r="R72" s="37">
        <v>58.699999999999996</v>
      </c>
      <c r="S72" s="39">
        <v>51.6</v>
      </c>
      <c r="T72" s="39">
        <v>75.099999999999994</v>
      </c>
      <c r="U72" s="39">
        <v>42.5</v>
      </c>
      <c r="V72" s="48">
        <v>52.62</v>
      </c>
    </row>
    <row r="73" spans="1:22">
      <c r="A73" s="2" t="s">
        <v>76</v>
      </c>
      <c r="B73" s="31">
        <v>17064</v>
      </c>
      <c r="C73" s="31">
        <v>8035.4376000000002</v>
      </c>
      <c r="D73" s="32">
        <v>4314</v>
      </c>
      <c r="E73" s="33">
        <v>202</v>
      </c>
      <c r="F73" s="34">
        <v>6296</v>
      </c>
      <c r="G73" s="35">
        <v>3279</v>
      </c>
      <c r="H73" s="31">
        <v>1615.3020000000001</v>
      </c>
      <c r="I73" s="31">
        <v>1001.8553999999999</v>
      </c>
      <c r="J73" s="32">
        <v>5748.6716534099996</v>
      </c>
      <c r="K73" s="37">
        <v>45.401491186705201</v>
      </c>
      <c r="L73" s="37">
        <v>44.232192422403102</v>
      </c>
      <c r="M73" s="37">
        <v>73.544226565518457</v>
      </c>
      <c r="N73" s="36">
        <v>6793.0830670200003</v>
      </c>
      <c r="O73" s="38">
        <v>29.700501456919099</v>
      </c>
      <c r="P73" s="36">
        <v>6809.9191575599998</v>
      </c>
      <c r="Q73" s="38">
        <v>38.936336473046275</v>
      </c>
      <c r="R73" s="37">
        <v>57.499999999999993</v>
      </c>
      <c r="S73" s="39">
        <v>53.300000000000004</v>
      </c>
      <c r="T73" s="39">
        <v>74.599999999999994</v>
      </c>
      <c r="U73" s="39">
        <v>52.300000000000004</v>
      </c>
      <c r="V73" s="48">
        <v>56.210000000000008</v>
      </c>
    </row>
    <row r="74" spans="1:22">
      <c r="A74" s="2" t="s">
        <v>77</v>
      </c>
      <c r="B74" s="31">
        <v>14653</v>
      </c>
      <c r="C74" s="31">
        <v>1878.5146</v>
      </c>
      <c r="D74" s="32">
        <v>4103</v>
      </c>
      <c r="E74" s="33">
        <v>229</v>
      </c>
      <c r="F74" s="34">
        <v>4594</v>
      </c>
      <c r="G74" s="35">
        <v>2546</v>
      </c>
      <c r="H74" s="31">
        <v>3486.0149999999999</v>
      </c>
      <c r="I74" s="31">
        <v>798.44700000000012</v>
      </c>
      <c r="J74" s="32">
        <v>5419.6550763300002</v>
      </c>
      <c r="K74" s="37">
        <v>40.441719791433449</v>
      </c>
      <c r="L74" s="37">
        <v>46.971273512178051</v>
      </c>
      <c r="M74" s="37">
        <v>73.152028344790381</v>
      </c>
      <c r="N74" s="36">
        <v>5856.1025568599998</v>
      </c>
      <c r="O74" s="38">
        <v>17.295387128484226</v>
      </c>
      <c r="P74" s="36">
        <v>6051.0641556199998</v>
      </c>
      <c r="Q74" s="38">
        <v>37.157708275522694</v>
      </c>
      <c r="R74" s="37">
        <v>58.199999999999996</v>
      </c>
      <c r="S74" s="39">
        <v>53.900000000000006</v>
      </c>
      <c r="T74" s="39">
        <v>76.900000000000006</v>
      </c>
      <c r="U74" s="39">
        <v>46.800000000000004</v>
      </c>
      <c r="V74" s="48">
        <v>57.91</v>
      </c>
    </row>
    <row r="75" spans="1:22">
      <c r="A75" s="2" t="s">
        <v>78</v>
      </c>
      <c r="B75" s="31">
        <v>15702</v>
      </c>
      <c r="C75" s="31">
        <v>10129.360200000001</v>
      </c>
      <c r="D75" s="32">
        <v>4522</v>
      </c>
      <c r="E75" s="33">
        <v>208</v>
      </c>
      <c r="F75" s="34">
        <v>8112</v>
      </c>
      <c r="G75" s="35">
        <v>6654</v>
      </c>
      <c r="H75" s="31">
        <v>1501.1723999999999</v>
      </c>
      <c r="I75" s="31">
        <v>2034.5442</v>
      </c>
      <c r="J75" s="32">
        <v>5471.6006929200003</v>
      </c>
      <c r="K75" s="37">
        <v>41.179426718152932</v>
      </c>
      <c r="L75" s="37">
        <v>48.086605251632328</v>
      </c>
      <c r="M75" s="37">
        <v>85.784882228307836</v>
      </c>
      <c r="N75" s="36">
        <v>5898.4439057099999</v>
      </c>
      <c r="O75" s="38">
        <v>19.152516944619773</v>
      </c>
      <c r="P75" s="36">
        <v>7184.7737454600001</v>
      </c>
      <c r="Q75" s="38">
        <v>40.737263171014561</v>
      </c>
      <c r="R75" s="37">
        <v>54.6</v>
      </c>
      <c r="S75" s="39">
        <v>58.599999999999994</v>
      </c>
      <c r="T75" s="39">
        <v>73.099999999999994</v>
      </c>
      <c r="U75" s="39">
        <v>47.4</v>
      </c>
      <c r="V75" s="48">
        <v>54.779999999999994</v>
      </c>
    </row>
    <row r="76" spans="1:22">
      <c r="A76" s="2" t="s">
        <v>79</v>
      </c>
      <c r="B76" s="31">
        <v>15731</v>
      </c>
      <c r="C76" s="31">
        <v>9954.5768000000007</v>
      </c>
      <c r="D76" s="32">
        <v>4585</v>
      </c>
      <c r="E76" s="33">
        <v>211</v>
      </c>
      <c r="F76" s="34">
        <v>6280</v>
      </c>
      <c r="G76" s="35">
        <v>6061</v>
      </c>
      <c r="H76" s="31">
        <v>2525.1174000000001</v>
      </c>
      <c r="I76" s="31">
        <v>1969.1958</v>
      </c>
      <c r="J76" s="32">
        <v>6458.7854990400001</v>
      </c>
      <c r="K76" s="37">
        <v>46.171607038618653</v>
      </c>
      <c r="L76" s="37">
        <v>43.58912114232222</v>
      </c>
      <c r="M76" s="37">
        <v>79.319663203729959</v>
      </c>
      <c r="N76" s="36">
        <v>7018.6371679900003</v>
      </c>
      <c r="O76" s="38">
        <v>33.108073452320546</v>
      </c>
      <c r="P76" s="36">
        <v>6233.38602876</v>
      </c>
      <c r="Q76" s="38">
        <v>39.119180031034887</v>
      </c>
      <c r="R76" s="37">
        <v>55.000000000000007</v>
      </c>
      <c r="S76" s="39">
        <v>52.7</v>
      </c>
      <c r="T76" s="39">
        <v>76.3</v>
      </c>
      <c r="U76" s="39">
        <v>50.5</v>
      </c>
      <c r="V76" s="48">
        <v>53.76</v>
      </c>
    </row>
    <row r="77" spans="1:22">
      <c r="A77" s="2" t="s">
        <v>80</v>
      </c>
      <c r="B77" s="31">
        <v>15961</v>
      </c>
      <c r="C77" s="31">
        <v>5128.2693000000008</v>
      </c>
      <c r="D77" s="32">
        <v>4325</v>
      </c>
      <c r="E77" s="33">
        <v>179</v>
      </c>
      <c r="F77" s="34">
        <v>6054</v>
      </c>
      <c r="G77" s="35">
        <v>2518</v>
      </c>
      <c r="H77" s="31">
        <v>3726.2393999999999</v>
      </c>
      <c r="I77" s="31">
        <v>815.01419999999996</v>
      </c>
      <c r="J77" s="32">
        <v>4715.9166323400004</v>
      </c>
      <c r="K77" s="37">
        <v>41.654945870168284</v>
      </c>
      <c r="L77" s="37">
        <v>48.626486488018436</v>
      </c>
      <c r="M77" s="37">
        <v>77.436183087904766</v>
      </c>
      <c r="N77" s="36">
        <v>6034.3719531899997</v>
      </c>
      <c r="O77" s="38">
        <v>19.858330665986195</v>
      </c>
      <c r="P77" s="36">
        <v>6774.3416102600004</v>
      </c>
      <c r="Q77" s="38">
        <v>38.929309983804963</v>
      </c>
      <c r="R77" s="37">
        <v>56.100000000000009</v>
      </c>
      <c r="S77" s="39">
        <v>55.500000000000007</v>
      </c>
      <c r="T77" s="39">
        <v>74</v>
      </c>
      <c r="U77" s="39">
        <v>46.5</v>
      </c>
      <c r="V77" s="48">
        <v>50.49</v>
      </c>
    </row>
    <row r="78" spans="1:22">
      <c r="A78" s="2" t="s">
        <v>81</v>
      </c>
      <c r="B78" s="31">
        <v>13960</v>
      </c>
      <c r="C78" s="31">
        <v>6187.0719999999992</v>
      </c>
      <c r="D78" s="32">
        <v>3747</v>
      </c>
      <c r="E78" s="33">
        <v>203</v>
      </c>
      <c r="F78" s="34">
        <v>5078</v>
      </c>
      <c r="G78" s="35">
        <v>2923</v>
      </c>
      <c r="H78" s="31">
        <v>2984.3969999999995</v>
      </c>
      <c r="I78" s="31">
        <v>1079.6292000000001</v>
      </c>
      <c r="J78" s="32">
        <v>4462.4781163600001</v>
      </c>
      <c r="K78" s="37">
        <v>45.82027836631714</v>
      </c>
      <c r="L78" s="37">
        <v>45.449809005761466</v>
      </c>
      <c r="M78" s="37">
        <v>78.765714753158022</v>
      </c>
      <c r="N78" s="36">
        <v>5439.90356032</v>
      </c>
      <c r="O78" s="38">
        <v>28.015045297243319</v>
      </c>
      <c r="P78" s="36">
        <v>5824.8104358399996</v>
      </c>
      <c r="Q78" s="38">
        <v>37.551068764773824</v>
      </c>
      <c r="R78" s="37">
        <v>55.500000000000007</v>
      </c>
      <c r="S78" s="39">
        <v>57.099999999999994</v>
      </c>
      <c r="T78" s="39">
        <v>78.900000000000006</v>
      </c>
      <c r="U78" s="39">
        <v>42.4</v>
      </c>
      <c r="V78" s="48">
        <v>60.17</v>
      </c>
    </row>
    <row r="79" spans="1:22">
      <c r="A79" s="2" t="s">
        <v>82</v>
      </c>
      <c r="B79" s="31">
        <v>14414</v>
      </c>
      <c r="C79" s="31">
        <v>8205.8901999999998</v>
      </c>
      <c r="D79" s="32">
        <v>4621</v>
      </c>
      <c r="E79" s="33">
        <v>265</v>
      </c>
      <c r="F79" s="34">
        <v>5534</v>
      </c>
      <c r="G79" s="35">
        <v>6223</v>
      </c>
      <c r="H79" s="31">
        <v>971.02200000000016</v>
      </c>
      <c r="I79" s="31">
        <v>2030.4023999999999</v>
      </c>
      <c r="J79" s="32">
        <v>6090.2133853799996</v>
      </c>
      <c r="K79" s="37">
        <v>36.342346617701679</v>
      </c>
      <c r="L79" s="37">
        <v>47.830031641259588</v>
      </c>
      <c r="M79" s="37">
        <v>75.810799542983403</v>
      </c>
      <c r="N79" s="36">
        <v>6455.6672005399996</v>
      </c>
      <c r="O79" s="38">
        <v>16.798714564921919</v>
      </c>
      <c r="P79" s="36">
        <v>5749.0975882299999</v>
      </c>
      <c r="Q79" s="38">
        <v>41.712090189763231</v>
      </c>
      <c r="R79" s="37">
        <v>58.8</v>
      </c>
      <c r="S79" s="39">
        <v>53.900000000000006</v>
      </c>
      <c r="T79" s="39">
        <v>76.2</v>
      </c>
      <c r="U79" s="39">
        <v>47.5</v>
      </c>
      <c r="V79" s="48">
        <v>55.879999999999995</v>
      </c>
    </row>
    <row r="80" spans="1:22">
      <c r="A80" s="2" t="s">
        <v>83</v>
      </c>
      <c r="B80" s="31">
        <v>14073</v>
      </c>
      <c r="C80" s="31">
        <v>7541.7207000000008</v>
      </c>
      <c r="D80" s="32">
        <v>3792</v>
      </c>
      <c r="E80" s="33">
        <v>253</v>
      </c>
      <c r="F80" s="34">
        <v>5074</v>
      </c>
      <c r="G80" s="35">
        <v>4700</v>
      </c>
      <c r="H80" s="31">
        <v>2744.1725999999999</v>
      </c>
      <c r="I80" s="31">
        <v>1696.7574</v>
      </c>
      <c r="J80" s="32">
        <v>5435.0732594999999</v>
      </c>
      <c r="K80" s="37">
        <v>44.622166860140844</v>
      </c>
      <c r="L80" s="37">
        <v>42.475196606197777</v>
      </c>
      <c r="M80" s="37">
        <v>73.303643025908627</v>
      </c>
      <c r="N80" s="36">
        <v>5803.0707477400001</v>
      </c>
      <c r="O80" s="38">
        <v>23.215305518628497</v>
      </c>
      <c r="P80" s="36">
        <v>5984.5631263300002</v>
      </c>
      <c r="Q80" s="38">
        <v>34.62017243354839</v>
      </c>
      <c r="R80" s="37">
        <v>62.5</v>
      </c>
      <c r="S80" s="39">
        <v>53</v>
      </c>
      <c r="T80" s="39">
        <v>76.400000000000006</v>
      </c>
      <c r="U80" s="39">
        <v>49.2</v>
      </c>
      <c r="V80" s="48">
        <v>56.48</v>
      </c>
    </row>
    <row r="81" spans="1:22">
      <c r="A81" s="2" t="s">
        <v>84</v>
      </c>
      <c r="B81" s="31">
        <v>10242</v>
      </c>
      <c r="C81" s="31">
        <v>5915.779199999999</v>
      </c>
      <c r="D81" s="32">
        <v>2521</v>
      </c>
      <c r="E81" s="33">
        <v>250</v>
      </c>
      <c r="F81" s="34">
        <v>3652</v>
      </c>
      <c r="G81" s="35">
        <v>3674</v>
      </c>
      <c r="H81" s="31">
        <v>2042.8278</v>
      </c>
      <c r="I81" s="31">
        <v>1580.787</v>
      </c>
      <c r="J81" s="32">
        <v>3413.2726586700001</v>
      </c>
      <c r="K81" s="37">
        <v>41.409220759265601</v>
      </c>
      <c r="L81" s="37">
        <v>48.145330943589371</v>
      </c>
      <c r="M81" s="37">
        <v>74.735638532749377</v>
      </c>
      <c r="N81" s="36">
        <v>3953.7423739400001</v>
      </c>
      <c r="O81" s="38">
        <v>21.123251222050257</v>
      </c>
      <c r="P81" s="36">
        <v>4796.2489096299996</v>
      </c>
      <c r="Q81" s="38">
        <v>41.868232336484631</v>
      </c>
      <c r="R81" s="37">
        <v>58.9</v>
      </c>
      <c r="S81" s="39">
        <v>55.2</v>
      </c>
      <c r="T81" s="39">
        <v>75.400000000000006</v>
      </c>
      <c r="U81" s="39">
        <v>44.5</v>
      </c>
      <c r="V81" s="48">
        <v>48.68</v>
      </c>
    </row>
    <row r="82" spans="1:22">
      <c r="A82" s="2" t="s">
        <v>85</v>
      </c>
      <c r="B82" s="31">
        <v>17072</v>
      </c>
      <c r="C82" s="31">
        <v>10712.68</v>
      </c>
      <c r="D82" s="32">
        <v>4624</v>
      </c>
      <c r="E82" s="33">
        <v>252</v>
      </c>
      <c r="F82" s="34">
        <v>7564</v>
      </c>
      <c r="G82" s="35">
        <v>1793</v>
      </c>
      <c r="H82" s="31">
        <v>1781.4342000000001</v>
      </c>
      <c r="I82" s="31">
        <v>517.72500000000002</v>
      </c>
      <c r="J82" s="32">
        <v>5554.5862186900004</v>
      </c>
      <c r="K82" s="37">
        <v>43.765443490235214</v>
      </c>
      <c r="L82" s="37">
        <v>45.319757831898492</v>
      </c>
      <c r="M82" s="37">
        <v>72.66198021464146</v>
      </c>
      <c r="N82" s="36">
        <v>6343.6699154999997</v>
      </c>
      <c r="O82" s="38">
        <v>20.321076271957864</v>
      </c>
      <c r="P82" s="36">
        <v>8411.90056869</v>
      </c>
      <c r="Q82" s="38">
        <v>38.554446551726926</v>
      </c>
      <c r="R82" s="37">
        <v>59.199999999999996</v>
      </c>
      <c r="S82" s="39">
        <v>56.699999999999996</v>
      </c>
      <c r="T82" s="39">
        <v>77.400000000000006</v>
      </c>
      <c r="U82" s="39">
        <v>47.699999999999996</v>
      </c>
      <c r="V82" s="48">
        <v>56.2</v>
      </c>
    </row>
    <row r="83" spans="1:22">
      <c r="A83" s="2" t="s">
        <v>86</v>
      </c>
      <c r="B83" s="31">
        <v>11554</v>
      </c>
      <c r="C83" s="31">
        <v>8329.2785999999996</v>
      </c>
      <c r="D83" s="32">
        <v>2890</v>
      </c>
      <c r="E83" s="33">
        <v>229</v>
      </c>
      <c r="F83" s="34">
        <v>4928</v>
      </c>
      <c r="G83" s="35">
        <v>4476</v>
      </c>
      <c r="H83" s="31">
        <v>2249.9178000000002</v>
      </c>
      <c r="I83" s="31">
        <v>1791.5585999999998</v>
      </c>
      <c r="J83" s="32">
        <v>5913.4725595500004</v>
      </c>
      <c r="K83" s="37">
        <v>38.472206850142044</v>
      </c>
      <c r="L83" s="37">
        <v>48.97054194566882</v>
      </c>
      <c r="M83" s="37">
        <v>76.712591646802181</v>
      </c>
      <c r="N83" s="36">
        <v>6187.9307608700001</v>
      </c>
      <c r="O83" s="38">
        <v>23.800471855521145</v>
      </c>
      <c r="P83" s="36">
        <v>3443.64387472</v>
      </c>
      <c r="Q83" s="38">
        <v>35.163951942285522</v>
      </c>
      <c r="R83" s="37">
        <v>56.100000000000009</v>
      </c>
      <c r="S83" s="39">
        <v>56.3</v>
      </c>
      <c r="T83" s="39">
        <v>75.099999999999994</v>
      </c>
      <c r="U83" s="39">
        <v>42.1</v>
      </c>
      <c r="V83" s="48">
        <v>45.83</v>
      </c>
    </row>
    <row r="84" spans="1:22">
      <c r="A84" s="2" t="s">
        <v>87</v>
      </c>
      <c r="B84" s="31">
        <v>11015</v>
      </c>
      <c r="C84" s="31">
        <v>5232.125</v>
      </c>
      <c r="D84" s="32">
        <v>3084</v>
      </c>
      <c r="E84" s="33">
        <v>241</v>
      </c>
      <c r="F84" s="34">
        <v>3132</v>
      </c>
      <c r="G84" s="35">
        <v>1536</v>
      </c>
      <c r="H84" s="31">
        <v>3451.5</v>
      </c>
      <c r="I84" s="31">
        <v>668.67059999999992</v>
      </c>
      <c r="J84" s="32">
        <v>4444.5613105100001</v>
      </c>
      <c r="K84" s="37">
        <v>35.382048625576488</v>
      </c>
      <c r="L84" s="37">
        <v>49.319763927857743</v>
      </c>
      <c r="M84" s="37">
        <v>72.48505276492368</v>
      </c>
      <c r="N84" s="36">
        <v>4741.1326511500001</v>
      </c>
      <c r="O84" s="38">
        <v>14.260248522808302</v>
      </c>
      <c r="P84" s="36">
        <v>4370.8119388799996</v>
      </c>
      <c r="Q84" s="38">
        <v>41.706589019181486</v>
      </c>
      <c r="R84" s="37">
        <v>59.8</v>
      </c>
      <c r="S84" s="39">
        <v>54.400000000000006</v>
      </c>
      <c r="T84" s="39">
        <v>72</v>
      </c>
      <c r="U84" s="39">
        <v>47.599999999999994</v>
      </c>
      <c r="V84" s="48">
        <v>51.570000000000007</v>
      </c>
    </row>
    <row r="85" spans="1:22">
      <c r="A85" s="2" t="s">
        <v>88</v>
      </c>
      <c r="B85" s="31">
        <v>17731</v>
      </c>
      <c r="C85" s="31">
        <v>9225.4393</v>
      </c>
      <c r="D85" s="32">
        <v>5172</v>
      </c>
      <c r="E85" s="33">
        <v>201</v>
      </c>
      <c r="F85" s="34">
        <v>7016</v>
      </c>
      <c r="G85" s="35">
        <v>2279</v>
      </c>
      <c r="H85" s="31">
        <v>3862.4586000000004</v>
      </c>
      <c r="I85" s="31">
        <v>699.50399999999991</v>
      </c>
      <c r="J85" s="32">
        <v>7438.7078264100001</v>
      </c>
      <c r="K85" s="37">
        <v>42.55896029843349</v>
      </c>
      <c r="L85" s="37">
        <v>48.073574816346593</v>
      </c>
      <c r="M85" s="37">
        <v>78.943112339807243</v>
      </c>
      <c r="N85" s="36">
        <v>7729.9825075899998</v>
      </c>
      <c r="O85" s="38">
        <v>29.253145089522341</v>
      </c>
      <c r="P85" s="36">
        <v>6811.0079970999996</v>
      </c>
      <c r="Q85" s="38">
        <v>42.339938828112636</v>
      </c>
      <c r="R85" s="37">
        <v>54.800000000000004</v>
      </c>
      <c r="S85" s="39">
        <v>56.8</v>
      </c>
      <c r="T85" s="39">
        <v>76.099999999999994</v>
      </c>
      <c r="U85" s="39">
        <v>47</v>
      </c>
      <c r="V85" s="48">
        <v>56.620000000000005</v>
      </c>
    </row>
    <row r="86" spans="1:22">
      <c r="A86" s="2" t="s">
        <v>89</v>
      </c>
      <c r="B86" s="31">
        <v>11561</v>
      </c>
      <c r="C86" s="31">
        <v>5753.9097000000011</v>
      </c>
      <c r="D86" s="32">
        <v>3121</v>
      </c>
      <c r="E86" s="33">
        <v>229</v>
      </c>
      <c r="F86" s="34">
        <v>3778</v>
      </c>
      <c r="G86" s="35">
        <v>2665</v>
      </c>
      <c r="H86" s="31">
        <v>3295.4921999999997</v>
      </c>
      <c r="I86" s="31">
        <v>1191.4577999999999</v>
      </c>
      <c r="J86" s="32">
        <v>3914.0516985200002</v>
      </c>
      <c r="K86" s="37">
        <v>48.187818563664166</v>
      </c>
      <c r="L86" s="37">
        <v>38.708138151612481</v>
      </c>
      <c r="M86" s="37">
        <v>71.325423513283909</v>
      </c>
      <c r="N86" s="36">
        <v>4495.9241802200004</v>
      </c>
      <c r="O86" s="38">
        <v>23.581417982411811</v>
      </c>
      <c r="P86" s="36">
        <v>4925.6242912300004</v>
      </c>
      <c r="Q86" s="38">
        <v>29.352386531067836</v>
      </c>
      <c r="R86" s="37">
        <v>56.999999999999993</v>
      </c>
      <c r="S86" s="39">
        <v>56.2</v>
      </c>
      <c r="T86" s="39">
        <v>71</v>
      </c>
      <c r="U86" s="39">
        <v>45.2</v>
      </c>
      <c r="V86" s="48">
        <v>54.37</v>
      </c>
    </row>
    <row r="87" spans="1:22">
      <c r="A87" s="2" t="s">
        <v>90</v>
      </c>
      <c r="B87" s="31">
        <v>13743</v>
      </c>
      <c r="C87" s="31">
        <v>9805.6304999999993</v>
      </c>
      <c r="D87" s="32">
        <v>3650</v>
      </c>
      <c r="E87" s="33">
        <v>267</v>
      </c>
      <c r="F87" s="34">
        <v>6162</v>
      </c>
      <c r="G87" s="35">
        <v>9544</v>
      </c>
      <c r="H87" s="31">
        <v>1390.7244000000001</v>
      </c>
      <c r="I87" s="31">
        <v>3178.6013999999996</v>
      </c>
      <c r="J87" s="32">
        <v>6724.3740729499996</v>
      </c>
      <c r="K87" s="37">
        <v>29.723295478970773</v>
      </c>
      <c r="L87" s="37">
        <v>52.898807852054141</v>
      </c>
      <c r="M87" s="37">
        <v>85.885090250917756</v>
      </c>
      <c r="N87" s="36">
        <v>7031.9704307000002</v>
      </c>
      <c r="O87" s="38">
        <v>15.450389742919429</v>
      </c>
      <c r="P87" s="36">
        <v>4667.0034999</v>
      </c>
      <c r="Q87" s="38">
        <v>48.771117242546978</v>
      </c>
      <c r="R87" s="37">
        <v>58.099999999999994</v>
      </c>
      <c r="S87" s="39">
        <v>52.7</v>
      </c>
      <c r="T87" s="39">
        <v>77.900000000000006</v>
      </c>
      <c r="U87" s="39">
        <v>47.099999999999994</v>
      </c>
      <c r="V87" s="48">
        <v>44.73</v>
      </c>
    </row>
    <row r="88" spans="1:22">
      <c r="A88" s="2" t="s">
        <v>91</v>
      </c>
      <c r="B88" s="31">
        <v>10036</v>
      </c>
      <c r="C88" s="31">
        <v>4910.6147999999994</v>
      </c>
      <c r="D88" s="32">
        <v>2675</v>
      </c>
      <c r="E88" s="33">
        <v>276</v>
      </c>
      <c r="F88" s="34">
        <v>2946</v>
      </c>
      <c r="G88" s="35">
        <v>2636</v>
      </c>
      <c r="H88" s="31">
        <v>3064.0115999999998</v>
      </c>
      <c r="I88" s="31">
        <v>1242.0798</v>
      </c>
      <c r="J88" s="32">
        <v>3031.4195242300002</v>
      </c>
      <c r="K88" s="37">
        <v>47.950730557301917</v>
      </c>
      <c r="L88" s="37">
        <v>36.782647374558799</v>
      </c>
      <c r="M88" s="37">
        <v>69.517736623614397</v>
      </c>
      <c r="N88" s="36">
        <v>3680.7551351400002</v>
      </c>
      <c r="O88" s="38">
        <v>19.684002526629428</v>
      </c>
      <c r="P88" s="36">
        <v>4808.3445886600002</v>
      </c>
      <c r="Q88" s="38">
        <v>30.411281059361656</v>
      </c>
      <c r="R88" s="37">
        <v>58.8</v>
      </c>
      <c r="S88" s="39">
        <v>54</v>
      </c>
      <c r="T88" s="39">
        <v>74.400000000000006</v>
      </c>
      <c r="U88" s="39">
        <v>46.2</v>
      </c>
      <c r="V88" s="48">
        <v>52.53</v>
      </c>
    </row>
    <row r="89" spans="1:22">
      <c r="A89" s="2" t="s">
        <v>92</v>
      </c>
      <c r="B89" s="31">
        <v>10392</v>
      </c>
      <c r="C89" s="31">
        <v>4804.2215999999999</v>
      </c>
      <c r="D89" s="32">
        <v>3029</v>
      </c>
      <c r="E89" s="33">
        <v>256</v>
      </c>
      <c r="F89" s="34">
        <v>4396</v>
      </c>
      <c r="G89" s="35">
        <v>2831</v>
      </c>
      <c r="H89" s="31">
        <v>2543.5254</v>
      </c>
      <c r="I89" s="31">
        <v>1352.0676000000001</v>
      </c>
      <c r="J89" s="32">
        <v>3836.6758413900002</v>
      </c>
      <c r="K89" s="37">
        <v>32.919494294321396</v>
      </c>
      <c r="L89" s="37">
        <v>53.705001924087028</v>
      </c>
      <c r="M89" s="37">
        <v>78.500429777056979</v>
      </c>
      <c r="N89" s="36">
        <v>4094.46171843</v>
      </c>
      <c r="O89" s="38">
        <v>7.7100699998984998</v>
      </c>
      <c r="P89" s="36">
        <v>4105.7546783500002</v>
      </c>
      <c r="Q89" s="38">
        <v>41.940420434277314</v>
      </c>
      <c r="R89" s="37">
        <v>55.900000000000006</v>
      </c>
      <c r="S89" s="39">
        <v>55.000000000000007</v>
      </c>
      <c r="T89" s="39">
        <v>74</v>
      </c>
      <c r="U89" s="39">
        <v>43.5</v>
      </c>
      <c r="V89" s="48">
        <v>47.06</v>
      </c>
    </row>
    <row r="90" spans="1:22">
      <c r="A90" s="2" t="s">
        <v>93</v>
      </c>
      <c r="B90" s="31">
        <v>13595</v>
      </c>
      <c r="C90" s="31">
        <v>2168.4025000000001</v>
      </c>
      <c r="D90" s="32">
        <v>3923</v>
      </c>
      <c r="E90" s="33">
        <v>235</v>
      </c>
      <c r="F90" s="34">
        <v>5176</v>
      </c>
      <c r="G90" s="35">
        <v>1631</v>
      </c>
      <c r="H90" s="31">
        <v>1896.9444000000001</v>
      </c>
      <c r="I90" s="31">
        <v>632.31479999999999</v>
      </c>
      <c r="J90" s="32">
        <v>4714.6725059600003</v>
      </c>
      <c r="K90" s="37">
        <v>37.507369677677659</v>
      </c>
      <c r="L90" s="37">
        <v>48.651443775099693</v>
      </c>
      <c r="M90" s="37">
        <v>76.594082510292424</v>
      </c>
      <c r="N90" s="36">
        <v>5278.0881726699999</v>
      </c>
      <c r="O90" s="38">
        <v>11.126198331259223</v>
      </c>
      <c r="P90" s="36">
        <v>5900.2322849100001</v>
      </c>
      <c r="Q90" s="38">
        <v>38.893195293157923</v>
      </c>
      <c r="R90" s="37">
        <v>56.8</v>
      </c>
      <c r="S90" s="39">
        <v>50.4</v>
      </c>
      <c r="T90" s="39">
        <v>76.099999999999994</v>
      </c>
      <c r="U90" s="39">
        <v>47.099999999999994</v>
      </c>
      <c r="V90" s="48">
        <v>45.879999999999995</v>
      </c>
    </row>
    <row r="91" spans="1:22">
      <c r="A91" s="2" t="s">
        <v>94</v>
      </c>
      <c r="B91" s="31">
        <v>13850</v>
      </c>
      <c r="C91" s="31">
        <v>10368.11</v>
      </c>
      <c r="D91" s="32">
        <v>3822</v>
      </c>
      <c r="E91" s="33">
        <v>226</v>
      </c>
      <c r="F91" s="34">
        <v>6110</v>
      </c>
      <c r="G91" s="35">
        <v>1400</v>
      </c>
      <c r="H91" s="31">
        <v>3919.0632000000001</v>
      </c>
      <c r="I91" s="31">
        <v>583.99379999999996</v>
      </c>
      <c r="J91" s="32">
        <v>4684.4258817600003</v>
      </c>
      <c r="K91" s="37">
        <v>45.348030150408285</v>
      </c>
      <c r="L91" s="37">
        <v>41.175010017044343</v>
      </c>
      <c r="M91" s="37">
        <v>79.01764785565139</v>
      </c>
      <c r="N91" s="36">
        <v>5082.8621317699999</v>
      </c>
      <c r="O91" s="38">
        <v>30.464865857197111</v>
      </c>
      <c r="P91" s="36">
        <v>6297.6212568199999</v>
      </c>
      <c r="Q91" s="38">
        <v>42.639645020601648</v>
      </c>
      <c r="R91" s="37">
        <v>58.9</v>
      </c>
      <c r="S91" s="39">
        <v>59.099999999999994</v>
      </c>
      <c r="T91" s="39">
        <v>75.400000000000006</v>
      </c>
      <c r="U91" s="39">
        <v>43.9</v>
      </c>
      <c r="V91" s="48">
        <v>57.89</v>
      </c>
    </row>
    <row r="92" spans="1:22">
      <c r="A92" s="2" t="s">
        <v>95</v>
      </c>
      <c r="B92" s="31">
        <v>11814</v>
      </c>
      <c r="C92" s="31">
        <v>7772.4306000000006</v>
      </c>
      <c r="D92" s="32">
        <v>3035</v>
      </c>
      <c r="E92" s="33">
        <v>220</v>
      </c>
      <c r="F92" s="34">
        <v>4440</v>
      </c>
      <c r="G92" s="35">
        <v>169</v>
      </c>
      <c r="H92" s="31">
        <v>3934.71</v>
      </c>
      <c r="I92" s="31">
        <v>68.1096</v>
      </c>
      <c r="J92" s="32">
        <v>4550.78335728</v>
      </c>
      <c r="K92" s="37">
        <v>40.765714471424594</v>
      </c>
      <c r="L92" s="37">
        <v>46.004608994185944</v>
      </c>
      <c r="M92" s="37">
        <v>79.11549607726036</v>
      </c>
      <c r="N92" s="36">
        <v>4810.8105499499998</v>
      </c>
      <c r="O92" s="38">
        <v>24.849453033905579</v>
      </c>
      <c r="P92" s="36">
        <v>4910.7021689499998</v>
      </c>
      <c r="Q92" s="38">
        <v>43.641786573227236</v>
      </c>
      <c r="R92" s="37">
        <v>57.9</v>
      </c>
      <c r="S92" s="39">
        <v>56.599999999999994</v>
      </c>
      <c r="T92" s="39">
        <v>76</v>
      </c>
      <c r="U92" s="39">
        <v>44.9</v>
      </c>
      <c r="V92" s="48">
        <v>47.160000000000004</v>
      </c>
    </row>
    <row r="93" spans="1:22">
      <c r="A93" s="2" t="s">
        <v>96</v>
      </c>
      <c r="B93" s="31">
        <v>13987</v>
      </c>
      <c r="C93" s="31">
        <v>7730.6148999999996</v>
      </c>
      <c r="D93" s="32">
        <v>4113</v>
      </c>
      <c r="E93" s="33">
        <v>259</v>
      </c>
      <c r="F93" s="34">
        <v>3006</v>
      </c>
      <c r="G93" s="35">
        <v>2224</v>
      </c>
      <c r="H93" s="31">
        <v>3692.1846</v>
      </c>
      <c r="I93" s="31">
        <v>809.95200000000011</v>
      </c>
      <c r="J93" s="32">
        <v>5009.7620000899997</v>
      </c>
      <c r="K93" s="37">
        <v>39.200112997848116</v>
      </c>
      <c r="L93" s="37">
        <v>46.60575715978316</v>
      </c>
      <c r="M93" s="37">
        <v>72.583363820028097</v>
      </c>
      <c r="N93" s="36">
        <v>5662.0907580499997</v>
      </c>
      <c r="O93" s="38">
        <v>22.227445754745112</v>
      </c>
      <c r="P93" s="36">
        <v>5943.4347442099997</v>
      </c>
      <c r="Q93" s="38">
        <v>44.630653810813939</v>
      </c>
      <c r="R93" s="37">
        <v>63</v>
      </c>
      <c r="S93" s="39">
        <v>54.900000000000006</v>
      </c>
      <c r="T93" s="39">
        <v>77.5</v>
      </c>
      <c r="U93" s="39">
        <v>47.099999999999994</v>
      </c>
      <c r="V93" s="48">
        <v>57.75</v>
      </c>
    </row>
    <row r="94" spans="1:22">
      <c r="A94" s="2" t="s">
        <v>97</v>
      </c>
      <c r="B94" s="31">
        <v>13612</v>
      </c>
      <c r="C94" s="31">
        <v>6899.9227999999994</v>
      </c>
      <c r="D94" s="32">
        <v>3977</v>
      </c>
      <c r="E94" s="33">
        <v>218</v>
      </c>
      <c r="F94" s="34">
        <v>3578</v>
      </c>
      <c r="G94" s="35">
        <v>570</v>
      </c>
      <c r="H94" s="31">
        <v>4073.2302</v>
      </c>
      <c r="I94" s="31">
        <v>229.17960000000002</v>
      </c>
      <c r="J94" s="32">
        <v>6579.1558574800001</v>
      </c>
      <c r="K94" s="37">
        <v>31.06353736657103</v>
      </c>
      <c r="L94" s="37">
        <v>54.193459805213642</v>
      </c>
      <c r="M94" s="37">
        <v>74.419112338659644</v>
      </c>
      <c r="N94" s="36">
        <v>6838.9444077799999</v>
      </c>
      <c r="O94" s="38">
        <v>19.071093502767315</v>
      </c>
      <c r="P94" s="36">
        <v>4304.0352591299998</v>
      </c>
      <c r="Q94" s="38">
        <v>49.880936374902376</v>
      </c>
      <c r="R94" s="37">
        <v>60.699999999999996</v>
      </c>
      <c r="S94" s="39">
        <v>57.999999999999993</v>
      </c>
      <c r="T94" s="39">
        <v>72.7</v>
      </c>
      <c r="U94" s="39">
        <v>47</v>
      </c>
      <c r="V94" s="48">
        <v>51.249999999999993</v>
      </c>
    </row>
    <row r="95" spans="1:22">
      <c r="A95" s="2" t="s">
        <v>98</v>
      </c>
      <c r="B95" s="31">
        <v>14191</v>
      </c>
      <c r="C95" s="31">
        <v>8496.1516999999985</v>
      </c>
      <c r="D95" s="32">
        <v>3871</v>
      </c>
      <c r="E95" s="33">
        <v>254</v>
      </c>
      <c r="F95" s="34">
        <v>4086</v>
      </c>
      <c r="G95" s="35">
        <v>2477</v>
      </c>
      <c r="H95" s="31">
        <v>2661.7968000000001</v>
      </c>
      <c r="I95" s="31">
        <v>790.62360000000001</v>
      </c>
      <c r="J95" s="32">
        <v>7147.4262528099998</v>
      </c>
      <c r="K95" s="37">
        <v>33.316805625382692</v>
      </c>
      <c r="L95" s="37">
        <v>46.318400764275161</v>
      </c>
      <c r="M95" s="37">
        <v>73.623686502223848</v>
      </c>
      <c r="N95" s="36">
        <v>7625.4768382100001</v>
      </c>
      <c r="O95" s="38">
        <v>21.415448039749556</v>
      </c>
      <c r="P95" s="36">
        <v>4100.9871444999999</v>
      </c>
      <c r="Q95" s="38">
        <v>44.553515978962366</v>
      </c>
      <c r="R95" s="37">
        <v>61</v>
      </c>
      <c r="S95" s="39">
        <v>55.400000000000006</v>
      </c>
      <c r="T95" s="39">
        <v>77.5</v>
      </c>
      <c r="U95" s="39">
        <v>46.2</v>
      </c>
      <c r="V95" s="48">
        <v>46.72</v>
      </c>
    </row>
    <row r="96" spans="1:22">
      <c r="A96" s="2" t="s">
        <v>99</v>
      </c>
      <c r="B96" s="31">
        <v>16021</v>
      </c>
      <c r="C96" s="31">
        <v>6991.5644000000002</v>
      </c>
      <c r="D96" s="32">
        <v>4359</v>
      </c>
      <c r="E96" s="33">
        <v>247</v>
      </c>
      <c r="F96" s="34">
        <v>6178</v>
      </c>
      <c r="G96" s="35">
        <v>5464</v>
      </c>
      <c r="H96" s="31">
        <v>3002.3447999999999</v>
      </c>
      <c r="I96" s="31">
        <v>1598.2746</v>
      </c>
      <c r="J96" s="32">
        <v>6706.8491043000004</v>
      </c>
      <c r="K96" s="37">
        <v>36.371003903664359</v>
      </c>
      <c r="L96" s="37">
        <v>51.399194820188832</v>
      </c>
      <c r="M96" s="37">
        <v>81.919571123556281</v>
      </c>
      <c r="N96" s="36">
        <v>7189.9385579199998</v>
      </c>
      <c r="O96" s="38">
        <v>16.08924154902175</v>
      </c>
      <c r="P96" s="36">
        <v>6251.9615367799997</v>
      </c>
      <c r="Q96" s="38">
        <v>40.30437640404616</v>
      </c>
      <c r="R96" s="37">
        <v>57.499999999999993</v>
      </c>
      <c r="S96" s="39">
        <v>56.999999999999993</v>
      </c>
      <c r="T96" s="39">
        <v>72.399999999999991</v>
      </c>
      <c r="U96" s="39">
        <v>50.2</v>
      </c>
      <c r="V96" s="48">
        <v>49.72</v>
      </c>
    </row>
    <row r="97" spans="1:22">
      <c r="A97" s="2" t="s">
        <v>100</v>
      </c>
      <c r="B97" s="31">
        <v>14836</v>
      </c>
      <c r="C97" s="31">
        <v>11318.384400000003</v>
      </c>
      <c r="D97" s="32">
        <v>4120</v>
      </c>
      <c r="E97" s="33">
        <v>206</v>
      </c>
      <c r="F97" s="34">
        <v>5624</v>
      </c>
      <c r="G97" s="35">
        <v>1602</v>
      </c>
      <c r="H97" s="31">
        <v>3368.6640000000002</v>
      </c>
      <c r="I97" s="31">
        <v>535.21260000000007</v>
      </c>
      <c r="J97" s="32">
        <v>6059.2936431400003</v>
      </c>
      <c r="K97" s="37">
        <v>46.510856219082747</v>
      </c>
      <c r="L97" s="37">
        <v>43.220833463406322</v>
      </c>
      <c r="M97" s="37">
        <v>80.703087262332829</v>
      </c>
      <c r="N97" s="36">
        <v>6357.6140424100004</v>
      </c>
      <c r="O97" s="38">
        <v>32.277007811913727</v>
      </c>
      <c r="P97" s="36">
        <v>6001.5029068100002</v>
      </c>
      <c r="Q97" s="38">
        <v>38.410701611328577</v>
      </c>
      <c r="R97" s="37">
        <v>53.800000000000004</v>
      </c>
      <c r="S97" s="39">
        <v>56.999999999999993</v>
      </c>
      <c r="T97" s="39">
        <v>75.3</v>
      </c>
      <c r="U97" s="39">
        <v>44.3</v>
      </c>
      <c r="V97" s="48">
        <v>56.100000000000009</v>
      </c>
    </row>
    <row r="98" spans="1:22">
      <c r="A98" s="2" t="s">
        <v>101</v>
      </c>
      <c r="B98" s="31">
        <v>15411</v>
      </c>
      <c r="C98" s="31">
        <v>9607.2174000000014</v>
      </c>
      <c r="D98" s="32">
        <v>4223</v>
      </c>
      <c r="E98" s="33">
        <v>226</v>
      </c>
      <c r="F98" s="34">
        <v>7128</v>
      </c>
      <c r="G98" s="35">
        <v>4400</v>
      </c>
      <c r="H98" s="31">
        <v>1906.1484</v>
      </c>
      <c r="I98" s="31">
        <v>1425.2393999999999</v>
      </c>
      <c r="J98" s="32">
        <v>5221.8312210599997</v>
      </c>
      <c r="K98" s="37">
        <v>40.336875063960392</v>
      </c>
      <c r="L98" s="37">
        <v>48.528407437266743</v>
      </c>
      <c r="M98" s="37">
        <v>84.627851749578241</v>
      </c>
      <c r="N98" s="36">
        <v>5927.5753431499998</v>
      </c>
      <c r="O98" s="38">
        <v>22.689963034788967</v>
      </c>
      <c r="P98" s="36">
        <v>6921.0788437000001</v>
      </c>
      <c r="Q98" s="38">
        <v>44.549382846239517</v>
      </c>
      <c r="R98" s="37">
        <v>56.699999999999996</v>
      </c>
      <c r="S98" s="39">
        <v>56.499999999999993</v>
      </c>
      <c r="T98" s="39">
        <v>77.2</v>
      </c>
      <c r="U98" s="39">
        <v>44</v>
      </c>
      <c r="V98" s="48">
        <v>52</v>
      </c>
    </row>
    <row r="99" spans="1:22">
      <c r="A99" s="2" t="s">
        <v>102</v>
      </c>
      <c r="B99" s="31">
        <v>17991</v>
      </c>
      <c r="C99" s="31">
        <v>11397.298500000001</v>
      </c>
      <c r="D99" s="32">
        <v>4956</v>
      </c>
      <c r="E99" s="33">
        <v>193</v>
      </c>
      <c r="F99" s="34">
        <v>7634</v>
      </c>
      <c r="G99" s="35">
        <v>4514</v>
      </c>
      <c r="H99" s="31">
        <v>2868.4265999999998</v>
      </c>
      <c r="I99" s="31">
        <v>1537.5281999999997</v>
      </c>
      <c r="J99" s="32">
        <v>5908.2634315300002</v>
      </c>
      <c r="K99" s="37">
        <v>42.811330392314055</v>
      </c>
      <c r="L99" s="37">
        <v>48.388621485614081</v>
      </c>
      <c r="M99" s="37">
        <v>81.637000689549041</v>
      </c>
      <c r="N99" s="36">
        <v>6879.8587443699998</v>
      </c>
      <c r="O99" s="38">
        <v>24.855068951805741</v>
      </c>
      <c r="P99" s="36">
        <v>7804.4579635</v>
      </c>
      <c r="Q99" s="38">
        <v>41.359698157595183</v>
      </c>
      <c r="R99" s="37">
        <v>55.1</v>
      </c>
      <c r="S99" s="39">
        <v>55.400000000000006</v>
      </c>
      <c r="T99" s="39">
        <v>76.599999999999994</v>
      </c>
      <c r="U99" s="39">
        <v>47.8</v>
      </c>
      <c r="V99" s="48">
        <v>56.269999999999996</v>
      </c>
    </row>
    <row r="100" spans="1:22">
      <c r="A100" s="2" t="s">
        <v>103</v>
      </c>
      <c r="B100" s="31">
        <v>10113</v>
      </c>
      <c r="C100" s="31">
        <v>7345.071899999999</v>
      </c>
      <c r="D100" s="32">
        <v>2624</v>
      </c>
      <c r="E100" s="33">
        <v>203</v>
      </c>
      <c r="F100" s="34">
        <v>4022</v>
      </c>
      <c r="G100" s="35">
        <v>6765</v>
      </c>
      <c r="H100" s="31">
        <v>1602.8766000000001</v>
      </c>
      <c r="I100" s="31">
        <v>2976.1134000000002</v>
      </c>
      <c r="J100" s="32">
        <v>3277.8601213900001</v>
      </c>
      <c r="K100" s="37">
        <v>41.347354682147113</v>
      </c>
      <c r="L100" s="37">
        <v>48.147842982275293</v>
      </c>
      <c r="M100" s="37">
        <v>85.143175409522414</v>
      </c>
      <c r="N100" s="36">
        <v>3707.3446784600001</v>
      </c>
      <c r="O100" s="38">
        <v>19.316923401022443</v>
      </c>
      <c r="P100" s="36">
        <v>4678.2115721</v>
      </c>
      <c r="Q100" s="38">
        <v>41.194178355531754</v>
      </c>
      <c r="R100" s="37">
        <v>54.6</v>
      </c>
      <c r="S100" s="39">
        <v>55.7</v>
      </c>
      <c r="T100" s="39">
        <v>73.8</v>
      </c>
      <c r="U100" s="39">
        <v>42.8</v>
      </c>
      <c r="V100" s="48">
        <v>52.800000000000004</v>
      </c>
    </row>
    <row r="101" spans="1:22">
      <c r="A101" s="2" t="s">
        <v>104</v>
      </c>
      <c r="B101" s="31">
        <v>13695</v>
      </c>
      <c r="C101" s="31">
        <v>9088.0020000000004</v>
      </c>
      <c r="D101" s="32">
        <v>3392</v>
      </c>
      <c r="E101" s="33">
        <v>238</v>
      </c>
      <c r="F101" s="34">
        <v>4412</v>
      </c>
      <c r="G101" s="35">
        <v>1632</v>
      </c>
      <c r="H101" s="31">
        <v>3710.5925999999995</v>
      </c>
      <c r="I101" s="31">
        <v>591.35699999999997</v>
      </c>
      <c r="J101" s="32">
        <v>4953.2202269199997</v>
      </c>
      <c r="K101" s="37">
        <v>45.659613880636854</v>
      </c>
      <c r="L101" s="37">
        <v>40.163796701543788</v>
      </c>
      <c r="M101" s="37">
        <v>78.058986785671777</v>
      </c>
      <c r="N101" s="36">
        <v>5434.3703179699996</v>
      </c>
      <c r="O101" s="38">
        <v>24.565012653548237</v>
      </c>
      <c r="P101" s="36">
        <v>6071.9898958599997</v>
      </c>
      <c r="Q101" s="38">
        <v>35.460928685472325</v>
      </c>
      <c r="R101" s="37">
        <v>61.199999999999996</v>
      </c>
      <c r="S101" s="39">
        <v>55.400000000000006</v>
      </c>
      <c r="T101" s="39">
        <v>73.400000000000006</v>
      </c>
      <c r="U101" s="39">
        <v>49</v>
      </c>
      <c r="V101" s="48">
        <v>55.75</v>
      </c>
    </row>
    <row r="102" spans="1:22">
      <c r="A102" s="2" t="s">
        <v>105</v>
      </c>
      <c r="B102" s="31">
        <v>14834</v>
      </c>
      <c r="C102" s="31">
        <v>8602.2366000000002</v>
      </c>
      <c r="D102" s="32">
        <v>3959</v>
      </c>
      <c r="E102" s="33">
        <v>206</v>
      </c>
      <c r="F102" s="34">
        <v>4020</v>
      </c>
      <c r="G102" s="35">
        <v>1253</v>
      </c>
      <c r="H102" s="31">
        <v>3923.2049999999999</v>
      </c>
      <c r="I102" s="31">
        <v>460.2</v>
      </c>
      <c r="J102" s="32">
        <v>6950.5134727599998</v>
      </c>
      <c r="K102" s="37">
        <v>33.261199169714473</v>
      </c>
      <c r="L102" s="37">
        <v>52.523861217845145</v>
      </c>
      <c r="M102" s="37">
        <v>76.342491975920922</v>
      </c>
      <c r="N102" s="36">
        <v>7490.4802677600001</v>
      </c>
      <c r="O102" s="38">
        <v>12.688963330841707</v>
      </c>
      <c r="P102" s="36">
        <v>4315.89731545</v>
      </c>
      <c r="Q102" s="38">
        <v>31.034539270783014</v>
      </c>
      <c r="R102" s="37">
        <v>56.100000000000009</v>
      </c>
      <c r="S102" s="39">
        <v>54.500000000000007</v>
      </c>
      <c r="T102" s="39">
        <v>74.599999999999994</v>
      </c>
      <c r="U102" s="39">
        <v>50.4</v>
      </c>
      <c r="V102" s="48">
        <v>50.580000000000005</v>
      </c>
    </row>
    <row r="103" spans="1:22">
      <c r="A103" s="2" t="s">
        <v>106</v>
      </c>
      <c r="B103" s="31">
        <v>11154</v>
      </c>
      <c r="C103" s="31">
        <v>7078.3283999999994</v>
      </c>
      <c r="D103" s="32">
        <v>2944</v>
      </c>
      <c r="E103" s="33">
        <v>225</v>
      </c>
      <c r="F103" s="34">
        <v>4344</v>
      </c>
      <c r="G103" s="35">
        <v>4794</v>
      </c>
      <c r="H103" s="31">
        <v>1263.249</v>
      </c>
      <c r="I103" s="31">
        <v>2088.3876</v>
      </c>
      <c r="J103" s="32">
        <v>5405.3086681200002</v>
      </c>
      <c r="K103" s="37">
        <v>39.027006025045289</v>
      </c>
      <c r="L103" s="37">
        <v>49.547635807623323</v>
      </c>
      <c r="M103" s="37">
        <v>80.758270116159153</v>
      </c>
      <c r="N103" s="36">
        <v>5687.5303720299999</v>
      </c>
      <c r="O103" s="38">
        <v>28.71905957659094</v>
      </c>
      <c r="P103" s="36">
        <v>3751.7425632700001</v>
      </c>
      <c r="Q103" s="38">
        <v>45.34645310490523</v>
      </c>
      <c r="R103" s="37">
        <v>57.499999999999993</v>
      </c>
      <c r="S103" s="39">
        <v>54.1</v>
      </c>
      <c r="T103" s="39">
        <v>73.2</v>
      </c>
      <c r="U103" s="39">
        <v>45.9</v>
      </c>
      <c r="V103" s="48">
        <v>53.339999999999996</v>
      </c>
    </row>
    <row r="104" spans="1:22">
      <c r="A104" s="2" t="s">
        <v>107</v>
      </c>
      <c r="B104" s="31">
        <v>14282</v>
      </c>
      <c r="C104" s="31">
        <v>9344.7126000000007</v>
      </c>
      <c r="D104" s="32">
        <v>3950</v>
      </c>
      <c r="E104" s="33">
        <v>266</v>
      </c>
      <c r="F104" s="34">
        <v>5122</v>
      </c>
      <c r="G104" s="35">
        <v>2636</v>
      </c>
      <c r="H104" s="31">
        <v>2154.1962000000003</v>
      </c>
      <c r="I104" s="31">
        <v>1035.9102</v>
      </c>
      <c r="J104" s="32">
        <v>4789.1416362</v>
      </c>
      <c r="K104" s="37">
        <v>41.98448414465075</v>
      </c>
      <c r="L104" s="37">
        <v>46.704645538358861</v>
      </c>
      <c r="M104" s="37">
        <v>75.306345401039692</v>
      </c>
      <c r="N104" s="36">
        <v>5615.0761217899999</v>
      </c>
      <c r="O104" s="38">
        <v>18.877033971039044</v>
      </c>
      <c r="P104" s="36">
        <v>6406.8468261500002</v>
      </c>
      <c r="Q104" s="38">
        <v>37.763729723095373</v>
      </c>
      <c r="R104" s="37">
        <v>59.699999999999996</v>
      </c>
      <c r="S104" s="39">
        <v>55.900000000000006</v>
      </c>
      <c r="T104" s="39">
        <v>78.900000000000006</v>
      </c>
      <c r="U104" s="39">
        <v>44.7</v>
      </c>
      <c r="V104" s="48">
        <v>51.81</v>
      </c>
    </row>
    <row r="105" spans="1:22">
      <c r="A105" s="2" t="s">
        <v>108</v>
      </c>
      <c r="B105" s="31">
        <v>11077</v>
      </c>
      <c r="C105" s="31">
        <v>9093.1093000000001</v>
      </c>
      <c r="D105" s="32">
        <v>3136</v>
      </c>
      <c r="E105" s="33">
        <v>209</v>
      </c>
      <c r="F105" s="34">
        <v>4386</v>
      </c>
      <c r="G105" s="35">
        <v>5578</v>
      </c>
      <c r="H105" s="31">
        <v>1956.3101999999999</v>
      </c>
      <c r="I105" s="31">
        <v>2626.8215999999998</v>
      </c>
      <c r="J105" s="32">
        <v>3255.7532944599998</v>
      </c>
      <c r="K105" s="37">
        <v>44.751143448903399</v>
      </c>
      <c r="L105" s="37">
        <v>46.911415343958112</v>
      </c>
      <c r="M105" s="37">
        <v>76.188350276959909</v>
      </c>
      <c r="N105" s="36">
        <v>3799.8051587999998</v>
      </c>
      <c r="O105" s="38">
        <v>28.484472810490463</v>
      </c>
      <c r="P105" s="36">
        <v>5495.83137842</v>
      </c>
      <c r="Q105" s="38">
        <v>44.002117931886652</v>
      </c>
      <c r="R105" s="37">
        <v>59.199999999999996</v>
      </c>
      <c r="S105" s="39">
        <v>62</v>
      </c>
      <c r="T105" s="39">
        <v>71.399999999999991</v>
      </c>
      <c r="U105" s="39">
        <v>41.9</v>
      </c>
      <c r="V105" s="48">
        <v>56.48</v>
      </c>
    </row>
    <row r="106" spans="1:22">
      <c r="A106" s="2" t="s">
        <v>109</v>
      </c>
      <c r="B106" s="31">
        <v>10717</v>
      </c>
      <c r="C106" s="31">
        <v>7599.4246999999996</v>
      </c>
      <c r="D106" s="32">
        <v>3199</v>
      </c>
      <c r="E106" s="33">
        <v>246</v>
      </c>
      <c r="F106" s="34">
        <v>3334</v>
      </c>
      <c r="G106" s="35">
        <v>5047</v>
      </c>
      <c r="H106" s="31">
        <v>1238.3982000000001</v>
      </c>
      <c r="I106" s="31">
        <v>2360.8259999999996</v>
      </c>
      <c r="J106" s="32">
        <v>3998.24636255</v>
      </c>
      <c r="K106" s="37">
        <v>42.493735533072808</v>
      </c>
      <c r="L106" s="37">
        <v>45.327688251261407</v>
      </c>
      <c r="M106" s="37">
        <v>77.793731375007212</v>
      </c>
      <c r="N106" s="36">
        <v>4265.3812212499997</v>
      </c>
      <c r="O106" s="38">
        <v>30.195642596807666</v>
      </c>
      <c r="P106" s="36">
        <v>4667.5299506700003</v>
      </c>
      <c r="Q106" s="38">
        <v>46.267760328351102</v>
      </c>
      <c r="R106" s="37">
        <v>56.999999999999993</v>
      </c>
      <c r="S106" s="39">
        <v>53.1</v>
      </c>
      <c r="T106" s="39">
        <v>73.2</v>
      </c>
      <c r="U106" s="39">
        <v>46.300000000000004</v>
      </c>
      <c r="V106" s="48">
        <v>56.989999999999995</v>
      </c>
    </row>
    <row r="107" spans="1:22">
      <c r="A107" s="2" t="s">
        <v>110</v>
      </c>
      <c r="B107" s="31">
        <v>18605</v>
      </c>
      <c r="C107" s="31">
        <v>3328.4345000000003</v>
      </c>
      <c r="D107" s="32">
        <v>5489</v>
      </c>
      <c r="E107" s="33">
        <v>294</v>
      </c>
      <c r="F107" s="34">
        <v>6422</v>
      </c>
      <c r="G107" s="35">
        <v>2429</v>
      </c>
      <c r="H107" s="31">
        <v>1277.0550000000001</v>
      </c>
      <c r="I107" s="31">
        <v>622.19039999999995</v>
      </c>
      <c r="J107" s="32">
        <v>5577.5077424499996</v>
      </c>
      <c r="K107" s="37">
        <v>45.844460364558728</v>
      </c>
      <c r="L107" s="37">
        <v>39.696517049676203</v>
      </c>
      <c r="M107" s="37">
        <v>69.431197318327861</v>
      </c>
      <c r="N107" s="36">
        <v>6343.0318584300003</v>
      </c>
      <c r="O107" s="38">
        <v>12.714353462188274</v>
      </c>
      <c r="P107" s="36">
        <v>9409.1007477000003</v>
      </c>
      <c r="Q107" s="38">
        <v>31.821277394036713</v>
      </c>
      <c r="R107" s="37">
        <v>61.3</v>
      </c>
      <c r="S107" s="39">
        <v>58.3</v>
      </c>
      <c r="T107" s="39">
        <v>77.8</v>
      </c>
      <c r="U107" s="39">
        <v>47.4</v>
      </c>
      <c r="V107" s="48">
        <v>57.599999999999994</v>
      </c>
    </row>
    <row r="108" spans="1:22">
      <c r="A108" s="2" t="s">
        <v>111</v>
      </c>
      <c r="B108" s="31">
        <v>19600</v>
      </c>
      <c r="C108" s="31">
        <v>11695.32</v>
      </c>
      <c r="D108" s="32">
        <v>4588</v>
      </c>
      <c r="E108" s="33">
        <v>161</v>
      </c>
      <c r="F108" s="34">
        <v>6970</v>
      </c>
      <c r="G108" s="35">
        <v>9612</v>
      </c>
      <c r="H108" s="31">
        <v>2141.3105999999998</v>
      </c>
      <c r="I108" s="31">
        <v>2385.2166000000002</v>
      </c>
      <c r="J108" s="32">
        <v>7073.0362315800003</v>
      </c>
      <c r="K108" s="37">
        <v>49.974519589441506</v>
      </c>
      <c r="L108" s="37">
        <v>39.905851692157881</v>
      </c>
      <c r="M108" s="37">
        <v>76.896286689358746</v>
      </c>
      <c r="N108" s="36">
        <v>7786.4267006199998</v>
      </c>
      <c r="O108" s="38">
        <v>35.480459947950472</v>
      </c>
      <c r="P108" s="36">
        <v>8078.2492264800003</v>
      </c>
      <c r="Q108" s="38">
        <v>36.055011088697697</v>
      </c>
      <c r="R108" s="37">
        <v>56.499999999999993</v>
      </c>
      <c r="S108" s="39">
        <v>56.000000000000007</v>
      </c>
      <c r="T108" s="39">
        <v>72.099999999999994</v>
      </c>
      <c r="U108" s="39">
        <v>50.8</v>
      </c>
      <c r="V108" s="48">
        <v>55.31</v>
      </c>
    </row>
    <row r="109" spans="1:22">
      <c r="A109" s="2" t="s">
        <v>112</v>
      </c>
      <c r="B109" s="31">
        <v>11420</v>
      </c>
      <c r="C109" s="31">
        <v>6021.7659999999996</v>
      </c>
      <c r="D109" s="32">
        <v>2924</v>
      </c>
      <c r="E109" s="33">
        <v>266</v>
      </c>
      <c r="F109" s="34">
        <v>5054</v>
      </c>
      <c r="G109" s="35">
        <v>3634</v>
      </c>
      <c r="H109" s="31">
        <v>403.13519999999994</v>
      </c>
      <c r="I109" s="31">
        <v>1573.8840000000002</v>
      </c>
      <c r="J109" s="32">
        <v>4562.6785473899999</v>
      </c>
      <c r="K109" s="37">
        <v>34.014618380950175</v>
      </c>
      <c r="L109" s="37">
        <v>53.566448924512436</v>
      </c>
      <c r="M109" s="37">
        <v>82.021576781184663</v>
      </c>
      <c r="N109" s="36">
        <v>4694.2941925699997</v>
      </c>
      <c r="O109" s="38">
        <v>6.718404376938655</v>
      </c>
      <c r="P109" s="36">
        <v>4805.9155634500003</v>
      </c>
      <c r="Q109" s="38">
        <v>39.323144801432008</v>
      </c>
      <c r="R109" s="37">
        <v>56.100000000000009</v>
      </c>
      <c r="S109" s="39">
        <v>53.400000000000006</v>
      </c>
      <c r="T109" s="39">
        <v>74.7</v>
      </c>
      <c r="U109" s="39">
        <v>38.1</v>
      </c>
      <c r="V109" s="48">
        <v>40.589999999999996</v>
      </c>
    </row>
    <row r="110" spans="1:22">
      <c r="A110" s="2" t="s">
        <v>113</v>
      </c>
      <c r="B110" s="31">
        <v>17327</v>
      </c>
      <c r="C110" s="31">
        <v>12683.364000000001</v>
      </c>
      <c r="D110" s="32">
        <v>4316</v>
      </c>
      <c r="E110" s="33">
        <v>184</v>
      </c>
      <c r="F110" s="34">
        <v>6314</v>
      </c>
      <c r="G110" s="35">
        <v>8442</v>
      </c>
      <c r="H110" s="31">
        <v>1963.2131999999997</v>
      </c>
      <c r="I110" s="31">
        <v>2454.7068000000004</v>
      </c>
      <c r="J110" s="32">
        <v>8624.8758762100006</v>
      </c>
      <c r="K110" s="37">
        <v>44.43567872953183</v>
      </c>
      <c r="L110" s="37">
        <v>45.806360461581448</v>
      </c>
      <c r="M110" s="37">
        <v>77.417682925217704</v>
      </c>
      <c r="N110" s="36">
        <v>9061.1156593399992</v>
      </c>
      <c r="O110" s="38">
        <v>36.979768348681105</v>
      </c>
      <c r="P110" s="36">
        <v>4879.7053811699998</v>
      </c>
      <c r="Q110" s="38">
        <v>41.719455437530584</v>
      </c>
      <c r="R110" s="37">
        <v>58.099999999999994</v>
      </c>
      <c r="S110" s="39">
        <v>56.3</v>
      </c>
      <c r="T110" s="39">
        <v>77.5</v>
      </c>
      <c r="U110" s="39">
        <v>47.9</v>
      </c>
      <c r="V110" s="48">
        <v>54.55</v>
      </c>
    </row>
    <row r="111" spans="1:22">
      <c r="A111" s="2" t="s">
        <v>114</v>
      </c>
      <c r="B111" s="31">
        <v>10368</v>
      </c>
      <c r="C111" s="31">
        <v>6713.28</v>
      </c>
      <c r="D111" s="32">
        <v>2966</v>
      </c>
      <c r="E111" s="33">
        <v>213</v>
      </c>
      <c r="F111" s="34">
        <v>3658</v>
      </c>
      <c r="G111" s="35">
        <v>3086</v>
      </c>
      <c r="H111" s="31">
        <v>2834.8320000000003</v>
      </c>
      <c r="I111" s="31">
        <v>1464.8166000000001</v>
      </c>
      <c r="J111" s="32">
        <v>3867.46830348</v>
      </c>
      <c r="K111" s="37">
        <v>42.512186820298652</v>
      </c>
      <c r="L111" s="37">
        <v>47.059458927036175</v>
      </c>
      <c r="M111" s="37">
        <v>78.207533536654793</v>
      </c>
      <c r="N111" s="36">
        <v>4263.3882254700002</v>
      </c>
      <c r="O111" s="38">
        <v>24.823775247053138</v>
      </c>
      <c r="P111" s="36">
        <v>4169.8990579499996</v>
      </c>
      <c r="Q111" s="38">
        <v>39.402827289007746</v>
      </c>
      <c r="R111" s="37">
        <v>54.6</v>
      </c>
      <c r="S111" s="39">
        <v>50.1</v>
      </c>
      <c r="T111" s="39">
        <v>74.7</v>
      </c>
      <c r="U111" s="39">
        <v>37.200000000000003</v>
      </c>
      <c r="V111" s="48">
        <v>55.010000000000005</v>
      </c>
    </row>
    <row r="112" spans="1:22">
      <c r="A112" s="2" t="s">
        <v>115</v>
      </c>
      <c r="B112" s="31">
        <v>13639</v>
      </c>
      <c r="C112" s="31">
        <v>10347.909300000001</v>
      </c>
      <c r="D112" s="32">
        <v>3211</v>
      </c>
      <c r="E112" s="33">
        <v>212</v>
      </c>
      <c r="F112" s="34">
        <v>5596</v>
      </c>
      <c r="G112" s="35">
        <v>9339</v>
      </c>
      <c r="H112" s="31">
        <v>1335.9605999999999</v>
      </c>
      <c r="I112" s="31">
        <v>3181.8228000000004</v>
      </c>
      <c r="J112" s="32">
        <v>3616.5480857500002</v>
      </c>
      <c r="K112" s="37">
        <v>45.969548622630988</v>
      </c>
      <c r="L112" s="37">
        <v>41.679583730365863</v>
      </c>
      <c r="M112" s="37">
        <v>85.310667049331215</v>
      </c>
      <c r="N112" s="36">
        <v>4064.45914128</v>
      </c>
      <c r="O112" s="38">
        <v>18.07364605930464</v>
      </c>
      <c r="P112" s="36">
        <v>7461.8992131100003</v>
      </c>
      <c r="Q112" s="38">
        <v>38.835692919821817</v>
      </c>
      <c r="R112" s="37">
        <v>54.2</v>
      </c>
      <c r="S112" s="39">
        <v>56.2</v>
      </c>
      <c r="T112" s="39">
        <v>76</v>
      </c>
      <c r="U112" s="39">
        <v>44.4</v>
      </c>
      <c r="V112" s="48">
        <v>50.28</v>
      </c>
    </row>
    <row r="113" spans="1:22">
      <c r="A113" s="2" t="s">
        <v>116</v>
      </c>
      <c r="B113" s="31">
        <v>17209</v>
      </c>
      <c r="C113" s="31">
        <v>6646.1157999999996</v>
      </c>
      <c r="D113" s="32">
        <v>4740</v>
      </c>
      <c r="E113" s="33">
        <v>206</v>
      </c>
      <c r="F113" s="34">
        <v>5250</v>
      </c>
      <c r="G113" s="35">
        <v>3155</v>
      </c>
      <c r="H113" s="31">
        <v>3598.3038000000001</v>
      </c>
      <c r="I113" s="31">
        <v>839.86500000000001</v>
      </c>
      <c r="J113" s="32">
        <v>6328.8065399899997</v>
      </c>
      <c r="K113" s="37">
        <v>34.676945420123644</v>
      </c>
      <c r="L113" s="37">
        <v>52.882489316631997</v>
      </c>
      <c r="M113" s="37">
        <v>74.957414448199671</v>
      </c>
      <c r="N113" s="36">
        <v>6672.8346171699995</v>
      </c>
      <c r="O113" s="38">
        <v>9.3523651914614945</v>
      </c>
      <c r="P113" s="36">
        <v>7373.4242660399996</v>
      </c>
      <c r="Q113" s="38">
        <v>42.404702194618537</v>
      </c>
      <c r="R113" s="37">
        <v>58.4</v>
      </c>
      <c r="S113" s="39">
        <v>56.8</v>
      </c>
      <c r="T113" s="39">
        <v>78.3</v>
      </c>
      <c r="U113" s="39">
        <v>46.800000000000004</v>
      </c>
      <c r="V113" s="48">
        <v>55.779999999999994</v>
      </c>
    </row>
    <row r="114" spans="1:22">
      <c r="A114" s="2" t="s">
        <v>117</v>
      </c>
      <c r="B114" s="31">
        <v>15374</v>
      </c>
      <c r="C114" s="31">
        <v>7227.3173999999999</v>
      </c>
      <c r="D114" s="32">
        <v>4724</v>
      </c>
      <c r="E114" s="33">
        <v>328</v>
      </c>
      <c r="F114" s="34">
        <v>3450</v>
      </c>
      <c r="G114" s="35">
        <v>203</v>
      </c>
      <c r="H114" s="31">
        <v>2598.2892000000002</v>
      </c>
      <c r="I114" s="31">
        <v>76.853399999999993</v>
      </c>
      <c r="J114" s="32">
        <v>6540.5455029599998</v>
      </c>
      <c r="K114" s="37">
        <v>35.500220516309831</v>
      </c>
      <c r="L114" s="37">
        <v>43.711595009546414</v>
      </c>
      <c r="M114" s="37">
        <v>63.731107943237305</v>
      </c>
      <c r="N114" s="36">
        <v>7180.2134902999996</v>
      </c>
      <c r="O114" s="38">
        <v>10.421503704184923</v>
      </c>
      <c r="P114" s="36">
        <v>5359.5105875400004</v>
      </c>
      <c r="Q114" s="38">
        <v>30.901461534199086</v>
      </c>
      <c r="R114" s="37">
        <v>62.7</v>
      </c>
      <c r="S114" s="39">
        <v>55.400000000000006</v>
      </c>
      <c r="T114" s="39">
        <v>74.7</v>
      </c>
      <c r="U114" s="39">
        <v>52.7</v>
      </c>
      <c r="V114" s="48">
        <v>54.74</v>
      </c>
    </row>
    <row r="115" spans="1:22">
      <c r="A115" s="2" t="s">
        <v>118</v>
      </c>
      <c r="B115" s="31">
        <v>12491</v>
      </c>
      <c r="C115" s="31">
        <v>7933.0341000000008</v>
      </c>
      <c r="D115" s="32">
        <v>3525</v>
      </c>
      <c r="E115" s="33">
        <v>194</v>
      </c>
      <c r="F115" s="34">
        <v>5168</v>
      </c>
      <c r="G115" s="35">
        <v>3065</v>
      </c>
      <c r="H115" s="31">
        <v>3159.2730000000006</v>
      </c>
      <c r="I115" s="31">
        <v>1110.9228000000001</v>
      </c>
      <c r="J115" s="32">
        <v>5323.5728670300005</v>
      </c>
      <c r="K115" s="37">
        <v>41.100782456769316</v>
      </c>
      <c r="L115" s="37">
        <v>48.145228885986114</v>
      </c>
      <c r="M115" s="37">
        <v>76.434672132027288</v>
      </c>
      <c r="N115" s="36">
        <v>5938.9152774599997</v>
      </c>
      <c r="O115" s="38">
        <v>30.392337049838599</v>
      </c>
      <c r="P115" s="36">
        <v>4171.5088483600002</v>
      </c>
      <c r="Q115" s="38">
        <v>43.653762640247592</v>
      </c>
      <c r="R115" s="37">
        <v>57.3</v>
      </c>
      <c r="S115" s="39">
        <v>59.5</v>
      </c>
      <c r="T115" s="39">
        <v>71.3</v>
      </c>
      <c r="U115" s="39">
        <v>45.4</v>
      </c>
      <c r="V115" s="48">
        <v>56.02</v>
      </c>
    </row>
    <row r="116" spans="1:22">
      <c r="A116" s="2" t="s">
        <v>119</v>
      </c>
      <c r="B116" s="31">
        <v>13210</v>
      </c>
      <c r="C116" s="31">
        <v>5484.7920000000004</v>
      </c>
      <c r="D116" s="32">
        <v>3675</v>
      </c>
      <c r="E116" s="33">
        <v>263</v>
      </c>
      <c r="F116" s="34">
        <v>5254</v>
      </c>
      <c r="G116" s="35">
        <v>3474</v>
      </c>
      <c r="H116" s="31">
        <v>3315.741</v>
      </c>
      <c r="I116" s="31">
        <v>1266.0101999999999</v>
      </c>
      <c r="J116" s="32">
        <v>5884.1097918599999</v>
      </c>
      <c r="K116" s="37">
        <v>32.706959660216469</v>
      </c>
      <c r="L116" s="37">
        <v>54.501259249829928</v>
      </c>
      <c r="M116" s="37">
        <v>78.461679703960641</v>
      </c>
      <c r="N116" s="36">
        <v>6239.5911929200001</v>
      </c>
      <c r="O116" s="38">
        <v>16.826132318593086</v>
      </c>
      <c r="P116" s="36">
        <v>5087.7825306499999</v>
      </c>
      <c r="Q116" s="38">
        <v>47.816997521495665</v>
      </c>
      <c r="R116" s="37">
        <v>59.099999999999994</v>
      </c>
      <c r="S116" s="39">
        <v>56.699999999999996</v>
      </c>
      <c r="T116" s="39">
        <v>74.400000000000006</v>
      </c>
      <c r="U116" s="39">
        <v>46.400000000000006</v>
      </c>
      <c r="V116" s="48">
        <v>44.61</v>
      </c>
    </row>
    <row r="117" spans="1:22">
      <c r="A117" s="2" t="s">
        <v>120</v>
      </c>
      <c r="B117" s="31">
        <v>15732</v>
      </c>
      <c r="C117" s="31">
        <v>7033.7771999999995</v>
      </c>
      <c r="D117" s="32">
        <v>4231</v>
      </c>
      <c r="E117" s="33">
        <v>235</v>
      </c>
      <c r="F117" s="34">
        <v>5578</v>
      </c>
      <c r="G117" s="35">
        <v>4679</v>
      </c>
      <c r="H117" s="31">
        <v>2468.0526</v>
      </c>
      <c r="I117" s="31">
        <v>1455.1523999999999</v>
      </c>
      <c r="J117" s="32">
        <v>6179.0116277200004</v>
      </c>
      <c r="K117" s="37">
        <v>37.923572254593843</v>
      </c>
      <c r="L117" s="37">
        <v>49.705373019773596</v>
      </c>
      <c r="M117" s="37">
        <v>78.0262564784137</v>
      </c>
      <c r="N117" s="36">
        <v>6632.7966258300003</v>
      </c>
      <c r="O117" s="38">
        <v>19.7638671586129</v>
      </c>
      <c r="P117" s="36">
        <v>6077.4139415199998</v>
      </c>
      <c r="Q117" s="38">
        <v>42.25720334408701</v>
      </c>
      <c r="R117" s="37">
        <v>56.2</v>
      </c>
      <c r="S117" s="39">
        <v>55.800000000000004</v>
      </c>
      <c r="T117" s="39">
        <v>73.599999999999994</v>
      </c>
      <c r="U117" s="39">
        <v>49.9</v>
      </c>
      <c r="V117" s="48">
        <v>53.81</v>
      </c>
    </row>
    <row r="118" spans="1:22">
      <c r="A118" s="2" t="s">
        <v>121</v>
      </c>
      <c r="B118" s="31">
        <v>11527</v>
      </c>
      <c r="C118" s="31">
        <v>5931.7942000000003</v>
      </c>
      <c r="D118" s="32">
        <v>3755</v>
      </c>
      <c r="E118" s="33">
        <v>274</v>
      </c>
      <c r="F118" s="34">
        <v>4958</v>
      </c>
      <c r="G118" s="35">
        <v>1859</v>
      </c>
      <c r="H118" s="31">
        <v>2361.7464</v>
      </c>
      <c r="I118" s="31">
        <v>859.19340000000011</v>
      </c>
      <c r="J118" s="32">
        <v>4949.5944119899996</v>
      </c>
      <c r="K118" s="37">
        <v>35.020234569176822</v>
      </c>
      <c r="L118" s="37">
        <v>51.324254813227114</v>
      </c>
      <c r="M118" s="37">
        <v>78.107629453487192</v>
      </c>
      <c r="N118" s="36">
        <v>5288.85410426</v>
      </c>
      <c r="O118" s="38">
        <v>17.722124427766637</v>
      </c>
      <c r="P118" s="36">
        <v>4583.08896774</v>
      </c>
      <c r="Q118" s="38">
        <v>45.017861688323357</v>
      </c>
      <c r="R118" s="37">
        <v>59.9</v>
      </c>
      <c r="S118" s="39">
        <v>54.300000000000004</v>
      </c>
      <c r="T118" s="39">
        <v>76.900000000000006</v>
      </c>
      <c r="U118" s="39">
        <v>44.7</v>
      </c>
      <c r="V118" s="48">
        <v>49.769999999999996</v>
      </c>
    </row>
    <row r="119" spans="1:22">
      <c r="A119" s="2" t="s">
        <v>122</v>
      </c>
      <c r="B119" s="31">
        <v>10222</v>
      </c>
      <c r="C119" s="31">
        <v>7709.4323999999997</v>
      </c>
      <c r="D119" s="32">
        <v>2907</v>
      </c>
      <c r="E119" s="33">
        <v>248</v>
      </c>
      <c r="F119" s="34">
        <v>5130</v>
      </c>
      <c r="G119" s="35">
        <v>6797</v>
      </c>
      <c r="H119" s="31">
        <v>1375.5378000000001</v>
      </c>
      <c r="I119" s="31">
        <v>3058.4892</v>
      </c>
      <c r="J119" s="32">
        <v>3669.54059461</v>
      </c>
      <c r="K119" s="37">
        <v>35.364163476783794</v>
      </c>
      <c r="L119" s="37">
        <v>51.742538794926517</v>
      </c>
      <c r="M119" s="37">
        <v>87.007033222550888</v>
      </c>
      <c r="N119" s="36">
        <v>3943.4912827899998</v>
      </c>
      <c r="O119" s="38">
        <v>16.522625779687758</v>
      </c>
      <c r="P119" s="36">
        <v>4748.2438935500004</v>
      </c>
      <c r="Q119" s="38">
        <v>48.987642932362917</v>
      </c>
      <c r="R119" s="37">
        <v>55.500000000000007</v>
      </c>
      <c r="S119" s="39">
        <v>54.6</v>
      </c>
      <c r="T119" s="39">
        <v>76.2</v>
      </c>
      <c r="U119" s="39">
        <v>36.299999999999997</v>
      </c>
      <c r="V119" s="48">
        <v>49.3</v>
      </c>
    </row>
    <row r="120" spans="1:22">
      <c r="A120" s="2" t="s">
        <v>123</v>
      </c>
      <c r="B120" s="31">
        <v>17013</v>
      </c>
      <c r="C120" s="31">
        <v>8855.2664999999997</v>
      </c>
      <c r="D120" s="32">
        <v>4938</v>
      </c>
      <c r="E120" s="33">
        <v>213</v>
      </c>
      <c r="F120" s="34">
        <v>4882</v>
      </c>
      <c r="G120" s="35">
        <v>1750</v>
      </c>
      <c r="H120" s="31">
        <v>3788.3663999999994</v>
      </c>
      <c r="I120" s="31">
        <v>535.67280000000005</v>
      </c>
      <c r="J120" s="32">
        <v>6226.8205068099996</v>
      </c>
      <c r="K120" s="37">
        <v>39.576445103015509</v>
      </c>
      <c r="L120" s="37">
        <v>48.92741882673414</v>
      </c>
      <c r="M120" s="37">
        <v>69.08472653169261</v>
      </c>
      <c r="N120" s="36">
        <v>6944.9376354899996</v>
      </c>
      <c r="O120" s="38">
        <v>21.464231464978813</v>
      </c>
      <c r="P120" s="36">
        <v>7050.0686000699998</v>
      </c>
      <c r="Q120" s="38">
        <v>42.581431466357543</v>
      </c>
      <c r="R120" s="37">
        <v>59.599999999999994</v>
      </c>
      <c r="S120" s="39">
        <v>57.499999999999993</v>
      </c>
      <c r="T120" s="39">
        <v>73.8</v>
      </c>
      <c r="U120" s="39">
        <v>50.1</v>
      </c>
      <c r="V120" s="48">
        <v>54.269999999999996</v>
      </c>
    </row>
    <row r="121" spans="1:22">
      <c r="A121" s="2" t="s">
        <v>124</v>
      </c>
      <c r="B121" s="31">
        <v>10734</v>
      </c>
      <c r="C121" s="31">
        <v>8103.0965999999989</v>
      </c>
      <c r="D121" s="32">
        <v>2739</v>
      </c>
      <c r="E121" s="33">
        <v>219</v>
      </c>
      <c r="F121" s="34">
        <v>4256</v>
      </c>
      <c r="G121" s="35">
        <v>4683</v>
      </c>
      <c r="H121" s="31">
        <v>1344.2442000000001</v>
      </c>
      <c r="I121" s="31">
        <v>2110.4771999999998</v>
      </c>
      <c r="J121" s="32">
        <v>3689.4524409400001</v>
      </c>
      <c r="K121" s="37">
        <v>43.508813987513072</v>
      </c>
      <c r="L121" s="37">
        <v>44.364464213987404</v>
      </c>
      <c r="M121" s="37">
        <v>74.736871216971323</v>
      </c>
      <c r="N121" s="36">
        <v>3991.7962732400001</v>
      </c>
      <c r="O121" s="38">
        <v>23.7419969737273</v>
      </c>
      <c r="P121" s="36">
        <v>4690.8341277500003</v>
      </c>
      <c r="Q121" s="38">
        <v>39.670061167619593</v>
      </c>
      <c r="R121" s="37">
        <v>60</v>
      </c>
      <c r="S121" s="39">
        <v>53.6</v>
      </c>
      <c r="T121" s="39">
        <v>71.899999999999991</v>
      </c>
      <c r="U121" s="39">
        <v>48.5</v>
      </c>
      <c r="V121" s="48">
        <v>58.109999999999992</v>
      </c>
    </row>
    <row r="122" spans="1:22">
      <c r="A122" s="2" t="s">
        <v>125</v>
      </c>
      <c r="B122" s="31">
        <v>15755</v>
      </c>
      <c r="C122" s="31">
        <v>4468.1179999999995</v>
      </c>
      <c r="D122" s="32">
        <v>4420</v>
      </c>
      <c r="E122" s="33">
        <v>273</v>
      </c>
      <c r="F122" s="34">
        <v>5376</v>
      </c>
      <c r="G122" s="35">
        <v>2917</v>
      </c>
      <c r="H122" s="31">
        <v>3483.7140000000004</v>
      </c>
      <c r="I122" s="31">
        <v>853.67100000000005</v>
      </c>
      <c r="J122" s="32">
        <v>6782.1362293100001</v>
      </c>
      <c r="K122" s="37">
        <v>34.597664342679664</v>
      </c>
      <c r="L122" s="37">
        <v>50.454152843456555</v>
      </c>
      <c r="M122" s="37">
        <v>69.573615088927795</v>
      </c>
      <c r="N122" s="36">
        <v>7084.7419333899998</v>
      </c>
      <c r="O122" s="38">
        <v>10.550899340271728</v>
      </c>
      <c r="P122" s="36">
        <v>5865.1257328299998</v>
      </c>
      <c r="Q122" s="38">
        <v>36.355196322980575</v>
      </c>
      <c r="R122" s="37">
        <v>60.099999999999994</v>
      </c>
      <c r="S122" s="39">
        <v>55.900000000000006</v>
      </c>
      <c r="T122" s="39">
        <v>76.400000000000006</v>
      </c>
      <c r="U122" s="39">
        <v>50</v>
      </c>
      <c r="V122" s="48">
        <v>54.75</v>
      </c>
    </row>
    <row r="123" spans="1:22">
      <c r="A123" s="2" t="s">
        <v>126</v>
      </c>
      <c r="B123" s="31">
        <v>18153</v>
      </c>
      <c r="C123" s="31">
        <v>9581.1533999999992</v>
      </c>
      <c r="D123" s="32">
        <v>4855</v>
      </c>
      <c r="E123" s="33">
        <v>270</v>
      </c>
      <c r="F123" s="34">
        <v>6560</v>
      </c>
      <c r="G123" s="35">
        <v>6689</v>
      </c>
      <c r="H123" s="31">
        <v>2746.9338000000002</v>
      </c>
      <c r="I123" s="31">
        <v>1835.2776000000001</v>
      </c>
      <c r="J123" s="32">
        <v>6174.8289188500003</v>
      </c>
      <c r="K123" s="37">
        <v>44.908377712665335</v>
      </c>
      <c r="L123" s="37">
        <v>41.189177480336518</v>
      </c>
      <c r="M123" s="37">
        <v>79.70085932044816</v>
      </c>
      <c r="N123" s="36">
        <v>7041.1027720700004</v>
      </c>
      <c r="O123" s="38">
        <v>28.690645676601928</v>
      </c>
      <c r="P123" s="36">
        <v>7963.8276841899997</v>
      </c>
      <c r="Q123" s="38">
        <v>40.752949663552371</v>
      </c>
      <c r="R123" s="37">
        <v>59.599999999999994</v>
      </c>
      <c r="S123" s="39">
        <v>55.800000000000004</v>
      </c>
      <c r="T123" s="39">
        <v>75.7</v>
      </c>
      <c r="U123" s="39">
        <v>50.3</v>
      </c>
      <c r="V123" s="48">
        <v>56.379999999999995</v>
      </c>
    </row>
    <row r="124" spans="1:22">
      <c r="A124" s="2" t="s">
        <v>127</v>
      </c>
      <c r="B124" s="31">
        <v>17889</v>
      </c>
      <c r="C124" s="31">
        <v>9962.3840999999993</v>
      </c>
      <c r="D124" s="32">
        <v>5097</v>
      </c>
      <c r="E124" s="33">
        <v>268</v>
      </c>
      <c r="F124" s="34">
        <v>5684</v>
      </c>
      <c r="G124" s="35">
        <v>5991</v>
      </c>
      <c r="H124" s="31">
        <v>2197.4549999999999</v>
      </c>
      <c r="I124" s="31">
        <v>1514.9784</v>
      </c>
      <c r="J124" s="32">
        <v>5165.7787778600004</v>
      </c>
      <c r="K124" s="37">
        <v>46.907745769296255</v>
      </c>
      <c r="L124" s="37">
        <v>42.149236011055471</v>
      </c>
      <c r="M124" s="37">
        <v>71.21067659163046</v>
      </c>
      <c r="N124" s="36">
        <v>6871.5615325700001</v>
      </c>
      <c r="O124" s="38">
        <v>27.103320879140036</v>
      </c>
      <c r="P124" s="36">
        <v>8599.9030522199992</v>
      </c>
      <c r="Q124" s="38">
        <v>37.267968372651019</v>
      </c>
      <c r="R124" s="37">
        <v>60.6</v>
      </c>
      <c r="S124" s="39">
        <v>54.800000000000004</v>
      </c>
      <c r="T124" s="39">
        <v>74.900000000000006</v>
      </c>
      <c r="U124" s="39">
        <v>52.300000000000004</v>
      </c>
      <c r="V124" s="48">
        <v>58.330000000000005</v>
      </c>
    </row>
    <row r="125" spans="1:22">
      <c r="A125" s="2" t="s">
        <v>128</v>
      </c>
      <c r="B125" s="31">
        <v>16898</v>
      </c>
      <c r="C125" s="31">
        <v>9435.8432000000012</v>
      </c>
      <c r="D125" s="32">
        <v>4697</v>
      </c>
      <c r="E125" s="33">
        <v>257</v>
      </c>
      <c r="F125" s="34">
        <v>6816</v>
      </c>
      <c r="G125" s="35">
        <v>5578</v>
      </c>
      <c r="H125" s="31">
        <v>2793.4140000000002</v>
      </c>
      <c r="I125" s="31">
        <v>1570.6626000000001</v>
      </c>
      <c r="J125" s="32">
        <v>6095.0485878700001</v>
      </c>
      <c r="K125" s="37">
        <v>37.238874183822887</v>
      </c>
      <c r="L125" s="37">
        <v>50.436729462192872</v>
      </c>
      <c r="M125" s="37">
        <v>79.441137976921311</v>
      </c>
      <c r="N125" s="36">
        <v>6586.0912112799997</v>
      </c>
      <c r="O125" s="38">
        <v>20.090340056083793</v>
      </c>
      <c r="P125" s="36">
        <v>7689.3724515000004</v>
      </c>
      <c r="Q125" s="38">
        <v>48.073085847062899</v>
      </c>
      <c r="R125" s="37">
        <v>58.199999999999996</v>
      </c>
      <c r="S125" s="39">
        <v>57.3</v>
      </c>
      <c r="T125" s="39">
        <v>74.099999999999994</v>
      </c>
      <c r="U125" s="39">
        <v>49</v>
      </c>
      <c r="V125" s="48">
        <v>49.75</v>
      </c>
    </row>
    <row r="126" spans="1:22">
      <c r="A126" s="2" t="s">
        <v>129</v>
      </c>
      <c r="B126" s="31">
        <v>14307</v>
      </c>
      <c r="C126" s="31">
        <v>8166.4355999999998</v>
      </c>
      <c r="D126" s="32">
        <v>4228</v>
      </c>
      <c r="E126" s="33">
        <v>236</v>
      </c>
      <c r="F126" s="34">
        <v>6028</v>
      </c>
      <c r="G126" s="35">
        <v>2248</v>
      </c>
      <c r="H126" s="31">
        <v>3673.3163999999997</v>
      </c>
      <c r="I126" s="31">
        <v>872.99939999999992</v>
      </c>
      <c r="J126" s="32">
        <v>4955.0024111599996</v>
      </c>
      <c r="K126" s="37">
        <v>43.38276710973247</v>
      </c>
      <c r="L126" s="37">
        <v>46.476978071201344</v>
      </c>
      <c r="M126" s="37">
        <v>75.704752032149997</v>
      </c>
      <c r="N126" s="36">
        <v>5491.7062837900003</v>
      </c>
      <c r="O126" s="38">
        <v>25.301456745080596</v>
      </c>
      <c r="P126" s="36">
        <v>6586.0973373500001</v>
      </c>
      <c r="Q126" s="38">
        <v>41.54043692711079</v>
      </c>
      <c r="R126" s="37">
        <v>60</v>
      </c>
      <c r="S126" s="39">
        <v>58.099999999999994</v>
      </c>
      <c r="T126" s="39">
        <v>75.900000000000006</v>
      </c>
      <c r="U126" s="39">
        <v>44.7</v>
      </c>
      <c r="V126" s="48">
        <v>58.77</v>
      </c>
    </row>
    <row r="127" spans="1:22">
      <c r="A127" s="2" t="s">
        <v>130</v>
      </c>
      <c r="B127" s="31">
        <v>17066</v>
      </c>
      <c r="C127" s="31">
        <v>10022.861799999999</v>
      </c>
      <c r="D127" s="32">
        <v>4868</v>
      </c>
      <c r="E127" s="33">
        <v>225</v>
      </c>
      <c r="F127" s="34">
        <v>9388</v>
      </c>
      <c r="G127" s="35">
        <v>7151</v>
      </c>
      <c r="H127" s="31">
        <v>1416.0354</v>
      </c>
      <c r="I127" s="31">
        <v>1955.85</v>
      </c>
      <c r="J127" s="32">
        <v>6946.9286722400002</v>
      </c>
      <c r="K127" s="37">
        <v>35.795552509309246</v>
      </c>
      <c r="L127" s="37">
        <v>52.834534345198747</v>
      </c>
      <c r="M127" s="37">
        <v>84.896496013159947</v>
      </c>
      <c r="N127" s="36">
        <v>7226.14792683</v>
      </c>
      <c r="O127" s="38">
        <v>15.700693403708273</v>
      </c>
      <c r="P127" s="36">
        <v>6751.4853492000002</v>
      </c>
      <c r="Q127" s="38">
        <v>42.696821101027417</v>
      </c>
      <c r="R127" s="37">
        <v>53.5</v>
      </c>
      <c r="S127" s="39">
        <v>56.100000000000009</v>
      </c>
      <c r="T127" s="39">
        <v>77.7</v>
      </c>
      <c r="U127" s="39">
        <v>46.2</v>
      </c>
      <c r="V127" s="48">
        <v>48.83</v>
      </c>
    </row>
    <row r="128" spans="1:22">
      <c r="A128" s="2" t="s">
        <v>131</v>
      </c>
      <c r="B128" s="31">
        <v>13636</v>
      </c>
      <c r="C128" s="31">
        <v>6988.45</v>
      </c>
      <c r="D128" s="32">
        <v>3726</v>
      </c>
      <c r="E128" s="33">
        <v>214</v>
      </c>
      <c r="F128" s="34">
        <v>5818</v>
      </c>
      <c r="G128" s="35">
        <v>4419</v>
      </c>
      <c r="H128" s="31">
        <v>2917.2078000000001</v>
      </c>
      <c r="I128" s="31">
        <v>1654.8792000000001</v>
      </c>
      <c r="J128" s="32">
        <v>5072.2375156199996</v>
      </c>
      <c r="K128" s="37">
        <v>43.23880926272961</v>
      </c>
      <c r="L128" s="37">
        <v>44.698794644481701</v>
      </c>
      <c r="M128" s="37">
        <v>76.006233572542527</v>
      </c>
      <c r="N128" s="36">
        <v>5650.9791393899995</v>
      </c>
      <c r="O128" s="38">
        <v>27.395070107923104</v>
      </c>
      <c r="P128" s="36">
        <v>5587.7529801800001</v>
      </c>
      <c r="Q128" s="38">
        <v>40.738177592035775</v>
      </c>
      <c r="R128" s="37">
        <v>59</v>
      </c>
      <c r="S128" s="39">
        <v>60.8</v>
      </c>
      <c r="T128" s="39">
        <v>76.8</v>
      </c>
      <c r="U128" s="39">
        <v>41.9</v>
      </c>
      <c r="V128" s="48">
        <v>55.989999999999995</v>
      </c>
    </row>
    <row r="129" spans="1:22">
      <c r="A129" s="2" t="s">
        <v>132</v>
      </c>
      <c r="B129" s="31">
        <v>13280</v>
      </c>
      <c r="C129" s="31">
        <v>10147.248</v>
      </c>
      <c r="D129" s="32">
        <v>3724</v>
      </c>
      <c r="E129" s="33">
        <v>221</v>
      </c>
      <c r="F129" s="34">
        <v>5890</v>
      </c>
      <c r="G129" s="35">
        <v>1865</v>
      </c>
      <c r="H129" s="31">
        <v>3708.7518</v>
      </c>
      <c r="I129" s="31">
        <v>677.4144</v>
      </c>
      <c r="J129" s="32">
        <v>4317.2195050700002</v>
      </c>
      <c r="K129" s="37">
        <v>41.308713193786744</v>
      </c>
      <c r="L129" s="37">
        <v>46.288741490971219</v>
      </c>
      <c r="M129" s="37">
        <v>73.103397628988702</v>
      </c>
      <c r="N129" s="36">
        <v>4620.5476962399998</v>
      </c>
      <c r="O129" s="38">
        <v>20.401387998377167</v>
      </c>
      <c r="P129" s="36">
        <v>6532.4165681200002</v>
      </c>
      <c r="Q129" s="38">
        <v>43.902993337967366</v>
      </c>
      <c r="R129" s="37">
        <v>61.4</v>
      </c>
      <c r="S129" s="39">
        <v>55.800000000000004</v>
      </c>
      <c r="T129" s="39">
        <v>75.8</v>
      </c>
      <c r="U129" s="39">
        <v>47.099999999999994</v>
      </c>
      <c r="V129" s="48">
        <v>54.569999999999993</v>
      </c>
    </row>
    <row r="130" spans="1:22">
      <c r="A130" s="2" t="s">
        <v>133</v>
      </c>
      <c r="B130" s="31">
        <v>12836</v>
      </c>
      <c r="C130" s="31">
        <v>7746.5259999999998</v>
      </c>
      <c r="D130" s="32">
        <v>3381</v>
      </c>
      <c r="E130" s="33">
        <v>210</v>
      </c>
      <c r="F130" s="34">
        <v>6204</v>
      </c>
      <c r="G130" s="35">
        <v>3301</v>
      </c>
      <c r="H130" s="31">
        <v>1434.4433999999999</v>
      </c>
      <c r="I130" s="31">
        <v>1393.9458</v>
      </c>
      <c r="J130" s="32">
        <v>4079.4258260299998</v>
      </c>
      <c r="K130" s="37">
        <v>47.470256105578095</v>
      </c>
      <c r="L130" s="37">
        <v>41.221616287030912</v>
      </c>
      <c r="M130" s="37">
        <v>79.095588064242577</v>
      </c>
      <c r="N130" s="36">
        <v>5115.1143092499997</v>
      </c>
      <c r="O130" s="38">
        <v>27.911222922197691</v>
      </c>
      <c r="P130" s="36">
        <v>5376.0006595499999</v>
      </c>
      <c r="Q130" s="38">
        <v>33.919870710407224</v>
      </c>
      <c r="R130" s="37">
        <v>54</v>
      </c>
      <c r="S130" s="39">
        <v>55.1</v>
      </c>
      <c r="T130" s="39">
        <v>70.5</v>
      </c>
      <c r="U130" s="39">
        <v>45.1</v>
      </c>
      <c r="V130" s="48">
        <v>55.779999999999994</v>
      </c>
    </row>
    <row r="131" spans="1:22">
      <c r="A131" s="2" t="s">
        <v>134</v>
      </c>
      <c r="B131" s="31">
        <v>11355</v>
      </c>
      <c r="C131" s="31">
        <v>9113.523000000001</v>
      </c>
      <c r="D131" s="32">
        <v>2971</v>
      </c>
      <c r="E131" s="33">
        <v>248</v>
      </c>
      <c r="F131" s="34">
        <v>4154</v>
      </c>
      <c r="G131" s="35">
        <v>4639</v>
      </c>
      <c r="H131" s="31">
        <v>2729.4461999999999</v>
      </c>
      <c r="I131" s="31">
        <v>1869.7926</v>
      </c>
      <c r="J131" s="32">
        <v>4963.3330937000001</v>
      </c>
      <c r="K131" s="37">
        <v>33.589481340047023</v>
      </c>
      <c r="L131" s="37">
        <v>55.321430233687586</v>
      </c>
      <c r="M131" s="37">
        <v>78.626780432782368</v>
      </c>
      <c r="N131" s="36">
        <v>5177.5889061600001</v>
      </c>
      <c r="O131" s="38">
        <v>17.339227007611662</v>
      </c>
      <c r="P131" s="36">
        <v>4506.6988505899999</v>
      </c>
      <c r="Q131" s="38">
        <v>47.741169022161912</v>
      </c>
      <c r="R131" s="37">
        <v>59.099999999999994</v>
      </c>
      <c r="S131" s="39">
        <v>57.699999999999996</v>
      </c>
      <c r="T131" s="39">
        <v>73.599999999999994</v>
      </c>
      <c r="U131" s="39">
        <v>43.5</v>
      </c>
      <c r="V131" s="48">
        <v>45.879999999999995</v>
      </c>
    </row>
    <row r="132" spans="1:22">
      <c r="A132" s="2" t="s">
        <v>135</v>
      </c>
      <c r="B132" s="31">
        <v>10859</v>
      </c>
      <c r="C132" s="31">
        <v>8842.4837000000007</v>
      </c>
      <c r="D132" s="32">
        <v>2656</v>
      </c>
      <c r="E132" s="33">
        <v>267</v>
      </c>
      <c r="F132" s="34">
        <v>5052</v>
      </c>
      <c r="G132" s="35">
        <v>2416</v>
      </c>
      <c r="H132" s="31">
        <v>3550.4430000000007</v>
      </c>
      <c r="I132" s="31">
        <v>1039.5917999999999</v>
      </c>
      <c r="J132" s="32">
        <v>5241.79098135</v>
      </c>
      <c r="K132" s="37">
        <v>41.849960122130049</v>
      </c>
      <c r="L132" s="37">
        <v>44.161915867671588</v>
      </c>
      <c r="M132" s="37">
        <v>80.169274374552487</v>
      </c>
      <c r="N132" s="36">
        <v>5450.73681923</v>
      </c>
      <c r="O132" s="38">
        <v>31.034148883727671</v>
      </c>
      <c r="P132" s="36">
        <v>3905.9892537999999</v>
      </c>
      <c r="Q132" s="38">
        <v>43.056772406730062</v>
      </c>
      <c r="R132" s="37">
        <v>58.4</v>
      </c>
      <c r="S132" s="39">
        <v>53.400000000000006</v>
      </c>
      <c r="T132" s="39">
        <v>72.3</v>
      </c>
      <c r="U132" s="39">
        <v>47.099999999999994</v>
      </c>
      <c r="V132" s="48">
        <v>49.16</v>
      </c>
    </row>
    <row r="133" spans="1:22">
      <c r="A133" s="2" t="s">
        <v>136</v>
      </c>
      <c r="B133" s="31">
        <v>17652</v>
      </c>
      <c r="C133" s="31">
        <v>10735.946399999999</v>
      </c>
      <c r="D133" s="32">
        <v>5260</v>
      </c>
      <c r="E133" s="33">
        <v>224</v>
      </c>
      <c r="F133" s="34">
        <v>9212</v>
      </c>
      <c r="G133" s="35">
        <v>3180</v>
      </c>
      <c r="H133" s="31">
        <v>2040.0666000000001</v>
      </c>
      <c r="I133" s="31">
        <v>823.29779999999994</v>
      </c>
      <c r="J133" s="32">
        <v>7631.6878894700003</v>
      </c>
      <c r="K133" s="37">
        <v>34.163260790829646</v>
      </c>
      <c r="L133" s="37">
        <v>54.210407141596029</v>
      </c>
      <c r="M133" s="37">
        <v>83.613599249644196</v>
      </c>
      <c r="N133" s="36">
        <v>8206.5353644499992</v>
      </c>
      <c r="O133" s="38">
        <v>18.985714866585742</v>
      </c>
      <c r="P133" s="36">
        <v>6804.45238531</v>
      </c>
      <c r="Q133" s="38">
        <v>47.531802923368552</v>
      </c>
      <c r="R133" s="37">
        <v>55.900000000000006</v>
      </c>
      <c r="S133" s="39">
        <v>58.9</v>
      </c>
      <c r="T133" s="39">
        <v>74</v>
      </c>
      <c r="U133" s="39">
        <v>46.9</v>
      </c>
      <c r="V133" s="48">
        <v>52.94</v>
      </c>
    </row>
    <row r="134" spans="1:22">
      <c r="A134" s="2" t="s">
        <v>137</v>
      </c>
      <c r="B134" s="31">
        <v>16740</v>
      </c>
      <c r="C134" s="31">
        <v>7718.8140000000003</v>
      </c>
      <c r="D134" s="32">
        <v>4788</v>
      </c>
      <c r="E134" s="33">
        <v>217</v>
      </c>
      <c r="F134" s="34">
        <v>5492</v>
      </c>
      <c r="G134" s="35">
        <v>3142</v>
      </c>
      <c r="H134" s="31">
        <v>3329.5469999999996</v>
      </c>
      <c r="I134" s="31">
        <v>881.2829999999999</v>
      </c>
      <c r="J134" s="32">
        <v>5565.6941225099999</v>
      </c>
      <c r="K134" s="37">
        <v>41.397317316194048</v>
      </c>
      <c r="L134" s="37">
        <v>46.684965094706769</v>
      </c>
      <c r="M134" s="37">
        <v>75.56331358020924</v>
      </c>
      <c r="N134" s="36">
        <v>6447.9181567699998</v>
      </c>
      <c r="O134" s="38">
        <v>25.747791953545107</v>
      </c>
      <c r="P134" s="36">
        <v>7396.7945244499997</v>
      </c>
      <c r="Q134" s="38">
        <v>44.96071136810825</v>
      </c>
      <c r="R134" s="37">
        <v>56.499999999999993</v>
      </c>
      <c r="S134" s="39">
        <v>59.699999999999996</v>
      </c>
      <c r="T134" s="39">
        <v>70.599999999999994</v>
      </c>
      <c r="U134" s="39">
        <v>48.699999999999996</v>
      </c>
      <c r="V134" s="48">
        <v>57.54</v>
      </c>
    </row>
    <row r="135" spans="1:22">
      <c r="A135" s="2" t="s">
        <v>138</v>
      </c>
      <c r="B135" s="31">
        <v>10660</v>
      </c>
      <c r="C135" s="31">
        <v>3317.3920000000003</v>
      </c>
      <c r="D135" s="32">
        <v>3030</v>
      </c>
      <c r="E135" s="33">
        <v>245</v>
      </c>
      <c r="F135" s="34">
        <v>4578</v>
      </c>
      <c r="G135" s="35">
        <v>1619</v>
      </c>
      <c r="H135" s="31">
        <v>791.0838</v>
      </c>
      <c r="I135" s="31">
        <v>707.78760000000011</v>
      </c>
      <c r="J135" s="32">
        <v>2937.9809797900002</v>
      </c>
      <c r="K135" s="37">
        <v>40.950511582449899</v>
      </c>
      <c r="L135" s="37">
        <v>47.661462135120161</v>
      </c>
      <c r="M135" s="37">
        <v>75.09357554655567</v>
      </c>
      <c r="N135" s="36">
        <v>3369.2017425499998</v>
      </c>
      <c r="O135" s="38">
        <v>12.808249278162537</v>
      </c>
      <c r="P135" s="36">
        <v>5565.2799159599999</v>
      </c>
      <c r="Q135" s="38">
        <v>42.012257473785709</v>
      </c>
      <c r="R135" s="37">
        <v>55.7</v>
      </c>
      <c r="S135" s="39">
        <v>55.400000000000006</v>
      </c>
      <c r="T135" s="39">
        <v>70.7</v>
      </c>
      <c r="U135" s="39">
        <v>45.300000000000004</v>
      </c>
      <c r="V135" s="48">
        <v>46.67</v>
      </c>
    </row>
    <row r="136" spans="1:22">
      <c r="A136" s="2" t="s">
        <v>139</v>
      </c>
      <c r="B136" s="31">
        <v>10622</v>
      </c>
      <c r="C136" s="31">
        <v>5271.6985999999997</v>
      </c>
      <c r="D136" s="32">
        <v>2976</v>
      </c>
      <c r="E136" s="33">
        <v>194</v>
      </c>
      <c r="F136" s="34">
        <v>3938</v>
      </c>
      <c r="G136" s="35">
        <v>2203</v>
      </c>
      <c r="H136" s="31">
        <v>3564.2490000000003</v>
      </c>
      <c r="I136" s="31">
        <v>1029.9276</v>
      </c>
      <c r="J136" s="32">
        <v>2925.3690497500002</v>
      </c>
      <c r="K136" s="37">
        <v>45.895983346197411</v>
      </c>
      <c r="L136" s="37">
        <v>44.403608726113134</v>
      </c>
      <c r="M136" s="37">
        <v>79.65013237486761</v>
      </c>
      <c r="N136" s="36">
        <v>3313.02480001</v>
      </c>
      <c r="O136" s="38">
        <v>30.337396193260197</v>
      </c>
      <c r="P136" s="36">
        <v>5519.5491345800001</v>
      </c>
      <c r="Q136" s="38">
        <v>44.765213096848598</v>
      </c>
      <c r="R136" s="37">
        <v>55.900000000000006</v>
      </c>
      <c r="S136" s="39">
        <v>53.2</v>
      </c>
      <c r="T136" s="39">
        <v>73.400000000000006</v>
      </c>
      <c r="U136" s="39">
        <v>45.4</v>
      </c>
      <c r="V136" s="48">
        <v>52.5</v>
      </c>
    </row>
    <row r="137" spans="1:22">
      <c r="A137" s="2" t="s">
        <v>140</v>
      </c>
      <c r="B137" s="31">
        <v>15076</v>
      </c>
      <c r="C137" s="31">
        <v>12249.25</v>
      </c>
      <c r="D137" s="32">
        <v>4282</v>
      </c>
      <c r="E137" s="33">
        <v>257</v>
      </c>
      <c r="F137" s="34">
        <v>6312</v>
      </c>
      <c r="G137" s="35">
        <v>5598</v>
      </c>
      <c r="H137" s="31">
        <v>2176.2857999999997</v>
      </c>
      <c r="I137" s="31">
        <v>1756.1231999999998</v>
      </c>
      <c r="J137" s="32">
        <v>5408.6991733900004</v>
      </c>
      <c r="K137" s="37">
        <v>41.790858097770297</v>
      </c>
      <c r="L137" s="37">
        <v>42.833312126363758</v>
      </c>
      <c r="M137" s="37">
        <v>77.522662631974896</v>
      </c>
      <c r="N137" s="36">
        <v>5804.7437886600001</v>
      </c>
      <c r="O137" s="38">
        <v>21.673088830685831</v>
      </c>
      <c r="P137" s="36">
        <v>6833.0281558500001</v>
      </c>
      <c r="Q137" s="38">
        <v>41.118842618913362</v>
      </c>
      <c r="R137" s="37">
        <v>59.3</v>
      </c>
      <c r="S137" s="39">
        <v>56.000000000000007</v>
      </c>
      <c r="T137" s="39">
        <v>72.3</v>
      </c>
      <c r="U137" s="39">
        <v>48.699999999999996</v>
      </c>
      <c r="V137" s="48">
        <v>52.54</v>
      </c>
    </row>
    <row r="138" spans="1:22">
      <c r="A138" s="2" t="s">
        <v>141</v>
      </c>
      <c r="B138" s="31">
        <v>19818</v>
      </c>
      <c r="C138" s="31">
        <v>12400.122600000001</v>
      </c>
      <c r="D138" s="32">
        <v>5402</v>
      </c>
      <c r="E138" s="33">
        <v>273</v>
      </c>
      <c r="F138" s="34">
        <v>5124</v>
      </c>
      <c r="G138" s="35">
        <v>8093</v>
      </c>
      <c r="H138" s="31">
        <v>2345.1792</v>
      </c>
      <c r="I138" s="31">
        <v>1992.6659999999997</v>
      </c>
      <c r="J138" s="32">
        <v>9394.45870732</v>
      </c>
      <c r="K138" s="37">
        <v>39.252490639366805</v>
      </c>
      <c r="L138" s="37">
        <v>44.633007404914736</v>
      </c>
      <c r="M138" s="37">
        <v>60.362945141854283</v>
      </c>
      <c r="N138" s="36">
        <v>9964.4477001699997</v>
      </c>
      <c r="O138" s="38">
        <v>26.948284334958057</v>
      </c>
      <c r="P138" s="36">
        <v>6539.9525967700001</v>
      </c>
      <c r="Q138" s="38">
        <v>42.000489653955839</v>
      </c>
      <c r="R138" s="37">
        <v>64.3</v>
      </c>
      <c r="S138" s="39">
        <v>57.499999999999993</v>
      </c>
      <c r="T138" s="39">
        <v>79.2</v>
      </c>
      <c r="U138" s="39">
        <v>48.1</v>
      </c>
      <c r="V138" s="48">
        <v>54.449999999999996</v>
      </c>
    </row>
    <row r="139" spans="1:22">
      <c r="A139" s="2" t="s">
        <v>142</v>
      </c>
      <c r="B139" s="31">
        <v>10412</v>
      </c>
      <c r="C139" s="31">
        <v>8334.8060000000005</v>
      </c>
      <c r="D139" s="32">
        <v>2667</v>
      </c>
      <c r="E139" s="33">
        <v>234</v>
      </c>
      <c r="F139" s="34">
        <v>4768</v>
      </c>
      <c r="G139" s="35">
        <v>5576</v>
      </c>
      <c r="H139" s="31">
        <v>2203.4376000000002</v>
      </c>
      <c r="I139" s="31">
        <v>2376.0126</v>
      </c>
      <c r="J139" s="32">
        <v>4783.7677704799999</v>
      </c>
      <c r="K139" s="37">
        <v>42.664575522340883</v>
      </c>
      <c r="L139" s="37">
        <v>42.956076354934993</v>
      </c>
      <c r="M139" s="37">
        <v>86.401696729707339</v>
      </c>
      <c r="N139" s="36">
        <v>4987.04208483</v>
      </c>
      <c r="O139" s="38">
        <v>33.499727133081727</v>
      </c>
      <c r="P139" s="36">
        <v>3954.8406837500002</v>
      </c>
      <c r="Q139" s="38">
        <v>45.778578507574764</v>
      </c>
      <c r="R139" s="37">
        <v>56.899999999999991</v>
      </c>
      <c r="S139" s="39">
        <v>54.900000000000006</v>
      </c>
      <c r="T139" s="39">
        <v>77.100000000000009</v>
      </c>
      <c r="U139" s="39">
        <v>37.1</v>
      </c>
      <c r="V139" s="48">
        <v>46.02</v>
      </c>
    </row>
    <row r="140" spans="1:22">
      <c r="A140" s="2" t="s">
        <v>143</v>
      </c>
      <c r="B140" s="31">
        <v>13192</v>
      </c>
      <c r="C140" s="31">
        <v>7763.4920000000011</v>
      </c>
      <c r="D140" s="32">
        <v>3829</v>
      </c>
      <c r="E140" s="33">
        <v>226</v>
      </c>
      <c r="F140" s="34">
        <v>6164</v>
      </c>
      <c r="G140" s="35">
        <v>1718</v>
      </c>
      <c r="H140" s="31">
        <v>3728.0802000000003</v>
      </c>
      <c r="I140" s="31">
        <v>577.09079999999994</v>
      </c>
      <c r="J140" s="32">
        <v>5988.0800840100001</v>
      </c>
      <c r="K140" s="37">
        <v>38.015707142013071</v>
      </c>
      <c r="L140" s="37">
        <v>48.25223512526879</v>
      </c>
      <c r="M140" s="37">
        <v>82.831586297552064</v>
      </c>
      <c r="N140" s="36">
        <v>6356.0602345400002</v>
      </c>
      <c r="O140" s="38">
        <v>26.628884386783863</v>
      </c>
      <c r="P140" s="36">
        <v>4746.62514354</v>
      </c>
      <c r="Q140" s="38">
        <v>46.736547539238082</v>
      </c>
      <c r="R140" s="37">
        <v>56.3</v>
      </c>
      <c r="S140" s="39">
        <v>57.9</v>
      </c>
      <c r="T140" s="39">
        <v>69.5</v>
      </c>
      <c r="U140" s="39">
        <v>47.699999999999996</v>
      </c>
      <c r="V140" s="48">
        <v>50.81</v>
      </c>
    </row>
    <row r="141" spans="1:22">
      <c r="A141" s="2" t="s">
        <v>144</v>
      </c>
      <c r="B141" s="31">
        <v>10062</v>
      </c>
      <c r="C141" s="31">
        <v>5356.0025999999998</v>
      </c>
      <c r="D141" s="32">
        <v>2798</v>
      </c>
      <c r="E141" s="33">
        <v>308</v>
      </c>
      <c r="F141" s="34">
        <v>3336</v>
      </c>
      <c r="G141" s="35">
        <v>1088</v>
      </c>
      <c r="H141" s="31">
        <v>3970.6055999999999</v>
      </c>
      <c r="I141" s="31">
        <v>529.6902</v>
      </c>
      <c r="J141" s="32">
        <v>5045.1864336099998</v>
      </c>
      <c r="K141" s="37">
        <v>31.42103535456673</v>
      </c>
      <c r="L141" s="37">
        <v>51.267125851789494</v>
      </c>
      <c r="M141" s="37">
        <v>75.745715140173616</v>
      </c>
      <c r="N141" s="36">
        <v>5347.7260850499997</v>
      </c>
      <c r="O141" s="38">
        <v>17.566998838745057</v>
      </c>
      <c r="P141" s="36">
        <v>3378.3472279399998</v>
      </c>
      <c r="Q141" s="38">
        <v>46.648835070188035</v>
      </c>
      <c r="R141" s="37">
        <v>61.1</v>
      </c>
      <c r="S141" s="39">
        <v>55.400000000000006</v>
      </c>
      <c r="T141" s="39">
        <v>68.600000000000009</v>
      </c>
      <c r="U141" s="39">
        <v>45.9</v>
      </c>
      <c r="V141" s="48">
        <v>46.87</v>
      </c>
    </row>
    <row r="142" spans="1:22">
      <c r="A142" s="2" t="s">
        <v>145</v>
      </c>
      <c r="B142" s="31">
        <v>17282</v>
      </c>
      <c r="C142" s="31">
        <v>6321.7555999999995</v>
      </c>
      <c r="D142" s="32">
        <v>4739</v>
      </c>
      <c r="E142" s="33">
        <v>269</v>
      </c>
      <c r="F142" s="34">
        <v>3926</v>
      </c>
      <c r="G142" s="35">
        <v>2715</v>
      </c>
      <c r="H142" s="31">
        <v>3120.1559999999999</v>
      </c>
      <c r="I142" s="31">
        <v>717.45179999999993</v>
      </c>
      <c r="J142" s="32">
        <v>7200.8778881300004</v>
      </c>
      <c r="K142" s="37">
        <v>37.22556578988911</v>
      </c>
      <c r="L142" s="37">
        <v>45.054348921176242</v>
      </c>
      <c r="M142" s="37">
        <v>76.77201190547035</v>
      </c>
      <c r="N142" s="36">
        <v>7722.2048634599996</v>
      </c>
      <c r="O142" s="38">
        <v>10.159062202197216</v>
      </c>
      <c r="P142" s="36">
        <v>6040.7760303900004</v>
      </c>
      <c r="Q142" s="38">
        <v>28.174064226150776</v>
      </c>
      <c r="R142" s="37">
        <v>59.099999999999994</v>
      </c>
      <c r="S142" s="39">
        <v>58.9</v>
      </c>
      <c r="T142" s="39">
        <v>75.2</v>
      </c>
      <c r="U142" s="39">
        <v>47.3</v>
      </c>
      <c r="V142" s="48">
        <v>49.07</v>
      </c>
    </row>
    <row r="143" spans="1:22">
      <c r="A143" s="2" t="s">
        <v>146</v>
      </c>
      <c r="B143" s="31">
        <v>15785</v>
      </c>
      <c r="C143" s="31">
        <v>3821.5485000000003</v>
      </c>
      <c r="D143" s="32">
        <v>4780</v>
      </c>
      <c r="E143" s="33">
        <v>302</v>
      </c>
      <c r="F143" s="34">
        <v>6012</v>
      </c>
      <c r="G143" s="35">
        <v>3553</v>
      </c>
      <c r="H143" s="31">
        <v>938.80799999999988</v>
      </c>
      <c r="I143" s="31">
        <v>1084.2311999999999</v>
      </c>
      <c r="J143" s="32">
        <v>5935.5344824900003</v>
      </c>
      <c r="K143" s="37">
        <v>33.854904494103785</v>
      </c>
      <c r="L143" s="37">
        <v>52.618149435989736</v>
      </c>
      <c r="M143" s="37">
        <v>75.143677672558766</v>
      </c>
      <c r="N143" s="36">
        <v>6454.1759356800003</v>
      </c>
      <c r="O143" s="38">
        <v>11.086191949842066</v>
      </c>
      <c r="P143" s="36">
        <v>6748.8677860899998</v>
      </c>
      <c r="Q143" s="38">
        <v>44.370587359141169</v>
      </c>
      <c r="R143" s="37">
        <v>58.4</v>
      </c>
      <c r="S143" s="39">
        <v>56.899999999999991</v>
      </c>
      <c r="T143" s="39">
        <v>75.7</v>
      </c>
      <c r="U143" s="39">
        <v>45.1</v>
      </c>
      <c r="V143" s="48">
        <v>51.03</v>
      </c>
    </row>
    <row r="144" spans="1:22">
      <c r="A144" s="2" t="s">
        <v>147</v>
      </c>
      <c r="B144" s="31">
        <v>17008</v>
      </c>
      <c r="C144" s="31">
        <v>6959.6736000000001</v>
      </c>
      <c r="D144" s="32">
        <v>4918</v>
      </c>
      <c r="E144" s="33">
        <v>238</v>
      </c>
      <c r="F144" s="34">
        <v>4584</v>
      </c>
      <c r="G144" s="35">
        <v>2091</v>
      </c>
      <c r="H144" s="31">
        <v>3784.2246</v>
      </c>
      <c r="I144" s="31">
        <v>609.3048</v>
      </c>
      <c r="J144" s="32">
        <v>6386.2824034400001</v>
      </c>
      <c r="K144" s="37">
        <v>33.942861232089541</v>
      </c>
      <c r="L144" s="37">
        <v>52.211972159728248</v>
      </c>
      <c r="M144" s="37">
        <v>70.63547025766313</v>
      </c>
      <c r="N144" s="36">
        <v>6947.1009728700001</v>
      </c>
      <c r="O144" s="38">
        <v>13.709532647350258</v>
      </c>
      <c r="P144" s="36">
        <v>7194.1114741000001</v>
      </c>
      <c r="Q144" s="38">
        <v>46.518523443211826</v>
      </c>
      <c r="R144" s="37">
        <v>61.6</v>
      </c>
      <c r="S144" s="39">
        <v>56.499999999999993</v>
      </c>
      <c r="T144" s="39">
        <v>79.800000000000011</v>
      </c>
      <c r="U144" s="39">
        <v>48.199999999999996</v>
      </c>
      <c r="V144" s="48">
        <v>56.999999999999993</v>
      </c>
    </row>
    <row r="145" spans="1:22">
      <c r="A145" s="2" t="s">
        <v>148</v>
      </c>
      <c r="B145" s="31">
        <v>14171</v>
      </c>
      <c r="C145" s="31">
        <v>9015.5902000000006</v>
      </c>
      <c r="D145" s="32">
        <v>3787</v>
      </c>
      <c r="E145" s="33">
        <v>236</v>
      </c>
      <c r="F145" s="34">
        <v>5966</v>
      </c>
      <c r="G145" s="35">
        <v>6415</v>
      </c>
      <c r="H145" s="31">
        <v>2510.8512000000001</v>
      </c>
      <c r="I145" s="31">
        <v>2045.1287999999997</v>
      </c>
      <c r="J145" s="32">
        <v>4481.6969666200002</v>
      </c>
      <c r="K145" s="37">
        <v>42.294522788883519</v>
      </c>
      <c r="L145" s="37">
        <v>47.15376177354301</v>
      </c>
      <c r="M145" s="37">
        <v>81.462488732369238</v>
      </c>
      <c r="N145" s="36">
        <v>5121.3402458</v>
      </c>
      <c r="O145" s="38">
        <v>23.707950368767904</v>
      </c>
      <c r="P145" s="36">
        <v>6908.3671700200002</v>
      </c>
      <c r="Q145" s="38">
        <v>43.926799989138601</v>
      </c>
      <c r="R145" s="37">
        <v>58.4</v>
      </c>
      <c r="S145" s="39">
        <v>58.4</v>
      </c>
      <c r="T145" s="39">
        <v>74.2</v>
      </c>
      <c r="U145" s="39">
        <v>44.9</v>
      </c>
      <c r="V145" s="48">
        <v>57.609999999999992</v>
      </c>
    </row>
    <row r="146" spans="1:22">
      <c r="A146" s="2" t="s">
        <v>149</v>
      </c>
      <c r="B146" s="31">
        <v>18943</v>
      </c>
      <c r="C146" s="31">
        <v>3201.3669999999997</v>
      </c>
      <c r="D146" s="32">
        <v>5590</v>
      </c>
      <c r="E146" s="33">
        <v>277</v>
      </c>
      <c r="F146" s="34">
        <v>8118</v>
      </c>
      <c r="G146" s="35">
        <v>2396</v>
      </c>
      <c r="H146" s="31">
        <v>875.76060000000007</v>
      </c>
      <c r="I146" s="31">
        <v>671.89199999999994</v>
      </c>
      <c r="J146" s="32">
        <v>6349.8087632999996</v>
      </c>
      <c r="K146" s="37">
        <v>36.924861205148559</v>
      </c>
      <c r="L146" s="37">
        <v>49.346265727846998</v>
      </c>
      <c r="M146" s="37">
        <v>73.962896927110805</v>
      </c>
      <c r="N146" s="36">
        <v>7295.8043504200004</v>
      </c>
      <c r="O146" s="38">
        <v>12.842362984501662</v>
      </c>
      <c r="P146" s="36">
        <v>8541.9625604400007</v>
      </c>
      <c r="Q146" s="38">
        <v>42.505955302887379</v>
      </c>
      <c r="R146" s="37">
        <v>57.599999999999994</v>
      </c>
      <c r="S146" s="39">
        <v>55.000000000000007</v>
      </c>
      <c r="T146" s="39">
        <v>76.400000000000006</v>
      </c>
      <c r="U146" s="39">
        <v>49.3</v>
      </c>
      <c r="V146" s="48">
        <v>49.89</v>
      </c>
    </row>
    <row r="147" spans="1:22">
      <c r="A147" s="2" t="s">
        <v>150</v>
      </c>
      <c r="B147" s="31">
        <v>15508</v>
      </c>
      <c r="C147" s="31">
        <v>12071.4272</v>
      </c>
      <c r="D147" s="32">
        <v>4212</v>
      </c>
      <c r="E147" s="33">
        <v>231</v>
      </c>
      <c r="F147" s="34">
        <v>5450</v>
      </c>
      <c r="G147" s="35">
        <v>4305</v>
      </c>
      <c r="H147" s="31">
        <v>2718.4014000000002</v>
      </c>
      <c r="I147" s="31">
        <v>1349.3064000000002</v>
      </c>
      <c r="J147" s="32">
        <v>4993.9430567099998</v>
      </c>
      <c r="K147" s="37">
        <v>43.006700634262195</v>
      </c>
      <c r="L147" s="37">
        <v>46.119304004041098</v>
      </c>
      <c r="M147" s="37">
        <v>80.721038261980055</v>
      </c>
      <c r="N147" s="36">
        <v>5226.6916265099999</v>
      </c>
      <c r="O147" s="38">
        <v>17.934202349257472</v>
      </c>
      <c r="P147" s="36">
        <v>8037.8810112600004</v>
      </c>
      <c r="Q147" s="38">
        <v>40.689721761349006</v>
      </c>
      <c r="R147" s="37">
        <v>58.5</v>
      </c>
      <c r="S147" s="39">
        <v>59.599999999999994</v>
      </c>
      <c r="T147" s="39">
        <v>71.2</v>
      </c>
      <c r="U147" s="39">
        <v>45.800000000000004</v>
      </c>
      <c r="V147" s="48">
        <v>55.400000000000006</v>
      </c>
    </row>
    <row r="148" spans="1:22">
      <c r="A148" s="2" t="s">
        <v>151</v>
      </c>
      <c r="B148" s="31">
        <v>17840</v>
      </c>
      <c r="C148" s="31">
        <v>9501.5839999999989</v>
      </c>
      <c r="D148" s="32">
        <v>5207</v>
      </c>
      <c r="E148" s="33">
        <v>227</v>
      </c>
      <c r="F148" s="34">
        <v>5956</v>
      </c>
      <c r="G148" s="35">
        <v>1056</v>
      </c>
      <c r="H148" s="31">
        <v>4252.7082</v>
      </c>
      <c r="I148" s="31">
        <v>292.68720000000002</v>
      </c>
      <c r="J148" s="32">
        <v>7008.6384128600002</v>
      </c>
      <c r="K148" s="37">
        <v>31.940604541628691</v>
      </c>
      <c r="L148" s="37">
        <v>55.335134134936105</v>
      </c>
      <c r="M148" s="37">
        <v>73.165433850110233</v>
      </c>
      <c r="N148" s="36">
        <v>7568.8874252200003</v>
      </c>
      <c r="O148" s="38">
        <v>12.557626788356851</v>
      </c>
      <c r="P148" s="36">
        <v>7242.8334100700004</v>
      </c>
      <c r="Q148" s="38">
        <v>47.80384514071735</v>
      </c>
      <c r="R148" s="37">
        <v>60.199999999999996</v>
      </c>
      <c r="S148" s="39">
        <v>58.199999999999996</v>
      </c>
      <c r="T148" s="39">
        <v>77</v>
      </c>
      <c r="U148" s="39">
        <v>48</v>
      </c>
      <c r="V148" s="48">
        <v>50.81</v>
      </c>
    </row>
    <row r="149" spans="1:22">
      <c r="A149" s="2" t="s">
        <v>152</v>
      </c>
      <c r="B149" s="31">
        <v>15205</v>
      </c>
      <c r="C149" s="31">
        <v>7340.9740000000002</v>
      </c>
      <c r="D149" s="32">
        <v>3967</v>
      </c>
      <c r="E149" s="33">
        <v>265</v>
      </c>
      <c r="F149" s="34">
        <v>4740</v>
      </c>
      <c r="G149" s="35">
        <v>5153</v>
      </c>
      <c r="H149" s="31">
        <v>2223.6864</v>
      </c>
      <c r="I149" s="31">
        <v>1485.0654000000002</v>
      </c>
      <c r="J149" s="32">
        <v>5663.7585245800001</v>
      </c>
      <c r="K149" s="37">
        <v>35.167436532028439</v>
      </c>
      <c r="L149" s="37">
        <v>52.629769175034347</v>
      </c>
      <c r="M149" s="37">
        <v>70.719939305950646</v>
      </c>
      <c r="N149" s="36">
        <v>6734.2684236900004</v>
      </c>
      <c r="O149" s="38">
        <v>15.77804014645722</v>
      </c>
      <c r="P149" s="36">
        <v>6221.9736873900001</v>
      </c>
      <c r="Q149" s="38">
        <v>43.846714540581729</v>
      </c>
      <c r="R149" s="37">
        <v>61.4</v>
      </c>
      <c r="S149" s="39">
        <v>58.599999999999994</v>
      </c>
      <c r="T149" s="39">
        <v>78</v>
      </c>
      <c r="U149" s="39">
        <v>43.5</v>
      </c>
      <c r="V149" s="48">
        <v>49.66</v>
      </c>
    </row>
    <row r="150" spans="1:22">
      <c r="A150" s="2" t="s">
        <v>153</v>
      </c>
      <c r="B150" s="31">
        <v>13343</v>
      </c>
      <c r="C150" s="31">
        <v>9067.9027999999998</v>
      </c>
      <c r="D150" s="32">
        <v>3554</v>
      </c>
      <c r="E150" s="33">
        <v>232</v>
      </c>
      <c r="F150" s="34">
        <v>4366</v>
      </c>
      <c r="G150" s="35">
        <v>6081</v>
      </c>
      <c r="H150" s="31">
        <v>1755.6629999999998</v>
      </c>
      <c r="I150" s="31">
        <v>2135.328</v>
      </c>
      <c r="J150" s="32">
        <v>5820.1022792399999</v>
      </c>
      <c r="K150" s="37">
        <v>36.361984703442381</v>
      </c>
      <c r="L150" s="37">
        <v>47.855087098688301</v>
      </c>
      <c r="M150" s="37">
        <v>79.237403074813258</v>
      </c>
      <c r="N150" s="36">
        <v>6152.3795493600001</v>
      </c>
      <c r="O150" s="38">
        <v>15.518620846779832</v>
      </c>
      <c r="P150" s="36">
        <v>4484.4750147799996</v>
      </c>
      <c r="Q150" s="38">
        <v>35.042408205659129</v>
      </c>
      <c r="R150" s="37">
        <v>57.4</v>
      </c>
      <c r="S150" s="39">
        <v>58.9</v>
      </c>
      <c r="T150" s="39">
        <v>75</v>
      </c>
      <c r="U150" s="39">
        <v>43.6</v>
      </c>
      <c r="V150" s="48">
        <v>54.81</v>
      </c>
    </row>
    <row r="151" spans="1:22">
      <c r="A151" s="2" t="s">
        <v>154</v>
      </c>
      <c r="B151" s="31">
        <v>15331</v>
      </c>
      <c r="C151" s="31">
        <v>12694.068000000001</v>
      </c>
      <c r="D151" s="32">
        <v>3836</v>
      </c>
      <c r="E151" s="33">
        <v>190</v>
      </c>
      <c r="F151" s="34">
        <v>5972</v>
      </c>
      <c r="G151" s="35">
        <v>6428</v>
      </c>
      <c r="H151" s="31">
        <v>2624.9808000000003</v>
      </c>
      <c r="I151" s="31">
        <v>1931.4594</v>
      </c>
      <c r="J151" s="32">
        <v>6018.77498784</v>
      </c>
      <c r="K151" s="37">
        <v>49.795056356603254</v>
      </c>
      <c r="L151" s="37">
        <v>41.28279583290179</v>
      </c>
      <c r="M151" s="37">
        <v>81.252350492102394</v>
      </c>
      <c r="N151" s="36">
        <v>6730.0625946500004</v>
      </c>
      <c r="O151" s="38">
        <v>36.925948178484077</v>
      </c>
      <c r="P151" s="36">
        <v>6232.1251266700001</v>
      </c>
      <c r="Q151" s="38">
        <v>36.307612987209772</v>
      </c>
      <c r="R151" s="37">
        <v>55.000000000000007</v>
      </c>
      <c r="S151" s="39">
        <v>58.099999999999994</v>
      </c>
      <c r="T151" s="39">
        <v>70.7</v>
      </c>
      <c r="U151" s="39">
        <v>46.2</v>
      </c>
      <c r="V151" s="48">
        <v>53.12</v>
      </c>
    </row>
    <row r="152" spans="1:22">
      <c r="A152" s="2" t="s">
        <v>155</v>
      </c>
      <c r="B152" s="31">
        <v>11990</v>
      </c>
      <c r="C152" s="31">
        <v>6586.107</v>
      </c>
      <c r="D152" s="32">
        <v>3239</v>
      </c>
      <c r="E152" s="33">
        <v>214</v>
      </c>
      <c r="F152" s="34">
        <v>4198</v>
      </c>
      <c r="G152" s="35">
        <v>4385</v>
      </c>
      <c r="H152" s="31">
        <v>2854.6206000000002</v>
      </c>
      <c r="I152" s="31">
        <v>1693.5359999999998</v>
      </c>
      <c r="J152" s="32">
        <v>4304.2761543899996</v>
      </c>
      <c r="K152" s="37">
        <v>39.393464472768002</v>
      </c>
      <c r="L152" s="37">
        <v>48.515662164113991</v>
      </c>
      <c r="M152" s="37">
        <v>77.906460335738274</v>
      </c>
      <c r="N152" s="36">
        <v>4642.50238713</v>
      </c>
      <c r="O152" s="38">
        <v>15.208519252189001</v>
      </c>
      <c r="P152" s="36">
        <v>5290.6348701300003</v>
      </c>
      <c r="Q152" s="38">
        <v>39.384381915185926</v>
      </c>
      <c r="R152" s="37">
        <v>57.099999999999994</v>
      </c>
      <c r="S152" s="39">
        <v>50.8</v>
      </c>
      <c r="T152" s="39">
        <v>75.099999999999994</v>
      </c>
      <c r="U152" s="39">
        <v>41.5</v>
      </c>
      <c r="V152" s="48">
        <v>50.480000000000004</v>
      </c>
    </row>
    <row r="153" spans="1:22">
      <c r="A153" s="2" t="s">
        <v>156</v>
      </c>
      <c r="B153" s="31">
        <v>14924</v>
      </c>
      <c r="C153" s="31">
        <v>8715.616</v>
      </c>
      <c r="D153" s="32">
        <v>4071</v>
      </c>
      <c r="E153" s="33">
        <v>216</v>
      </c>
      <c r="F153" s="34">
        <v>5468</v>
      </c>
      <c r="G153" s="35">
        <v>2575</v>
      </c>
      <c r="H153" s="31">
        <v>3392.5944</v>
      </c>
      <c r="I153" s="31">
        <v>859.19340000000011</v>
      </c>
      <c r="J153" s="32">
        <v>4796.7376924700002</v>
      </c>
      <c r="K153" s="37">
        <v>43.775555632359683</v>
      </c>
      <c r="L153" s="37">
        <v>45.183110979511177</v>
      </c>
      <c r="M153" s="37">
        <v>78.24835068947344</v>
      </c>
      <c r="N153" s="36">
        <v>5348.2965514099997</v>
      </c>
      <c r="O153" s="38">
        <v>19.772533681050415</v>
      </c>
      <c r="P153" s="36">
        <v>6859.3939460000001</v>
      </c>
      <c r="Q153" s="38">
        <v>37.509193350388749</v>
      </c>
      <c r="R153" s="37">
        <v>57.199999999999996</v>
      </c>
      <c r="S153" s="39">
        <v>59.599999999999994</v>
      </c>
      <c r="T153" s="39">
        <v>69.899999999999991</v>
      </c>
      <c r="U153" s="39">
        <v>46.400000000000006</v>
      </c>
      <c r="V153" s="48">
        <v>54.900000000000006</v>
      </c>
    </row>
    <row r="154" spans="1:22">
      <c r="A154" s="2" t="s">
        <v>157</v>
      </c>
      <c r="B154" s="31">
        <v>13051</v>
      </c>
      <c r="C154" s="31">
        <v>2841.2027000000003</v>
      </c>
      <c r="D154" s="32">
        <v>3691</v>
      </c>
      <c r="E154" s="33">
        <v>228</v>
      </c>
      <c r="F154" s="34">
        <v>5806</v>
      </c>
      <c r="G154" s="35">
        <v>2155</v>
      </c>
      <c r="H154" s="31">
        <v>1430.3016</v>
      </c>
      <c r="I154" s="31">
        <v>830.20080000000007</v>
      </c>
      <c r="J154" s="32">
        <v>4256.1585494399997</v>
      </c>
      <c r="K154" s="37">
        <v>37.009792780181968</v>
      </c>
      <c r="L154" s="37">
        <v>53.343079136495476</v>
      </c>
      <c r="M154" s="37">
        <v>78.414613339729272</v>
      </c>
      <c r="N154" s="36">
        <v>4730.7911126899999</v>
      </c>
      <c r="O154" s="38">
        <v>13.897820585152587</v>
      </c>
      <c r="P154" s="36">
        <v>6137.2155261199996</v>
      </c>
      <c r="Q154" s="38">
        <v>45.174650280088436</v>
      </c>
      <c r="R154" s="37">
        <v>54.300000000000004</v>
      </c>
      <c r="S154" s="39">
        <v>54.7</v>
      </c>
      <c r="T154" s="39">
        <v>70.099999999999994</v>
      </c>
      <c r="U154" s="39">
        <v>45.9</v>
      </c>
      <c r="V154" s="48">
        <v>47.83</v>
      </c>
    </row>
    <row r="155" spans="1:22">
      <c r="A155" s="2" t="s">
        <v>158</v>
      </c>
      <c r="B155" s="31">
        <v>15193</v>
      </c>
      <c r="C155" s="31">
        <v>5621.41</v>
      </c>
      <c r="D155" s="32">
        <v>4226</v>
      </c>
      <c r="E155" s="33">
        <v>268</v>
      </c>
      <c r="F155" s="34">
        <v>5996</v>
      </c>
      <c r="G155" s="35">
        <v>2972</v>
      </c>
      <c r="H155" s="31">
        <v>776.3574000000001</v>
      </c>
      <c r="I155" s="31">
        <v>1035.45</v>
      </c>
      <c r="J155" s="32">
        <v>4815.3621118499996</v>
      </c>
      <c r="K155" s="37">
        <v>41.420418044409679</v>
      </c>
      <c r="L155" s="37">
        <v>46.584535938295751</v>
      </c>
      <c r="M155" s="37">
        <v>74.686415628604678</v>
      </c>
      <c r="N155" s="36">
        <v>5965.9006548200005</v>
      </c>
      <c r="O155" s="38">
        <v>21.607493355567676</v>
      </c>
      <c r="P155" s="36">
        <v>6723.5275442499997</v>
      </c>
      <c r="Q155" s="38">
        <v>40.999235984352524</v>
      </c>
      <c r="R155" s="37">
        <v>58.9</v>
      </c>
      <c r="S155" s="39">
        <v>52.5</v>
      </c>
      <c r="T155" s="39">
        <v>76.3</v>
      </c>
      <c r="U155" s="39">
        <v>49</v>
      </c>
      <c r="V155" s="48">
        <v>49.55</v>
      </c>
    </row>
    <row r="156" spans="1:22">
      <c r="A156" s="2" t="s">
        <v>159</v>
      </c>
      <c r="B156" s="31">
        <v>13209</v>
      </c>
      <c r="C156" s="31">
        <v>10610.789699999999</v>
      </c>
      <c r="D156" s="32">
        <v>3529</v>
      </c>
      <c r="E156" s="33">
        <v>184</v>
      </c>
      <c r="F156" s="34">
        <v>5240</v>
      </c>
      <c r="G156" s="35">
        <v>2179</v>
      </c>
      <c r="H156" s="31">
        <v>3746.4882000000002</v>
      </c>
      <c r="I156" s="31">
        <v>820.07640000000004</v>
      </c>
      <c r="J156" s="32">
        <v>6156.9007886299996</v>
      </c>
      <c r="K156" s="37">
        <v>36.249996993836845</v>
      </c>
      <c r="L156" s="37">
        <v>50.918337072386564</v>
      </c>
      <c r="M156" s="37">
        <v>81.986787997964967</v>
      </c>
      <c r="N156" s="36">
        <v>6531.7283896400004</v>
      </c>
      <c r="O156" s="38">
        <v>20.920696493861932</v>
      </c>
      <c r="P156" s="36">
        <v>4109.7723711899998</v>
      </c>
      <c r="Q156" s="38">
        <v>39.386895216809684</v>
      </c>
      <c r="R156" s="37">
        <v>56.2</v>
      </c>
      <c r="S156" s="39">
        <v>58.5</v>
      </c>
      <c r="T156" s="39">
        <v>70.5</v>
      </c>
      <c r="U156" s="39">
        <v>46.5</v>
      </c>
      <c r="V156" s="48">
        <v>53.690000000000005</v>
      </c>
    </row>
    <row r="157" spans="1:22">
      <c r="A157" s="2" t="s">
        <v>160</v>
      </c>
      <c r="B157" s="31">
        <v>10995</v>
      </c>
      <c r="C157" s="31">
        <v>3815.2650000000008</v>
      </c>
      <c r="D157" s="32">
        <v>3332</v>
      </c>
      <c r="E157" s="33">
        <v>290</v>
      </c>
      <c r="F157" s="34">
        <v>3782</v>
      </c>
      <c r="G157" s="35">
        <v>1707</v>
      </c>
      <c r="H157" s="31">
        <v>1352.0676000000001</v>
      </c>
      <c r="I157" s="31">
        <v>739.08119999999997</v>
      </c>
      <c r="J157" s="32">
        <v>3442.80003562</v>
      </c>
      <c r="K157" s="37">
        <v>37.540774636849967</v>
      </c>
      <c r="L157" s="37">
        <v>48.959122957279398</v>
      </c>
      <c r="M157" s="37">
        <v>69.493006346195614</v>
      </c>
      <c r="N157" s="36">
        <v>4338.8008245700003</v>
      </c>
      <c r="O157" s="38">
        <v>17.264532593386271</v>
      </c>
      <c r="P157" s="36">
        <v>4817.8810055800004</v>
      </c>
      <c r="Q157" s="38">
        <v>44.199211137919015</v>
      </c>
      <c r="R157" s="37">
        <v>59.9</v>
      </c>
      <c r="S157" s="39">
        <v>55.900000000000006</v>
      </c>
      <c r="T157" s="39">
        <v>78.600000000000009</v>
      </c>
      <c r="U157" s="39">
        <v>38.200000000000003</v>
      </c>
      <c r="V157" s="48">
        <v>47.92</v>
      </c>
    </row>
    <row r="158" spans="1:22">
      <c r="A158" s="2" t="s">
        <v>161</v>
      </c>
      <c r="B158" s="31">
        <v>10495</v>
      </c>
      <c r="C158" s="31">
        <v>2227.0389999999998</v>
      </c>
      <c r="D158" s="32">
        <v>2996</v>
      </c>
      <c r="E158" s="33">
        <v>289</v>
      </c>
      <c r="F158" s="34">
        <v>4284</v>
      </c>
      <c r="G158" s="35">
        <v>1402</v>
      </c>
      <c r="H158" s="31">
        <v>3689.4234000000001</v>
      </c>
      <c r="I158" s="31">
        <v>762.09119999999996</v>
      </c>
      <c r="J158" s="32">
        <v>3281.64390245</v>
      </c>
      <c r="K158" s="37">
        <v>40.959099090686493</v>
      </c>
      <c r="L158" s="37">
        <v>41.779520614233633</v>
      </c>
      <c r="M158" s="37">
        <v>75.954450735530543</v>
      </c>
      <c r="N158" s="36">
        <v>3839.57798155</v>
      </c>
      <c r="O158" s="38">
        <v>17.055176256522984</v>
      </c>
      <c r="P158" s="36">
        <v>4591.6263243699996</v>
      </c>
      <c r="Q158" s="38">
        <v>39.052128020805966</v>
      </c>
      <c r="R158" s="37">
        <v>57.199999999999996</v>
      </c>
      <c r="S158" s="39">
        <v>55.600000000000009</v>
      </c>
      <c r="T158" s="39">
        <v>75.7</v>
      </c>
      <c r="U158" s="39">
        <v>42.9</v>
      </c>
      <c r="V158" s="48">
        <v>49.64</v>
      </c>
    </row>
    <row r="159" spans="1:22">
      <c r="A159" s="2" t="s">
        <v>162</v>
      </c>
      <c r="B159" s="31">
        <v>10207</v>
      </c>
      <c r="C159" s="31">
        <v>2616.0540999999998</v>
      </c>
      <c r="D159" s="32">
        <v>2752</v>
      </c>
      <c r="E159" s="33">
        <v>231</v>
      </c>
      <c r="F159" s="34">
        <v>3860</v>
      </c>
      <c r="G159" s="35">
        <v>1388</v>
      </c>
      <c r="H159" s="31">
        <v>419.70239999999995</v>
      </c>
      <c r="I159" s="31">
        <v>765.77279999999996</v>
      </c>
      <c r="J159" s="32">
        <v>3079.4146493399999</v>
      </c>
      <c r="K159" s="37">
        <v>42.776836294963687</v>
      </c>
      <c r="L159" s="37">
        <v>46.893615447811158</v>
      </c>
      <c r="M159" s="37">
        <v>76.659695118692539</v>
      </c>
      <c r="N159" s="36">
        <v>3643.5887001199999</v>
      </c>
      <c r="O159" s="38">
        <v>17.031566981189787</v>
      </c>
      <c r="P159" s="36">
        <v>4853.3893378700004</v>
      </c>
      <c r="Q159" s="38">
        <v>37.895397926743954</v>
      </c>
      <c r="R159" s="37">
        <v>57.099999999999994</v>
      </c>
      <c r="S159" s="39">
        <v>55.300000000000004</v>
      </c>
      <c r="T159" s="39">
        <v>72.599999999999994</v>
      </c>
      <c r="U159" s="39">
        <v>45</v>
      </c>
      <c r="V159" s="48">
        <v>44.43</v>
      </c>
    </row>
    <row r="160" spans="1:22">
      <c r="A160" s="2" t="s">
        <v>163</v>
      </c>
      <c r="B160" s="31">
        <v>18539</v>
      </c>
      <c r="C160" s="31">
        <v>3236.9094</v>
      </c>
      <c r="D160" s="32">
        <v>5331</v>
      </c>
      <c r="E160" s="33">
        <v>294</v>
      </c>
      <c r="F160" s="34">
        <v>6376</v>
      </c>
      <c r="G160" s="35">
        <v>1981</v>
      </c>
      <c r="H160" s="31">
        <v>790.62360000000001</v>
      </c>
      <c r="I160" s="31">
        <v>599.18039999999996</v>
      </c>
      <c r="J160" s="32">
        <v>7100.49432772</v>
      </c>
      <c r="K160" s="37">
        <v>33.405025570446206</v>
      </c>
      <c r="L160" s="37">
        <v>52.06611259346716</v>
      </c>
      <c r="M160" s="37">
        <v>73.303228898506063</v>
      </c>
      <c r="N160" s="36">
        <v>8137.3077144700001</v>
      </c>
      <c r="O160" s="38">
        <v>13.650609596030844</v>
      </c>
      <c r="P160" s="36">
        <v>7480.3844154400003</v>
      </c>
      <c r="Q160" s="38">
        <v>45.105736366912843</v>
      </c>
      <c r="R160" s="37">
        <v>61</v>
      </c>
      <c r="S160" s="39">
        <v>57.599999999999994</v>
      </c>
      <c r="T160" s="39">
        <v>77.100000000000009</v>
      </c>
      <c r="U160" s="39">
        <v>48.3</v>
      </c>
      <c r="V160" s="48">
        <v>51.81</v>
      </c>
    </row>
    <row r="161" spans="1:22">
      <c r="A161" s="2" t="s">
        <v>164</v>
      </c>
      <c r="B161" s="31">
        <v>14522</v>
      </c>
      <c r="C161" s="31">
        <v>4410.3314</v>
      </c>
      <c r="D161" s="32">
        <v>4172</v>
      </c>
      <c r="E161" s="33">
        <v>245</v>
      </c>
      <c r="F161" s="34">
        <v>4896</v>
      </c>
      <c r="G161" s="35">
        <v>1976</v>
      </c>
      <c r="H161" s="31">
        <v>3882.7074000000007</v>
      </c>
      <c r="I161" s="31">
        <v>625.41179999999997</v>
      </c>
      <c r="J161" s="32">
        <v>5489.3902927099998</v>
      </c>
      <c r="K161" s="37">
        <v>37.552419086829602</v>
      </c>
      <c r="L161" s="37">
        <v>49.401178029322445</v>
      </c>
      <c r="M161" s="37">
        <v>74.93044381649301</v>
      </c>
      <c r="N161" s="36">
        <v>6211.7259487600004</v>
      </c>
      <c r="O161" s="38">
        <v>16.626271763585539</v>
      </c>
      <c r="P161" s="36">
        <v>5728.63419686</v>
      </c>
      <c r="Q161" s="38">
        <v>39.75674608789582</v>
      </c>
      <c r="R161" s="37">
        <v>58.199999999999996</v>
      </c>
      <c r="S161" s="39">
        <v>56.100000000000009</v>
      </c>
      <c r="T161" s="39">
        <v>76.3</v>
      </c>
      <c r="U161" s="39">
        <v>45.4</v>
      </c>
      <c r="V161" s="48">
        <v>47.089999999999996</v>
      </c>
    </row>
    <row r="162" spans="1:22">
      <c r="A162" s="2" t="s">
        <v>165</v>
      </c>
      <c r="B162" s="31">
        <v>12693</v>
      </c>
      <c r="C162" s="31">
        <v>3166.9034999999999</v>
      </c>
      <c r="D162" s="32">
        <v>3798</v>
      </c>
      <c r="E162" s="33">
        <v>273</v>
      </c>
      <c r="F162" s="34">
        <v>4654</v>
      </c>
      <c r="G162" s="35">
        <v>999</v>
      </c>
      <c r="H162" s="31">
        <v>2217.2435999999998</v>
      </c>
      <c r="I162" s="31">
        <v>380.58539999999999</v>
      </c>
      <c r="J162" s="32">
        <v>4848.3809898500003</v>
      </c>
      <c r="K162" s="37">
        <v>32.446686703126829</v>
      </c>
      <c r="L162" s="37">
        <v>55.137179602097007</v>
      </c>
      <c r="M162" s="37">
        <v>73.02391426136947</v>
      </c>
      <c r="N162" s="36">
        <v>5509.1332000000002</v>
      </c>
      <c r="O162" s="38">
        <v>11.151822193734578</v>
      </c>
      <c r="P162" s="36">
        <v>5158.1583628899998</v>
      </c>
      <c r="Q162" s="38">
        <v>44.809489473584243</v>
      </c>
      <c r="R162" s="37">
        <v>60</v>
      </c>
      <c r="S162" s="39">
        <v>56.8</v>
      </c>
      <c r="T162" s="39">
        <v>71.8</v>
      </c>
      <c r="U162" s="39">
        <v>45.800000000000004</v>
      </c>
      <c r="V162" s="48">
        <v>50.39</v>
      </c>
    </row>
    <row r="163" spans="1:22">
      <c r="A163" s="2" t="s">
        <v>166</v>
      </c>
      <c r="B163" s="31">
        <v>19914</v>
      </c>
      <c r="C163" s="31">
        <v>1814.1653999999999</v>
      </c>
      <c r="D163" s="32">
        <v>5947</v>
      </c>
      <c r="E163" s="33">
        <v>323</v>
      </c>
      <c r="F163" s="34">
        <v>7232</v>
      </c>
      <c r="G163" s="35">
        <v>1621</v>
      </c>
      <c r="H163" s="31">
        <v>1063.9824000000001</v>
      </c>
      <c r="I163" s="31">
        <v>438.57059999999996</v>
      </c>
      <c r="J163" s="32">
        <v>7913.9150393</v>
      </c>
      <c r="K163" s="37">
        <v>34.261260090995215</v>
      </c>
      <c r="L163" s="37">
        <v>50.797878318861137</v>
      </c>
      <c r="M163" s="37">
        <v>73.168869674499973</v>
      </c>
      <c r="N163" s="36">
        <v>8560.1206886</v>
      </c>
      <c r="O163" s="38">
        <v>9.3957459665389411</v>
      </c>
      <c r="P163" s="36">
        <v>8106.9351739800004</v>
      </c>
      <c r="Q163" s="38">
        <v>39.483219503142621</v>
      </c>
      <c r="R163" s="37">
        <v>59.4</v>
      </c>
      <c r="S163" s="39">
        <v>55.000000000000007</v>
      </c>
      <c r="T163" s="39">
        <v>75.5</v>
      </c>
      <c r="U163" s="39">
        <v>51</v>
      </c>
      <c r="V163" s="48">
        <v>46.39</v>
      </c>
    </row>
    <row r="164" spans="1:22">
      <c r="A164" s="2" t="s">
        <v>167</v>
      </c>
      <c r="B164" s="31">
        <v>18127</v>
      </c>
      <c r="C164" s="31">
        <v>11557.7752</v>
      </c>
      <c r="D164" s="32">
        <v>4973</v>
      </c>
      <c r="E164" s="33">
        <v>273</v>
      </c>
      <c r="F164" s="34">
        <v>6982</v>
      </c>
      <c r="G164" s="35">
        <v>8126</v>
      </c>
      <c r="H164" s="31">
        <v>2190.5520000000001</v>
      </c>
      <c r="I164" s="31">
        <v>2081.9448000000002</v>
      </c>
      <c r="J164" s="32">
        <v>7623.7234675899999</v>
      </c>
      <c r="K164" s="37">
        <v>37.930351343602993</v>
      </c>
      <c r="L164" s="37">
        <v>49.160092216030762</v>
      </c>
      <c r="M164" s="37">
        <v>81.329797191086527</v>
      </c>
      <c r="N164" s="36">
        <v>8250.5760673700006</v>
      </c>
      <c r="O164" s="38">
        <v>21.647332360627818</v>
      </c>
      <c r="P164" s="36">
        <v>7020.0115200999999</v>
      </c>
      <c r="Q164" s="38">
        <v>42.932317280115626</v>
      </c>
      <c r="R164" s="37">
        <v>56.999999999999993</v>
      </c>
      <c r="S164" s="39">
        <v>58.3</v>
      </c>
      <c r="T164" s="39">
        <v>73.099999999999994</v>
      </c>
      <c r="U164" s="39">
        <v>48.4</v>
      </c>
      <c r="V164" s="48">
        <v>52.739999999999995</v>
      </c>
    </row>
    <row r="165" spans="1:22">
      <c r="A165" s="2" t="s">
        <v>168</v>
      </c>
      <c r="B165" s="31">
        <v>10900</v>
      </c>
      <c r="C165" s="31">
        <v>5615.68</v>
      </c>
      <c r="D165" s="32">
        <v>2760</v>
      </c>
      <c r="E165" s="33">
        <v>223</v>
      </c>
      <c r="F165" s="34">
        <v>4040</v>
      </c>
      <c r="G165" s="35">
        <v>3439</v>
      </c>
      <c r="H165" s="31">
        <v>2479.5576000000001</v>
      </c>
      <c r="I165" s="31">
        <v>1560.5381999999997</v>
      </c>
      <c r="J165" s="32">
        <v>4269.6343504400002</v>
      </c>
      <c r="K165" s="37">
        <v>36.905384419295054</v>
      </c>
      <c r="L165" s="37">
        <v>50.248539824564745</v>
      </c>
      <c r="M165" s="37">
        <v>76.362730240718847</v>
      </c>
      <c r="N165" s="36">
        <v>4921.6115752200003</v>
      </c>
      <c r="O165" s="38">
        <v>16.23797516719463</v>
      </c>
      <c r="P165" s="36">
        <v>4032.7214653599999</v>
      </c>
      <c r="Q165" s="38">
        <v>37.871708053203271</v>
      </c>
      <c r="R165" s="37">
        <v>59.099999999999994</v>
      </c>
      <c r="S165" s="39">
        <v>56.499999999999993</v>
      </c>
      <c r="T165" s="39">
        <v>77</v>
      </c>
      <c r="U165" s="39">
        <v>42.5</v>
      </c>
      <c r="V165" s="48">
        <v>47.160000000000004</v>
      </c>
    </row>
    <row r="166" spans="1:22">
      <c r="A166" s="2" t="s">
        <v>169</v>
      </c>
      <c r="B166" s="31">
        <v>13651</v>
      </c>
      <c r="C166" s="31">
        <v>8728.4493999999995</v>
      </c>
      <c r="D166" s="32">
        <v>3681</v>
      </c>
      <c r="E166" s="33">
        <v>269</v>
      </c>
      <c r="F166" s="34">
        <v>5566</v>
      </c>
      <c r="G166" s="35">
        <v>2099</v>
      </c>
      <c r="H166" s="31">
        <v>3691.7244000000001</v>
      </c>
      <c r="I166" s="31">
        <v>664.98899999999992</v>
      </c>
      <c r="J166" s="32">
        <v>6471.6543987799996</v>
      </c>
      <c r="K166" s="37">
        <v>35.353914608748362</v>
      </c>
      <c r="L166" s="37">
        <v>51.453266166073256</v>
      </c>
      <c r="M166" s="37">
        <v>81.141075749437192</v>
      </c>
      <c r="N166" s="36">
        <v>6797.4853835499998</v>
      </c>
      <c r="O166" s="38">
        <v>22.277579346837019</v>
      </c>
      <c r="P166" s="36">
        <v>5057.4905535500002</v>
      </c>
      <c r="Q166" s="38">
        <v>47.070926946150834</v>
      </c>
      <c r="R166" s="37">
        <v>59.3</v>
      </c>
      <c r="S166" s="39">
        <v>55.400000000000006</v>
      </c>
      <c r="T166" s="39">
        <v>78.600000000000009</v>
      </c>
      <c r="U166" s="39">
        <v>45.2</v>
      </c>
      <c r="V166" s="48">
        <v>47.620000000000005</v>
      </c>
    </row>
    <row r="167" spans="1:22">
      <c r="A167" s="2" t="s">
        <v>170</v>
      </c>
      <c r="B167" s="31">
        <v>16467</v>
      </c>
      <c r="C167" s="31">
        <v>11169.566099999998</v>
      </c>
      <c r="D167" s="32">
        <v>4584</v>
      </c>
      <c r="E167" s="33">
        <v>201</v>
      </c>
      <c r="F167" s="34">
        <v>6610</v>
      </c>
      <c r="G167" s="35">
        <v>7261</v>
      </c>
      <c r="H167" s="31">
        <v>2284.893</v>
      </c>
      <c r="I167" s="31">
        <v>2132.5668000000001</v>
      </c>
      <c r="J167" s="32">
        <v>8024.7294574699999</v>
      </c>
      <c r="K167" s="37">
        <v>33.956864538345805</v>
      </c>
      <c r="L167" s="37">
        <v>54.361395002330006</v>
      </c>
      <c r="M167" s="37">
        <v>80.515413446494051</v>
      </c>
      <c r="N167" s="36">
        <v>8421.1027344899994</v>
      </c>
      <c r="O167" s="38">
        <v>15.857511127262997</v>
      </c>
      <c r="P167" s="36">
        <v>5092.2744810599997</v>
      </c>
      <c r="Q167" s="38">
        <v>36.112204780391387</v>
      </c>
      <c r="R167" s="37">
        <v>55.600000000000009</v>
      </c>
      <c r="S167" s="39">
        <v>56.499999999999993</v>
      </c>
      <c r="T167" s="39">
        <v>76.599999999999994</v>
      </c>
      <c r="U167" s="39">
        <v>47.099999999999994</v>
      </c>
      <c r="V167" s="48">
        <v>55.92</v>
      </c>
    </row>
    <row r="168" spans="1:22">
      <c r="A168" s="2" t="s">
        <v>171</v>
      </c>
      <c r="B168" s="31">
        <v>10331</v>
      </c>
      <c r="C168" s="31">
        <v>4184.0550000000003</v>
      </c>
      <c r="D168" s="32">
        <v>2693</v>
      </c>
      <c r="E168" s="33">
        <v>187</v>
      </c>
      <c r="F168" s="34">
        <v>3776</v>
      </c>
      <c r="G168" s="35">
        <v>2490</v>
      </c>
      <c r="H168" s="31">
        <v>3334.1490000000003</v>
      </c>
      <c r="I168" s="31">
        <v>1150.0398</v>
      </c>
      <c r="J168" s="32">
        <v>3455.5311126000001</v>
      </c>
      <c r="K168" s="37">
        <v>43.952396849328835</v>
      </c>
      <c r="L168" s="37">
        <v>47.116650384892374</v>
      </c>
      <c r="M168" s="37">
        <v>78.383440448598634</v>
      </c>
      <c r="N168" s="36">
        <v>3843.6007373100001</v>
      </c>
      <c r="O168" s="38">
        <v>19.82832235440203</v>
      </c>
      <c r="P168" s="36">
        <v>4357.6673555699999</v>
      </c>
      <c r="Q168" s="38">
        <v>34.769404759253703</v>
      </c>
      <c r="R168" s="37">
        <v>55.000000000000007</v>
      </c>
      <c r="S168" s="39">
        <v>54.400000000000006</v>
      </c>
      <c r="T168" s="39">
        <v>76.8</v>
      </c>
      <c r="U168" s="39">
        <v>42.199999999999996</v>
      </c>
      <c r="V168" s="48">
        <v>54.72</v>
      </c>
    </row>
    <row r="169" spans="1:22">
      <c r="A169" s="2" t="s">
        <v>172</v>
      </c>
      <c r="B169" s="31">
        <v>14118</v>
      </c>
      <c r="C169" s="31">
        <v>8537.1545999999998</v>
      </c>
      <c r="D169" s="32">
        <v>3985</v>
      </c>
      <c r="E169" s="33">
        <v>234</v>
      </c>
      <c r="F169" s="34">
        <v>4702</v>
      </c>
      <c r="G169" s="35">
        <v>7350</v>
      </c>
      <c r="H169" s="31">
        <v>986.20860000000005</v>
      </c>
      <c r="I169" s="31">
        <v>2383.3757999999998</v>
      </c>
      <c r="J169" s="32">
        <v>6764.3739457299998</v>
      </c>
      <c r="K169" s="37">
        <v>35.22436919437186</v>
      </c>
      <c r="L169" s="37">
        <v>52.971164607455364</v>
      </c>
      <c r="M169" s="37">
        <v>80.793865571836236</v>
      </c>
      <c r="N169" s="36">
        <v>7051.7669620899997</v>
      </c>
      <c r="O169" s="38">
        <v>16.963570261338603</v>
      </c>
      <c r="P169" s="36">
        <v>4720.6833936499997</v>
      </c>
      <c r="Q169" s="38">
        <v>37.49761025662297</v>
      </c>
      <c r="R169" s="37">
        <v>55.300000000000004</v>
      </c>
      <c r="S169" s="39">
        <v>52.5</v>
      </c>
      <c r="T169" s="39">
        <v>76.3</v>
      </c>
      <c r="U169" s="39">
        <v>47.699999999999996</v>
      </c>
      <c r="V169" s="48">
        <v>50.460000000000008</v>
      </c>
    </row>
    <row r="170" spans="1:22">
      <c r="A170" s="2" t="s">
        <v>173</v>
      </c>
      <c r="B170" s="31">
        <v>14115</v>
      </c>
      <c r="C170" s="31">
        <v>4855.5600000000004</v>
      </c>
      <c r="D170" s="32">
        <v>4093</v>
      </c>
      <c r="E170" s="33">
        <v>242</v>
      </c>
      <c r="F170" s="34">
        <v>6184</v>
      </c>
      <c r="G170" s="35">
        <v>3093</v>
      </c>
      <c r="H170" s="31">
        <v>1486.4459999999997</v>
      </c>
      <c r="I170" s="31">
        <v>1109.5422000000001</v>
      </c>
      <c r="J170" s="32">
        <v>4709.2265518200002</v>
      </c>
      <c r="K170" s="37">
        <v>38.228537962509243</v>
      </c>
      <c r="L170" s="37">
        <v>49.935826863504914</v>
      </c>
      <c r="M170" s="37">
        <v>73.9036865430962</v>
      </c>
      <c r="N170" s="36">
        <v>5417.7593698299997</v>
      </c>
      <c r="O170" s="38">
        <v>14.973064859753164</v>
      </c>
      <c r="P170" s="36">
        <v>6357.7905451699999</v>
      </c>
      <c r="Q170" s="38">
        <v>41.954427108901839</v>
      </c>
      <c r="R170" s="37">
        <v>57.499999999999993</v>
      </c>
      <c r="S170" s="39">
        <v>56.599999999999994</v>
      </c>
      <c r="T170" s="39">
        <v>75.400000000000006</v>
      </c>
      <c r="U170" s="39">
        <v>42.6</v>
      </c>
      <c r="V170" s="48">
        <v>51.29</v>
      </c>
    </row>
    <row r="171" spans="1:22">
      <c r="A171" s="2" t="s">
        <v>174</v>
      </c>
      <c r="B171" s="31">
        <v>10290</v>
      </c>
      <c r="C171" s="31">
        <v>7998.4170000000004</v>
      </c>
      <c r="D171" s="32">
        <v>3004</v>
      </c>
      <c r="E171" s="33">
        <v>227</v>
      </c>
      <c r="F171" s="34">
        <v>4742</v>
      </c>
      <c r="G171" s="35">
        <v>4586</v>
      </c>
      <c r="H171" s="31">
        <v>1029.4674</v>
      </c>
      <c r="I171" s="31">
        <v>2185.9499999999998</v>
      </c>
      <c r="J171" s="32">
        <v>2927.2663552700001</v>
      </c>
      <c r="K171" s="37">
        <v>50.112280719616344</v>
      </c>
      <c r="L171" s="37">
        <v>41.224663258401897</v>
      </c>
      <c r="M171" s="37">
        <v>80.338753776950455</v>
      </c>
      <c r="N171" s="36">
        <v>3100.8625445100001</v>
      </c>
      <c r="O171" s="38">
        <v>27.037348735897709</v>
      </c>
      <c r="P171" s="36">
        <v>5442.1633576900003</v>
      </c>
      <c r="Q171" s="38">
        <v>36.739971298081244</v>
      </c>
      <c r="R171" s="37">
        <v>54.1</v>
      </c>
      <c r="S171" s="39">
        <v>46.9</v>
      </c>
      <c r="T171" s="39">
        <v>70.5</v>
      </c>
      <c r="U171" s="39">
        <v>41.3</v>
      </c>
      <c r="V171" s="48">
        <v>56.100000000000009</v>
      </c>
    </row>
    <row r="172" spans="1:22">
      <c r="A172" s="2" t="s">
        <v>175</v>
      </c>
      <c r="B172" s="31">
        <v>15052</v>
      </c>
      <c r="C172" s="31">
        <v>5000.2744000000002</v>
      </c>
      <c r="D172" s="32">
        <v>4182</v>
      </c>
      <c r="E172" s="33">
        <v>210</v>
      </c>
      <c r="F172" s="34">
        <v>5492</v>
      </c>
      <c r="G172" s="35">
        <v>1129</v>
      </c>
      <c r="H172" s="31">
        <v>4180.4567999999999</v>
      </c>
      <c r="I172" s="31">
        <v>382.88639999999998</v>
      </c>
      <c r="J172" s="32">
        <v>5637.9383544700004</v>
      </c>
      <c r="K172" s="37">
        <v>33.80649930052774</v>
      </c>
      <c r="L172" s="37">
        <v>53.731057961649718</v>
      </c>
      <c r="M172" s="37">
        <v>75.815877355546334</v>
      </c>
      <c r="N172" s="36">
        <v>6049.4419231900001</v>
      </c>
      <c r="O172" s="38">
        <v>15.488507665942125</v>
      </c>
      <c r="P172" s="36">
        <v>6094.7561441500002</v>
      </c>
      <c r="Q172" s="38">
        <v>48.011702458164542</v>
      </c>
      <c r="R172" s="37">
        <v>57.099999999999994</v>
      </c>
      <c r="S172" s="39">
        <v>56.8</v>
      </c>
      <c r="T172" s="39">
        <v>77.7</v>
      </c>
      <c r="U172" s="39">
        <v>43.6</v>
      </c>
      <c r="V172" s="48">
        <v>52.370000000000005</v>
      </c>
    </row>
    <row r="173" spans="1:22">
      <c r="A173" s="2" t="s">
        <v>176</v>
      </c>
      <c r="B173" s="31">
        <v>13934</v>
      </c>
      <c r="C173" s="31">
        <v>11126.298999999999</v>
      </c>
      <c r="D173" s="32">
        <v>3311</v>
      </c>
      <c r="E173" s="33">
        <v>197</v>
      </c>
      <c r="F173" s="34">
        <v>4938</v>
      </c>
      <c r="G173" s="35">
        <v>8599</v>
      </c>
      <c r="H173" s="31">
        <v>1697.2176000000002</v>
      </c>
      <c r="I173" s="31">
        <v>2833.9115999999999</v>
      </c>
      <c r="J173" s="32">
        <v>6141.3238768199999</v>
      </c>
      <c r="K173" s="37">
        <v>40.093249712716705</v>
      </c>
      <c r="L173" s="37">
        <v>48.733569924704682</v>
      </c>
      <c r="M173" s="37">
        <v>84.793734597089269</v>
      </c>
      <c r="N173" s="36">
        <v>6440.5204032900001</v>
      </c>
      <c r="O173" s="38">
        <v>25.433852369961073</v>
      </c>
      <c r="P173" s="36">
        <v>5369.5195691199997</v>
      </c>
      <c r="Q173" s="38">
        <v>42.323399212649591</v>
      </c>
      <c r="R173" s="37">
        <v>54.500000000000007</v>
      </c>
      <c r="S173" s="39">
        <v>54.300000000000004</v>
      </c>
      <c r="T173" s="39">
        <v>75.400000000000006</v>
      </c>
      <c r="U173" s="39">
        <v>46.400000000000006</v>
      </c>
      <c r="V173" s="48">
        <v>48.53</v>
      </c>
    </row>
    <row r="174" spans="1:22">
      <c r="A174" s="2" t="s">
        <v>177</v>
      </c>
      <c r="B174" s="31">
        <v>10368</v>
      </c>
      <c r="C174" s="31">
        <v>2330.7264</v>
      </c>
      <c r="D174" s="32">
        <v>3000</v>
      </c>
      <c r="E174" s="33">
        <v>325</v>
      </c>
      <c r="F174" s="34">
        <v>2710</v>
      </c>
      <c r="G174" s="35">
        <v>1667</v>
      </c>
      <c r="H174" s="31">
        <v>1357.59</v>
      </c>
      <c r="I174" s="31">
        <v>777.73799999999983</v>
      </c>
      <c r="J174" s="32">
        <v>4386.0603068800001</v>
      </c>
      <c r="K174" s="37">
        <v>37.255337214837283</v>
      </c>
      <c r="L174" s="37">
        <v>45.079088471799437</v>
      </c>
      <c r="M174" s="37">
        <v>61.410718749293849</v>
      </c>
      <c r="N174" s="36">
        <v>4837.8732271099998</v>
      </c>
      <c r="O174" s="38">
        <v>16.143424868876625</v>
      </c>
      <c r="P174" s="36">
        <v>3559.7957793700002</v>
      </c>
      <c r="Q174" s="38">
        <v>34.052917010439671</v>
      </c>
      <c r="R174" s="37">
        <v>62.3</v>
      </c>
      <c r="S174" s="39">
        <v>57.099999999999994</v>
      </c>
      <c r="T174" s="39">
        <v>70.399999999999991</v>
      </c>
      <c r="U174" s="39">
        <v>47</v>
      </c>
      <c r="V174" s="48">
        <v>61.5</v>
      </c>
    </row>
    <row r="175" spans="1:22">
      <c r="A175" s="2" t="s">
        <v>178</v>
      </c>
      <c r="B175" s="31">
        <v>12311</v>
      </c>
      <c r="C175" s="31">
        <v>6058.2431000000006</v>
      </c>
      <c r="D175" s="32">
        <v>3483</v>
      </c>
      <c r="E175" s="33">
        <v>267</v>
      </c>
      <c r="F175" s="34">
        <v>4320</v>
      </c>
      <c r="G175" s="35">
        <v>2386</v>
      </c>
      <c r="H175" s="31">
        <v>3673.3163999999997</v>
      </c>
      <c r="I175" s="31">
        <v>864.25560000000007</v>
      </c>
      <c r="J175" s="32">
        <v>5516.4251280799999</v>
      </c>
      <c r="K175" s="37">
        <v>30.591171373917575</v>
      </c>
      <c r="L175" s="37">
        <v>54.60544747311468</v>
      </c>
      <c r="M175" s="37">
        <v>74.423631083890115</v>
      </c>
      <c r="N175" s="36">
        <v>5776.9721184999999</v>
      </c>
      <c r="O175" s="38">
        <v>12.18403505888411</v>
      </c>
      <c r="P175" s="36">
        <v>4671.8507525499999</v>
      </c>
      <c r="Q175" s="38">
        <v>46.647503638263451</v>
      </c>
      <c r="R175" s="37">
        <v>62.1</v>
      </c>
      <c r="S175" s="39">
        <v>58.8</v>
      </c>
      <c r="T175" s="39">
        <v>69.699999999999989</v>
      </c>
      <c r="U175" s="39">
        <v>46.1</v>
      </c>
      <c r="V175" s="48">
        <v>45.440000000000005</v>
      </c>
    </row>
    <row r="176" spans="1:22">
      <c r="A176" s="2" t="s">
        <v>179</v>
      </c>
      <c r="B176" s="31">
        <v>11229</v>
      </c>
      <c r="C176" s="31">
        <v>4357.9749000000002</v>
      </c>
      <c r="D176" s="32">
        <v>3324</v>
      </c>
      <c r="E176" s="33">
        <v>191</v>
      </c>
      <c r="F176" s="34">
        <v>4330</v>
      </c>
      <c r="G176" s="35">
        <v>3360</v>
      </c>
      <c r="H176" s="31">
        <v>1138.0746000000001</v>
      </c>
      <c r="I176" s="31">
        <v>1503.4733999999999</v>
      </c>
      <c r="J176" s="32">
        <v>3532.0140424199999</v>
      </c>
      <c r="K176" s="37">
        <v>46.333525038835127</v>
      </c>
      <c r="L176" s="37">
        <v>45.283275206031995</v>
      </c>
      <c r="M176" s="37">
        <v>83.584375439805129</v>
      </c>
      <c r="N176" s="36">
        <v>4032.8047887900002</v>
      </c>
      <c r="O176" s="38">
        <v>27.022232872743857</v>
      </c>
      <c r="P176" s="36">
        <v>4999.5506753199998</v>
      </c>
      <c r="Q176" s="38">
        <v>38.089340817974879</v>
      </c>
      <c r="R176" s="37">
        <v>52.400000000000006</v>
      </c>
      <c r="S176" s="39">
        <v>52.300000000000004</v>
      </c>
      <c r="T176" s="39">
        <v>74.3</v>
      </c>
      <c r="U176" s="39">
        <v>45</v>
      </c>
      <c r="V176" s="48">
        <v>56.389999999999993</v>
      </c>
    </row>
    <row r="177" spans="1:22">
      <c r="A177" s="2" t="s">
        <v>180</v>
      </c>
      <c r="B177" s="31">
        <v>17093</v>
      </c>
      <c r="C177" s="31">
        <v>3454.4953000000005</v>
      </c>
      <c r="D177" s="32">
        <v>4960</v>
      </c>
      <c r="E177" s="33">
        <v>325</v>
      </c>
      <c r="F177" s="34">
        <v>6944</v>
      </c>
      <c r="G177" s="35">
        <v>1627</v>
      </c>
      <c r="H177" s="31">
        <v>697.66320000000007</v>
      </c>
      <c r="I177" s="31">
        <v>533.37180000000001</v>
      </c>
      <c r="J177" s="32">
        <v>6800.4007853399999</v>
      </c>
      <c r="K177" s="37">
        <v>32.130201708342945</v>
      </c>
      <c r="L177" s="37">
        <v>49.943739568114523</v>
      </c>
      <c r="M177" s="37">
        <v>73.420133349505036</v>
      </c>
      <c r="N177" s="36">
        <v>7470.7322633699996</v>
      </c>
      <c r="O177" s="38">
        <v>10.284942258035057</v>
      </c>
      <c r="P177" s="36">
        <v>6885.8252306100003</v>
      </c>
      <c r="Q177" s="38">
        <v>44.168923071702324</v>
      </c>
      <c r="R177" s="37">
        <v>60.5</v>
      </c>
      <c r="S177" s="39">
        <v>56.599999999999994</v>
      </c>
      <c r="T177" s="39">
        <v>74.7</v>
      </c>
      <c r="U177" s="39">
        <v>50.8</v>
      </c>
      <c r="V177" s="48">
        <v>47.13</v>
      </c>
    </row>
    <row r="178" spans="1:22">
      <c r="A178" s="2" t="s">
        <v>181</v>
      </c>
      <c r="B178" s="31">
        <v>17376</v>
      </c>
      <c r="C178" s="31">
        <v>521.28</v>
      </c>
      <c r="D178" s="32">
        <v>5172</v>
      </c>
      <c r="E178" s="33">
        <v>453</v>
      </c>
      <c r="F178" s="34">
        <v>1390</v>
      </c>
      <c r="G178" s="35">
        <v>0</v>
      </c>
      <c r="H178" s="31">
        <v>388.86899999999991</v>
      </c>
      <c r="I178" s="31">
        <v>0</v>
      </c>
      <c r="J178" s="32">
        <v>6034.9338997599998</v>
      </c>
      <c r="K178" s="37">
        <v>44.244334043323278</v>
      </c>
      <c r="L178" s="37">
        <v>24.307292065746857</v>
      </c>
      <c r="M178" s="37">
        <v>36.333801118548578</v>
      </c>
      <c r="N178" s="36">
        <v>7980.0645288400001</v>
      </c>
      <c r="O178" s="38">
        <v>20.657346455062125</v>
      </c>
      <c r="P178" s="36">
        <v>6812.1317941999996</v>
      </c>
      <c r="Q178" s="38">
        <v>28.124714489247452</v>
      </c>
      <c r="R178" s="37">
        <v>70.8</v>
      </c>
      <c r="S178" s="39">
        <v>54.7</v>
      </c>
      <c r="T178" s="39">
        <v>74.8</v>
      </c>
      <c r="U178" s="39">
        <v>53.900000000000006</v>
      </c>
      <c r="V178" s="48">
        <v>56.31</v>
      </c>
    </row>
    <row r="179" spans="1:22">
      <c r="A179" s="2" t="s">
        <v>182</v>
      </c>
      <c r="B179" s="31">
        <v>19326</v>
      </c>
      <c r="C179" s="31">
        <v>8211.6173999999992</v>
      </c>
      <c r="D179" s="32">
        <v>5809</v>
      </c>
      <c r="E179" s="33">
        <v>261</v>
      </c>
      <c r="F179" s="34">
        <v>6872</v>
      </c>
      <c r="G179" s="35">
        <v>4854</v>
      </c>
      <c r="H179" s="31">
        <v>1326.7565999999999</v>
      </c>
      <c r="I179" s="31">
        <v>1149.5796</v>
      </c>
      <c r="J179" s="32">
        <v>8372.7100192300004</v>
      </c>
      <c r="K179" s="37">
        <v>34.774323599512961</v>
      </c>
      <c r="L179" s="37">
        <v>51.546287501448241</v>
      </c>
      <c r="M179" s="37">
        <v>78.698838246406027</v>
      </c>
      <c r="N179" s="36">
        <v>8919.8952786000009</v>
      </c>
      <c r="O179" s="38">
        <v>17.526913888784765</v>
      </c>
      <c r="P179" s="36">
        <v>7332.0950368900003</v>
      </c>
      <c r="Q179" s="38">
        <v>44.243257641215273</v>
      </c>
      <c r="R179" s="37">
        <v>57.199999999999996</v>
      </c>
      <c r="S179" s="39">
        <v>57.3</v>
      </c>
      <c r="T179" s="39">
        <v>73.900000000000006</v>
      </c>
      <c r="U179" s="39">
        <v>49.1</v>
      </c>
      <c r="V179" s="48">
        <v>50.960000000000008</v>
      </c>
    </row>
    <row r="180" spans="1:22">
      <c r="A180" s="2" t="s">
        <v>183</v>
      </c>
      <c r="B180" s="31">
        <v>16014</v>
      </c>
      <c r="C180" s="31">
        <v>9454.6656000000003</v>
      </c>
      <c r="D180" s="32">
        <v>3853</v>
      </c>
      <c r="E180" s="33">
        <v>198</v>
      </c>
      <c r="F180" s="34">
        <v>5306</v>
      </c>
      <c r="G180" s="35">
        <v>3778</v>
      </c>
      <c r="H180" s="31">
        <v>3002.8049999999998</v>
      </c>
      <c r="I180" s="31">
        <v>1229.1941999999999</v>
      </c>
      <c r="J180" s="32">
        <v>5789.8145504000004</v>
      </c>
      <c r="K180" s="37">
        <v>42.650720678973393</v>
      </c>
      <c r="L180" s="37">
        <v>44.388278504597686</v>
      </c>
      <c r="M180" s="37">
        <v>79.420786800880023</v>
      </c>
      <c r="N180" s="36">
        <v>6206.4949294799999</v>
      </c>
      <c r="O180" s="38">
        <v>17.835492873958483</v>
      </c>
      <c r="P180" s="36">
        <v>6596.2406957399999</v>
      </c>
      <c r="Q180" s="38">
        <v>34.000285151486551</v>
      </c>
      <c r="R180" s="37">
        <v>56.2</v>
      </c>
      <c r="S180" s="39">
        <v>60.6</v>
      </c>
      <c r="T180" s="39">
        <v>79.100000000000009</v>
      </c>
      <c r="U180" s="39">
        <v>42.9</v>
      </c>
      <c r="V180" s="48">
        <v>49.13</v>
      </c>
    </row>
    <row r="181" spans="1:22">
      <c r="A181" s="2" t="s">
        <v>184</v>
      </c>
      <c r="B181" s="31">
        <v>14387</v>
      </c>
      <c r="C181" s="31">
        <v>7028.049500000001</v>
      </c>
      <c r="D181" s="32">
        <v>3953</v>
      </c>
      <c r="E181" s="33">
        <v>219</v>
      </c>
      <c r="F181" s="34">
        <v>5812</v>
      </c>
      <c r="G181" s="35">
        <v>5925</v>
      </c>
      <c r="H181" s="31">
        <v>2645.2295999999997</v>
      </c>
      <c r="I181" s="31">
        <v>1887.2801999999999</v>
      </c>
      <c r="J181" s="32">
        <v>5485.8798142300002</v>
      </c>
      <c r="K181" s="37">
        <v>40.835970396444914</v>
      </c>
      <c r="L181" s="37">
        <v>48.889692705268452</v>
      </c>
      <c r="M181" s="37">
        <v>80.941355733777328</v>
      </c>
      <c r="N181" s="36">
        <v>5932.16135227</v>
      </c>
      <c r="O181" s="38">
        <v>21.734382482644872</v>
      </c>
      <c r="P181" s="36">
        <v>6056.0163523700003</v>
      </c>
      <c r="Q181" s="38">
        <v>40.453099018817241</v>
      </c>
      <c r="R181" s="37">
        <v>56.599999999999994</v>
      </c>
      <c r="S181" s="39">
        <v>56.699999999999996</v>
      </c>
      <c r="T181" s="39">
        <v>71.7</v>
      </c>
      <c r="U181" s="39">
        <v>47.199999999999996</v>
      </c>
      <c r="V181" s="48">
        <v>51.44</v>
      </c>
    </row>
    <row r="182" spans="1:22">
      <c r="A182" s="2" t="s">
        <v>185</v>
      </c>
      <c r="B182" s="31">
        <v>12592</v>
      </c>
      <c r="C182" s="31">
        <v>7809.5584000000008</v>
      </c>
      <c r="D182" s="32">
        <v>2829</v>
      </c>
      <c r="E182" s="33">
        <v>255</v>
      </c>
      <c r="F182" s="34">
        <v>3112</v>
      </c>
      <c r="G182" s="35">
        <v>3058</v>
      </c>
      <c r="H182" s="31">
        <v>3313.44</v>
      </c>
      <c r="I182" s="31">
        <v>1281.6570000000002</v>
      </c>
      <c r="J182" s="32">
        <v>3790.4523986300001</v>
      </c>
      <c r="K182" s="37">
        <v>52.068502888559046</v>
      </c>
      <c r="L182" s="37">
        <v>37.736388962687059</v>
      </c>
      <c r="M182" s="37">
        <v>65.752778001975742</v>
      </c>
      <c r="N182" s="36">
        <v>4141.2571508000001</v>
      </c>
      <c r="O182" s="38">
        <v>31.618453342291296</v>
      </c>
      <c r="P182" s="36">
        <v>6139.6810130399999</v>
      </c>
      <c r="Q182" s="38">
        <v>34.137797774647112</v>
      </c>
      <c r="R182" s="37">
        <v>59.9</v>
      </c>
      <c r="S182" s="39">
        <v>55.000000000000007</v>
      </c>
      <c r="T182" s="39">
        <v>78.2</v>
      </c>
      <c r="U182" s="39">
        <v>45.9</v>
      </c>
      <c r="V182" s="48">
        <v>55.04</v>
      </c>
    </row>
    <row r="183" spans="1:22">
      <c r="A183" s="2" t="s">
        <v>186</v>
      </c>
      <c r="B183" s="31">
        <v>19101</v>
      </c>
      <c r="C183" s="31">
        <v>15540.573600000002</v>
      </c>
      <c r="D183" s="32">
        <v>5162</v>
      </c>
      <c r="E183" s="33">
        <v>297</v>
      </c>
      <c r="F183" s="34">
        <v>6682</v>
      </c>
      <c r="G183" s="35">
        <v>7934</v>
      </c>
      <c r="H183" s="31">
        <v>2317.107</v>
      </c>
      <c r="I183" s="31">
        <v>1938.8226000000002</v>
      </c>
      <c r="J183" s="32">
        <v>7539.5271777099997</v>
      </c>
      <c r="K183" s="37">
        <v>36.926273409724082</v>
      </c>
      <c r="L183" s="37">
        <v>45.353162190764742</v>
      </c>
      <c r="M183" s="37">
        <v>74.982746381367861</v>
      </c>
      <c r="N183" s="36">
        <v>8016.0336336700002</v>
      </c>
      <c r="O183" s="38">
        <v>14.45895869787358</v>
      </c>
      <c r="P183" s="36">
        <v>7234.0876870399998</v>
      </c>
      <c r="Q183" s="38">
        <v>38.17787818756819</v>
      </c>
      <c r="R183" s="37">
        <v>59.3</v>
      </c>
      <c r="S183" s="39">
        <v>55.800000000000004</v>
      </c>
      <c r="T183" s="39">
        <v>80.5</v>
      </c>
      <c r="U183" s="39">
        <v>47.099999999999994</v>
      </c>
      <c r="V183" s="48">
        <v>71.3</v>
      </c>
    </row>
    <row r="184" spans="1:22">
      <c r="A184" s="2" t="s">
        <v>187</v>
      </c>
      <c r="B184" s="31">
        <v>10500</v>
      </c>
      <c r="C184" s="31">
        <v>5188.0499999999993</v>
      </c>
      <c r="D184" s="32">
        <v>2902</v>
      </c>
      <c r="E184" s="33">
        <v>200</v>
      </c>
      <c r="F184" s="34">
        <v>4516</v>
      </c>
      <c r="G184" s="35">
        <v>2180</v>
      </c>
      <c r="H184" s="31">
        <v>3347.4947999999999</v>
      </c>
      <c r="I184" s="31">
        <v>1019.8032000000001</v>
      </c>
      <c r="J184" s="32">
        <v>3014.3866249500002</v>
      </c>
      <c r="K184" s="37">
        <v>47.064158315412627</v>
      </c>
      <c r="L184" s="37">
        <v>42.720629318602491</v>
      </c>
      <c r="M184" s="37">
        <v>78.610587495687938</v>
      </c>
      <c r="N184" s="36">
        <v>3734.4707293000001</v>
      </c>
      <c r="O184" s="38">
        <v>26.153844370151937</v>
      </c>
      <c r="P184" s="36">
        <v>4859.3507624900003</v>
      </c>
      <c r="Q184" s="38">
        <v>36.866008658367292</v>
      </c>
      <c r="R184" s="37">
        <v>56.100000000000009</v>
      </c>
      <c r="S184" s="39">
        <v>54.7</v>
      </c>
      <c r="T184" s="39">
        <v>74.8</v>
      </c>
      <c r="U184" s="39">
        <v>43.7</v>
      </c>
      <c r="V184" s="48">
        <v>51.129999999999995</v>
      </c>
    </row>
    <row r="185" spans="1:22">
      <c r="A185" s="2" t="s">
        <v>188</v>
      </c>
      <c r="B185" s="31">
        <v>14640</v>
      </c>
      <c r="C185" s="31">
        <v>2961.672</v>
      </c>
      <c r="D185" s="32">
        <v>4102</v>
      </c>
      <c r="E185" s="33">
        <v>239</v>
      </c>
      <c r="F185" s="34">
        <v>6194</v>
      </c>
      <c r="G185" s="35">
        <v>2143</v>
      </c>
      <c r="H185" s="31">
        <v>1909.3698000000002</v>
      </c>
      <c r="I185" s="31">
        <v>814.55399999999997</v>
      </c>
      <c r="J185" s="32">
        <v>4092.8707513700001</v>
      </c>
      <c r="K185" s="37">
        <v>46.712678330232848</v>
      </c>
      <c r="L185" s="37">
        <v>40.276350505681748</v>
      </c>
      <c r="M185" s="37">
        <v>75.978220456685548</v>
      </c>
      <c r="N185" s="36">
        <v>4855.53084666</v>
      </c>
      <c r="O185" s="38">
        <v>18.764870593845508</v>
      </c>
      <c r="P185" s="36">
        <v>6938.6052789799996</v>
      </c>
      <c r="Q185" s="38">
        <v>33.729869256146031</v>
      </c>
      <c r="R185" s="37">
        <v>58.099999999999994</v>
      </c>
      <c r="S185" s="39">
        <v>58.099999999999994</v>
      </c>
      <c r="T185" s="39">
        <v>70</v>
      </c>
      <c r="U185" s="39">
        <v>47.4</v>
      </c>
      <c r="V185" s="48">
        <v>60.260000000000005</v>
      </c>
    </row>
    <row r="186" spans="1:22">
      <c r="A186" s="2" t="s">
        <v>189</v>
      </c>
      <c r="B186" s="31">
        <v>11145</v>
      </c>
      <c r="C186" s="31">
        <v>7672.2180000000008</v>
      </c>
      <c r="D186" s="32">
        <v>2739</v>
      </c>
      <c r="E186" s="33">
        <v>202</v>
      </c>
      <c r="F186" s="34">
        <v>5126</v>
      </c>
      <c r="G186" s="35">
        <v>4004</v>
      </c>
      <c r="H186" s="31">
        <v>2837.5932000000003</v>
      </c>
      <c r="I186" s="31">
        <v>1703.6604</v>
      </c>
      <c r="J186" s="32">
        <v>3880.2827377200001</v>
      </c>
      <c r="K186" s="37">
        <v>35.618951373946373</v>
      </c>
      <c r="L186" s="37">
        <v>52.526786448776662</v>
      </c>
      <c r="M186" s="37">
        <v>80.808985090857163</v>
      </c>
      <c r="N186" s="36">
        <v>4132.2639372399999</v>
      </c>
      <c r="O186" s="38">
        <v>11.94015180161866</v>
      </c>
      <c r="P186" s="36">
        <v>5069.7376981799998</v>
      </c>
      <c r="Q186" s="38">
        <v>45.080829290250477</v>
      </c>
      <c r="R186" s="37">
        <v>57.199999999999996</v>
      </c>
      <c r="S186" s="39">
        <v>53.800000000000004</v>
      </c>
      <c r="T186" s="39">
        <v>74.099999999999994</v>
      </c>
      <c r="U186" s="39">
        <v>45.6</v>
      </c>
      <c r="V186" s="48">
        <v>45.28</v>
      </c>
    </row>
    <row r="187" spans="1:22">
      <c r="A187" s="2" t="s">
        <v>190</v>
      </c>
      <c r="B187" s="31">
        <v>10306</v>
      </c>
      <c r="C187" s="31">
        <v>2516.7252000000003</v>
      </c>
      <c r="D187" s="32">
        <v>3118</v>
      </c>
      <c r="E187" s="33">
        <v>268</v>
      </c>
      <c r="F187" s="34">
        <v>3370</v>
      </c>
      <c r="G187" s="35">
        <v>1154</v>
      </c>
      <c r="H187" s="31">
        <v>3923.2049999999999</v>
      </c>
      <c r="I187" s="31">
        <v>508.9812</v>
      </c>
      <c r="J187" s="32">
        <v>3789.8965481199998</v>
      </c>
      <c r="K187" s="37">
        <v>34.146746427513087</v>
      </c>
      <c r="L187" s="37">
        <v>50.179832619498598</v>
      </c>
      <c r="M187" s="37">
        <v>72.120517328550235</v>
      </c>
      <c r="N187" s="36">
        <v>4407.1604349199997</v>
      </c>
      <c r="O187" s="38">
        <v>13.346324739836188</v>
      </c>
      <c r="P187" s="36">
        <v>4189.5933203799996</v>
      </c>
      <c r="Q187" s="38">
        <v>43.972658373507812</v>
      </c>
      <c r="R187" s="37">
        <v>62.2</v>
      </c>
      <c r="S187" s="39">
        <v>56.499999999999993</v>
      </c>
      <c r="T187" s="39">
        <v>78.900000000000006</v>
      </c>
      <c r="U187" s="39">
        <v>42.4</v>
      </c>
      <c r="V187" s="48">
        <v>52.5</v>
      </c>
    </row>
    <row r="188" spans="1:22">
      <c r="A188" s="2" t="s">
        <v>191</v>
      </c>
      <c r="B188" s="31">
        <v>16279</v>
      </c>
      <c r="C188" s="31">
        <v>8399.9639999999999</v>
      </c>
      <c r="D188" s="32">
        <v>4655</v>
      </c>
      <c r="E188" s="33">
        <v>186</v>
      </c>
      <c r="F188" s="34">
        <v>5870</v>
      </c>
      <c r="G188" s="35">
        <v>4118</v>
      </c>
      <c r="H188" s="31">
        <v>2602.8912</v>
      </c>
      <c r="I188" s="31">
        <v>1225.0524</v>
      </c>
      <c r="J188" s="32">
        <v>6014.2086702400002</v>
      </c>
      <c r="K188" s="37">
        <v>41.907361661372072</v>
      </c>
      <c r="L188" s="37">
        <v>49.383943658542599</v>
      </c>
      <c r="M188" s="37">
        <v>79.770786634604434</v>
      </c>
      <c r="N188" s="36">
        <v>6545.9785440799997</v>
      </c>
      <c r="O188" s="38">
        <v>23.925247942439025</v>
      </c>
      <c r="P188" s="36">
        <v>6869.8735863399997</v>
      </c>
      <c r="Q188" s="38">
        <v>40.958330246642497</v>
      </c>
      <c r="R188" s="37">
        <v>54.2</v>
      </c>
      <c r="S188" s="39">
        <v>55.500000000000007</v>
      </c>
      <c r="T188" s="39">
        <v>73.400000000000006</v>
      </c>
      <c r="U188" s="39">
        <v>49.6</v>
      </c>
      <c r="V188" s="48">
        <v>51.83</v>
      </c>
    </row>
    <row r="189" spans="1:22">
      <c r="A189" s="2" t="s">
        <v>192</v>
      </c>
      <c r="B189" s="31">
        <v>10507</v>
      </c>
      <c r="C189" s="31">
        <v>8697.6945999999989</v>
      </c>
      <c r="D189" s="32">
        <v>2786</v>
      </c>
      <c r="E189" s="33">
        <v>202</v>
      </c>
      <c r="F189" s="34">
        <v>4702</v>
      </c>
      <c r="G189" s="35">
        <v>7486</v>
      </c>
      <c r="H189" s="31">
        <v>350.2122</v>
      </c>
      <c r="I189" s="31">
        <v>3366.3630000000003</v>
      </c>
      <c r="J189" s="32">
        <v>3959.8196460899999</v>
      </c>
      <c r="K189" s="37">
        <v>39.34353584515047</v>
      </c>
      <c r="L189" s="37">
        <v>51.236041333223035</v>
      </c>
      <c r="M189" s="37">
        <v>87.443126399501026</v>
      </c>
      <c r="N189" s="36">
        <v>4234.3586403999998</v>
      </c>
      <c r="O189" s="38">
        <v>18.779832175360582</v>
      </c>
      <c r="P189" s="36">
        <v>4610.7445496299997</v>
      </c>
      <c r="Q189" s="38">
        <v>41.771423924245688</v>
      </c>
      <c r="R189" s="37">
        <v>52.7</v>
      </c>
      <c r="S189" s="39">
        <v>51.7</v>
      </c>
      <c r="T189" s="39">
        <v>77.100000000000009</v>
      </c>
      <c r="U189" s="39">
        <v>33.5</v>
      </c>
      <c r="V189" s="48">
        <v>52.17</v>
      </c>
    </row>
    <row r="190" spans="1:22">
      <c r="A190" s="2" t="s">
        <v>193</v>
      </c>
      <c r="B190" s="31">
        <v>12477</v>
      </c>
      <c r="C190" s="31">
        <v>6590.3514000000005</v>
      </c>
      <c r="D190" s="32">
        <v>3446</v>
      </c>
      <c r="E190" s="33">
        <v>314</v>
      </c>
      <c r="F190" s="34">
        <v>5122</v>
      </c>
      <c r="G190" s="35">
        <v>4366</v>
      </c>
      <c r="H190" s="31">
        <v>2924.5709999999999</v>
      </c>
      <c r="I190" s="31">
        <v>1602.4164000000001</v>
      </c>
      <c r="J190" s="32">
        <v>6163.0598850599999</v>
      </c>
      <c r="K190" s="37">
        <v>31.71622338954192</v>
      </c>
      <c r="L190" s="37">
        <v>52.151962169303054</v>
      </c>
      <c r="M190" s="37">
        <v>76.467327210617583</v>
      </c>
      <c r="N190" s="36">
        <v>6519.5260123500002</v>
      </c>
      <c r="O190" s="38">
        <v>17.771835153892759</v>
      </c>
      <c r="P190" s="36">
        <v>4240.2088365199997</v>
      </c>
      <c r="Q190" s="38">
        <v>46.843605776034316</v>
      </c>
      <c r="R190" s="37">
        <v>61.8</v>
      </c>
      <c r="S190" s="39">
        <v>52.6</v>
      </c>
      <c r="T190" s="39">
        <v>75.8</v>
      </c>
      <c r="U190" s="39">
        <v>47.3</v>
      </c>
      <c r="V190" s="48">
        <v>47.89</v>
      </c>
    </row>
    <row r="191" spans="1:22">
      <c r="A191" s="2" t="s">
        <v>194</v>
      </c>
      <c r="B191" s="31">
        <v>10545</v>
      </c>
      <c r="C191" s="31">
        <v>6364.9619999999995</v>
      </c>
      <c r="D191" s="32">
        <v>3056</v>
      </c>
      <c r="E191" s="33">
        <v>408</v>
      </c>
      <c r="F191" s="34">
        <v>3058</v>
      </c>
      <c r="G191" s="35">
        <v>1214</v>
      </c>
      <c r="H191" s="31">
        <v>2531.5601999999999</v>
      </c>
      <c r="I191" s="31">
        <v>646.12079999999992</v>
      </c>
      <c r="J191" s="32">
        <v>4297.2919609199998</v>
      </c>
      <c r="K191" s="37">
        <v>37.49517312755976</v>
      </c>
      <c r="L191" s="37">
        <v>45.792376359829845</v>
      </c>
      <c r="M191" s="37">
        <v>69.838882871695489</v>
      </c>
      <c r="N191" s="36">
        <v>4815.86422606</v>
      </c>
      <c r="O191" s="38">
        <v>18.440802335629126</v>
      </c>
      <c r="P191" s="36">
        <v>3855.8521945000002</v>
      </c>
      <c r="Q191" s="38">
        <v>38.706388027239512</v>
      </c>
      <c r="R191" s="37">
        <v>60.6</v>
      </c>
      <c r="S191" s="39">
        <v>54</v>
      </c>
      <c r="T191" s="39">
        <v>76.400000000000006</v>
      </c>
      <c r="U191" s="39">
        <v>41.5</v>
      </c>
      <c r="V191" s="48">
        <v>53.15</v>
      </c>
    </row>
    <row r="192" spans="1:22">
      <c r="A192" s="2" t="s">
        <v>195</v>
      </c>
      <c r="B192" s="31">
        <v>12249</v>
      </c>
      <c r="C192" s="31">
        <v>6330.2831999999999</v>
      </c>
      <c r="D192" s="32">
        <v>3307</v>
      </c>
      <c r="E192" s="33">
        <v>180</v>
      </c>
      <c r="F192" s="34">
        <v>3416</v>
      </c>
      <c r="G192" s="35">
        <v>5067</v>
      </c>
      <c r="H192" s="31">
        <v>2642.4684000000002</v>
      </c>
      <c r="I192" s="31">
        <v>1946.6459999999997</v>
      </c>
      <c r="J192" s="32">
        <v>5167.8996427100001</v>
      </c>
      <c r="K192" s="37">
        <v>37.00181499317749</v>
      </c>
      <c r="L192" s="37">
        <v>49.903883477619786</v>
      </c>
      <c r="M192" s="37">
        <v>81.356076938056361</v>
      </c>
      <c r="N192" s="36">
        <v>5600.0985004200002</v>
      </c>
      <c r="O192" s="38">
        <v>17.875477525170727</v>
      </c>
      <c r="P192" s="36">
        <v>4247.0718149599998</v>
      </c>
      <c r="Q192" s="38">
        <v>37.778603506969688</v>
      </c>
      <c r="R192" s="37">
        <v>56.599999999999994</v>
      </c>
      <c r="S192" s="39">
        <v>45.5</v>
      </c>
      <c r="T192" s="39">
        <v>77.400000000000006</v>
      </c>
      <c r="U192" s="39">
        <v>50.9</v>
      </c>
      <c r="V192" s="48">
        <v>49.519999999999996</v>
      </c>
    </row>
    <row r="193" spans="1:22">
      <c r="A193" s="2" t="s">
        <v>196</v>
      </c>
      <c r="B193" s="31">
        <v>10272</v>
      </c>
      <c r="C193" s="31">
        <v>8989.0272000000004</v>
      </c>
      <c r="D193" s="32">
        <v>2635</v>
      </c>
      <c r="E193" s="33">
        <v>176</v>
      </c>
      <c r="F193" s="34">
        <v>3412</v>
      </c>
      <c r="G193" s="35">
        <v>2611</v>
      </c>
      <c r="H193" s="31">
        <v>3094.8449999999998</v>
      </c>
      <c r="I193" s="31">
        <v>1274.7539999999999</v>
      </c>
      <c r="J193" s="32">
        <v>3424.9784546300002</v>
      </c>
      <c r="K193" s="37">
        <v>49.403266047128248</v>
      </c>
      <c r="L193" s="37">
        <v>40.822332398862557</v>
      </c>
      <c r="M193" s="37">
        <v>81.040316090779058</v>
      </c>
      <c r="N193" s="36">
        <v>3913.0846617000002</v>
      </c>
      <c r="O193" s="38">
        <v>31.74632801837496</v>
      </c>
      <c r="P193" s="36">
        <v>4110.2574674999996</v>
      </c>
      <c r="Q193" s="38">
        <v>33.786815372533596</v>
      </c>
      <c r="R193" s="37">
        <v>54.900000000000006</v>
      </c>
      <c r="S193" s="39">
        <v>58.4</v>
      </c>
      <c r="T193" s="39">
        <v>71</v>
      </c>
      <c r="U193" s="39">
        <v>42.4</v>
      </c>
      <c r="V193" s="48">
        <v>54.949999999999996</v>
      </c>
    </row>
    <row r="194" spans="1:22">
      <c r="A194" s="2" t="s">
        <v>197</v>
      </c>
      <c r="B194" s="31">
        <v>12530</v>
      </c>
      <c r="C194" s="31">
        <v>9425.0659999999989</v>
      </c>
      <c r="D194" s="32">
        <v>3556</v>
      </c>
      <c r="E194" s="33">
        <v>224</v>
      </c>
      <c r="F194" s="34">
        <v>4698</v>
      </c>
      <c r="G194" s="35">
        <v>4673</v>
      </c>
      <c r="H194" s="31">
        <v>1644.7548000000002</v>
      </c>
      <c r="I194" s="31">
        <v>1751.0609999999997</v>
      </c>
      <c r="J194" s="32">
        <v>4979.1892441099999</v>
      </c>
      <c r="K194" s="37">
        <v>43.519616614326665</v>
      </c>
      <c r="L194" s="37">
        <v>47.659869669135887</v>
      </c>
      <c r="M194" s="37">
        <v>77.746018932806379</v>
      </c>
      <c r="N194" s="36">
        <v>5205.2666593599997</v>
      </c>
      <c r="O194" s="38">
        <v>17.425291667795591</v>
      </c>
      <c r="P194" s="36">
        <v>5100.1552433999996</v>
      </c>
      <c r="Q194" s="38">
        <v>29.848268643978741</v>
      </c>
      <c r="R194" s="37">
        <v>54.7</v>
      </c>
      <c r="S194" s="39">
        <v>54.7</v>
      </c>
      <c r="T194" s="39">
        <v>76.8</v>
      </c>
      <c r="U194" s="39">
        <v>45.300000000000004</v>
      </c>
      <c r="V194" s="48">
        <v>55.300000000000004</v>
      </c>
    </row>
    <row r="195" spans="1:22">
      <c r="A195" s="2" t="s">
        <v>198</v>
      </c>
      <c r="B195" s="31">
        <v>12371</v>
      </c>
      <c r="C195" s="31">
        <v>8449.393</v>
      </c>
      <c r="D195" s="32">
        <v>3320</v>
      </c>
      <c r="E195" s="33">
        <v>180</v>
      </c>
      <c r="F195" s="34">
        <v>5168</v>
      </c>
      <c r="G195" s="35">
        <v>6147</v>
      </c>
      <c r="H195" s="31">
        <v>2252.6790000000001</v>
      </c>
      <c r="I195" s="31">
        <v>2294.0970000000002</v>
      </c>
      <c r="J195" s="32">
        <v>4350.5148865900001</v>
      </c>
      <c r="K195" s="37">
        <v>45.026051454088801</v>
      </c>
      <c r="L195" s="37">
        <v>47.775581705996281</v>
      </c>
      <c r="M195" s="37">
        <v>80.542933895963913</v>
      </c>
      <c r="N195" s="36">
        <v>4791.0188477700003</v>
      </c>
      <c r="O195" s="38">
        <v>30.784211543364886</v>
      </c>
      <c r="P195" s="36">
        <v>5403.7784462600002</v>
      </c>
      <c r="Q195" s="38">
        <v>42.347057173925776</v>
      </c>
      <c r="R195" s="37">
        <v>56.000000000000007</v>
      </c>
      <c r="S195" s="39">
        <v>58.599999999999994</v>
      </c>
      <c r="T195" s="39">
        <v>69</v>
      </c>
      <c r="U195" s="39">
        <v>47.199999999999996</v>
      </c>
      <c r="V195" s="48">
        <v>54.16</v>
      </c>
    </row>
    <row r="196" spans="1:22">
      <c r="A196" s="2" t="s">
        <v>199</v>
      </c>
      <c r="B196" s="31">
        <v>16713</v>
      </c>
      <c r="C196" s="31">
        <v>9860.67</v>
      </c>
      <c r="D196" s="32">
        <v>4977</v>
      </c>
      <c r="E196" s="33">
        <v>243</v>
      </c>
      <c r="F196" s="34">
        <v>7690</v>
      </c>
      <c r="G196" s="35">
        <v>5954</v>
      </c>
      <c r="H196" s="31">
        <v>694.44179999999994</v>
      </c>
      <c r="I196" s="31">
        <v>1939.7429999999999</v>
      </c>
      <c r="J196" s="32">
        <v>6526.3300778100001</v>
      </c>
      <c r="K196" s="37">
        <v>36.330284215894046</v>
      </c>
      <c r="L196" s="37">
        <v>53.694358800837641</v>
      </c>
      <c r="M196" s="37">
        <v>83.594760616871554</v>
      </c>
      <c r="N196" s="36">
        <v>7025.6180889200004</v>
      </c>
      <c r="O196" s="38">
        <v>16.356622136809765</v>
      </c>
      <c r="P196" s="36">
        <v>6872.25653126</v>
      </c>
      <c r="Q196" s="38">
        <v>43.250320645627092</v>
      </c>
      <c r="R196" s="37">
        <v>54.500000000000007</v>
      </c>
      <c r="S196" s="39">
        <v>57.3</v>
      </c>
      <c r="T196" s="39">
        <v>73.7</v>
      </c>
      <c r="U196" s="39">
        <v>47.9</v>
      </c>
      <c r="V196" s="48">
        <v>48.1</v>
      </c>
    </row>
    <row r="197" spans="1:22">
      <c r="A197" s="2" t="s">
        <v>200</v>
      </c>
      <c r="B197" s="31">
        <v>10673</v>
      </c>
      <c r="C197" s="31">
        <v>7167.9867999999997</v>
      </c>
      <c r="D197" s="32">
        <v>3051</v>
      </c>
      <c r="E197" s="33">
        <v>237</v>
      </c>
      <c r="F197" s="34">
        <v>3532</v>
      </c>
      <c r="G197" s="35">
        <v>1085</v>
      </c>
      <c r="H197" s="31">
        <v>4000.0584000000003</v>
      </c>
      <c r="I197" s="31">
        <v>555.00120000000004</v>
      </c>
      <c r="J197" s="32">
        <v>3750.3920278300002</v>
      </c>
      <c r="K197" s="37">
        <v>40.15624773644425</v>
      </c>
      <c r="L197" s="37">
        <v>49.361481098928586</v>
      </c>
      <c r="M197" s="37">
        <v>78.901983896994821</v>
      </c>
      <c r="N197" s="36">
        <v>4120.7977523999998</v>
      </c>
      <c r="O197" s="38">
        <v>22.587578345185666</v>
      </c>
      <c r="P197" s="36">
        <v>4844.6002372200001</v>
      </c>
      <c r="Q197" s="38">
        <v>44.899911741081397</v>
      </c>
      <c r="R197" s="37">
        <v>59.699999999999996</v>
      </c>
      <c r="S197" s="39">
        <v>53.6</v>
      </c>
      <c r="T197" s="39">
        <v>76.400000000000006</v>
      </c>
      <c r="U197" s="39">
        <v>45.4</v>
      </c>
      <c r="V197" s="48">
        <v>57.620000000000005</v>
      </c>
    </row>
    <row r="198" spans="1:22">
      <c r="A198" s="2" t="s">
        <v>201</v>
      </c>
      <c r="B198" s="31">
        <v>15051</v>
      </c>
      <c r="C198" s="31">
        <v>7548.0765000000001</v>
      </c>
      <c r="D198" s="32">
        <v>3644</v>
      </c>
      <c r="E198" s="33">
        <v>196</v>
      </c>
      <c r="F198" s="34">
        <v>5086</v>
      </c>
      <c r="G198" s="35">
        <v>3371</v>
      </c>
      <c r="H198" s="31">
        <v>1070.8853999999999</v>
      </c>
      <c r="I198" s="31">
        <v>1192.3782000000001</v>
      </c>
      <c r="J198" s="32">
        <v>5260.0503971899998</v>
      </c>
      <c r="K198" s="37">
        <v>47.261577046548851</v>
      </c>
      <c r="L198" s="37">
        <v>44.758758556190273</v>
      </c>
      <c r="M198" s="37">
        <v>75.310120790586225</v>
      </c>
      <c r="N198" s="36">
        <v>6393.1394225599997</v>
      </c>
      <c r="O198" s="38">
        <v>39.125665627176062</v>
      </c>
      <c r="P198" s="36">
        <v>6135.5907689400001</v>
      </c>
      <c r="Q198" s="38">
        <v>44.26099706368074</v>
      </c>
      <c r="R198" s="37">
        <v>55.400000000000006</v>
      </c>
      <c r="S198" s="39">
        <v>54.300000000000004</v>
      </c>
      <c r="T198" s="39">
        <v>77.3</v>
      </c>
      <c r="U198" s="39">
        <v>45.6</v>
      </c>
      <c r="V198" s="48">
        <v>51.970000000000006</v>
      </c>
    </row>
    <row r="199" spans="1:22">
      <c r="A199" s="2" t="s">
        <v>202</v>
      </c>
      <c r="B199" s="31">
        <v>16425</v>
      </c>
      <c r="C199" s="31">
        <v>10083.307500000001</v>
      </c>
      <c r="D199" s="32">
        <v>4668</v>
      </c>
      <c r="E199" s="33">
        <v>203</v>
      </c>
      <c r="F199" s="34">
        <v>6354</v>
      </c>
      <c r="G199" s="35">
        <v>2010</v>
      </c>
      <c r="H199" s="31">
        <v>3688.0428000000002</v>
      </c>
      <c r="I199" s="31">
        <v>642.89940000000001</v>
      </c>
      <c r="J199" s="32">
        <v>6984.74277153</v>
      </c>
      <c r="K199" s="37">
        <v>34.231747498124946</v>
      </c>
      <c r="L199" s="37">
        <v>52.964313705474297</v>
      </c>
      <c r="M199" s="37">
        <v>78.780781512389922</v>
      </c>
      <c r="N199" s="36">
        <v>7377.8506802399997</v>
      </c>
      <c r="O199" s="38">
        <v>11.200479689338453</v>
      </c>
      <c r="P199" s="36">
        <v>5858.74233336</v>
      </c>
      <c r="Q199" s="38">
        <v>36.765226732623489</v>
      </c>
      <c r="R199" s="37">
        <v>56.000000000000007</v>
      </c>
      <c r="S199" s="39">
        <v>56.599999999999994</v>
      </c>
      <c r="T199" s="39">
        <v>77</v>
      </c>
      <c r="U199" s="39">
        <v>46.9</v>
      </c>
      <c r="V199" s="48">
        <v>53.36</v>
      </c>
    </row>
    <row r="200" spans="1:22">
      <c r="A200" s="2" t="s">
        <v>203</v>
      </c>
      <c r="B200" s="31">
        <v>10852</v>
      </c>
      <c r="C200" s="31">
        <v>3470.4696000000004</v>
      </c>
      <c r="D200" s="32">
        <v>3152</v>
      </c>
      <c r="E200" s="33">
        <v>255</v>
      </c>
      <c r="F200" s="34">
        <v>4172</v>
      </c>
      <c r="G200" s="35">
        <v>2519</v>
      </c>
      <c r="H200" s="31">
        <v>690.76020000000005</v>
      </c>
      <c r="I200" s="31">
        <v>1125.6492000000001</v>
      </c>
      <c r="J200" s="32">
        <v>3552.1991690899999</v>
      </c>
      <c r="K200" s="37">
        <v>40.565626282430664</v>
      </c>
      <c r="L200" s="37">
        <v>45.242315617313253</v>
      </c>
      <c r="M200" s="37">
        <v>74.882331497042003</v>
      </c>
      <c r="N200" s="36">
        <v>3823.3899746799998</v>
      </c>
      <c r="O200" s="38">
        <v>11.302776225858805</v>
      </c>
      <c r="P200" s="36">
        <v>4763.4286068900001</v>
      </c>
      <c r="Q200" s="38">
        <v>35.946399661439102</v>
      </c>
      <c r="R200" s="37">
        <v>58.3</v>
      </c>
      <c r="S200" s="39">
        <v>57.699999999999996</v>
      </c>
      <c r="T200" s="39">
        <v>69.899999999999991</v>
      </c>
      <c r="U200" s="39">
        <v>45.1</v>
      </c>
      <c r="V200" s="48">
        <v>56.75</v>
      </c>
    </row>
    <row r="201" spans="1:22">
      <c r="A201" s="2" t="s">
        <v>204</v>
      </c>
      <c r="B201" s="31">
        <v>13752</v>
      </c>
      <c r="C201" s="31">
        <v>8578.4976000000006</v>
      </c>
      <c r="D201" s="32">
        <v>4056</v>
      </c>
      <c r="E201" s="33">
        <v>230</v>
      </c>
      <c r="F201" s="34">
        <v>4942</v>
      </c>
      <c r="G201" s="35">
        <v>5010</v>
      </c>
      <c r="H201" s="31">
        <v>2862.4440000000004</v>
      </c>
      <c r="I201" s="31">
        <v>1615.7622000000001</v>
      </c>
      <c r="J201" s="32">
        <v>5945.5946290000002</v>
      </c>
      <c r="K201" s="37">
        <v>34.700618646273831</v>
      </c>
      <c r="L201" s="37">
        <v>53.319249045897699</v>
      </c>
      <c r="M201" s="37">
        <v>80.584661267485657</v>
      </c>
      <c r="N201" s="36">
        <v>6433.6567503799997</v>
      </c>
      <c r="O201" s="38">
        <v>19.813361542247481</v>
      </c>
      <c r="P201" s="36">
        <v>5155.6470284500001</v>
      </c>
      <c r="Q201" s="38">
        <v>46.721790290290443</v>
      </c>
      <c r="R201" s="37">
        <v>58.699999999999996</v>
      </c>
      <c r="S201" s="39">
        <v>58.599999999999994</v>
      </c>
      <c r="T201" s="39">
        <v>74.7</v>
      </c>
      <c r="U201" s="39">
        <v>44.6</v>
      </c>
      <c r="V201" s="48">
        <v>46.239999999999995</v>
      </c>
    </row>
    <row r="202" spans="1:22">
      <c r="A202" s="2" t="s">
        <v>205</v>
      </c>
      <c r="B202" s="31">
        <v>16995</v>
      </c>
      <c r="C202" s="31">
        <v>14209.5195</v>
      </c>
      <c r="D202" s="32">
        <v>4274</v>
      </c>
      <c r="E202" s="33">
        <v>163</v>
      </c>
      <c r="F202" s="34">
        <v>9518</v>
      </c>
      <c r="G202" s="35">
        <v>11038</v>
      </c>
      <c r="H202" s="31">
        <v>1512.6773999999998</v>
      </c>
      <c r="I202" s="31">
        <v>2994.5213999999996</v>
      </c>
      <c r="J202" s="32">
        <v>6571.4467640900002</v>
      </c>
      <c r="K202" s="37">
        <v>43.59881999633587</v>
      </c>
      <c r="L202" s="37">
        <v>47.968238841837412</v>
      </c>
      <c r="M202" s="37">
        <v>84.22917214858667</v>
      </c>
      <c r="N202" s="36">
        <v>6915.4604760499997</v>
      </c>
      <c r="O202" s="38">
        <v>29.321821191265229</v>
      </c>
      <c r="P202" s="36">
        <v>6692.79130833</v>
      </c>
      <c r="Q202" s="38">
        <v>41.649185446446282</v>
      </c>
      <c r="R202" s="37">
        <v>51.300000000000004</v>
      </c>
      <c r="S202" s="39">
        <v>56.3</v>
      </c>
      <c r="T202" s="39">
        <v>74.099999999999994</v>
      </c>
      <c r="U202" s="39">
        <v>47.9</v>
      </c>
      <c r="V202" s="48">
        <v>51.249999999999993</v>
      </c>
    </row>
    <row r="203" spans="1:22">
      <c r="A203" s="2" t="s">
        <v>206</v>
      </c>
      <c r="B203" s="31">
        <v>17982</v>
      </c>
      <c r="C203" s="31">
        <v>10370.2194</v>
      </c>
      <c r="D203" s="32">
        <v>4858</v>
      </c>
      <c r="E203" s="33">
        <v>234</v>
      </c>
      <c r="F203" s="34">
        <v>6244</v>
      </c>
      <c r="G203" s="35">
        <v>4751</v>
      </c>
      <c r="H203" s="31">
        <v>2913.9864000000002</v>
      </c>
      <c r="I203" s="31">
        <v>1480.4633999999999</v>
      </c>
      <c r="J203" s="32">
        <v>6617.1424887800003</v>
      </c>
      <c r="K203" s="37">
        <v>46.261411819189071</v>
      </c>
      <c r="L203" s="37">
        <v>42.422676691136253</v>
      </c>
      <c r="M203" s="37">
        <v>82.407828737445016</v>
      </c>
      <c r="N203" s="36">
        <v>7087.7374347100003</v>
      </c>
      <c r="O203" s="38">
        <v>29.682864050762909</v>
      </c>
      <c r="P203" s="36">
        <v>7827.7113397000003</v>
      </c>
      <c r="Q203" s="38">
        <v>38.727253637155478</v>
      </c>
      <c r="R203" s="37">
        <v>57.099999999999994</v>
      </c>
      <c r="S203" s="39">
        <v>55.300000000000004</v>
      </c>
      <c r="T203" s="39">
        <v>74</v>
      </c>
      <c r="U203" s="39">
        <v>50.4</v>
      </c>
      <c r="V203" s="48">
        <v>55.69</v>
      </c>
    </row>
    <row r="204" spans="1:22">
      <c r="A204" s="2" t="s">
        <v>207</v>
      </c>
      <c r="B204" s="31">
        <v>15628</v>
      </c>
      <c r="C204" s="31">
        <v>11308.4208</v>
      </c>
      <c r="D204" s="32">
        <v>4164</v>
      </c>
      <c r="E204" s="33">
        <v>238</v>
      </c>
      <c r="F204" s="34">
        <v>5710</v>
      </c>
      <c r="G204" s="35">
        <v>6808</v>
      </c>
      <c r="H204" s="31">
        <v>2580.8016000000002</v>
      </c>
      <c r="I204" s="31">
        <v>1984.8426000000002</v>
      </c>
      <c r="J204" s="32">
        <v>7015.77412929</v>
      </c>
      <c r="K204" s="37">
        <v>35.377048479038109</v>
      </c>
      <c r="L204" s="37">
        <v>48.559076517858202</v>
      </c>
      <c r="M204" s="37">
        <v>78.797584382294332</v>
      </c>
      <c r="N204" s="36">
        <v>7396.3058915700003</v>
      </c>
      <c r="O204" s="38">
        <v>19.420314195051514</v>
      </c>
      <c r="P204" s="36">
        <v>5969.3726286199999</v>
      </c>
      <c r="Q204" s="38">
        <v>44.851880901409835</v>
      </c>
      <c r="R204" s="37">
        <v>60.3</v>
      </c>
      <c r="S204" s="39">
        <v>57.3</v>
      </c>
      <c r="T204" s="39">
        <v>73.3</v>
      </c>
      <c r="U204" s="39">
        <v>47.099999999999994</v>
      </c>
      <c r="V204" s="48">
        <v>45.129999999999995</v>
      </c>
    </row>
    <row r="205" spans="1:22">
      <c r="A205" s="2" t="s">
        <v>208</v>
      </c>
      <c r="B205" s="31">
        <v>10342</v>
      </c>
      <c r="C205" s="31">
        <v>4501.8725999999997</v>
      </c>
      <c r="D205" s="32">
        <v>2866</v>
      </c>
      <c r="E205" s="33">
        <v>277</v>
      </c>
      <c r="F205" s="34">
        <v>3702</v>
      </c>
      <c r="G205" s="35">
        <v>2914</v>
      </c>
      <c r="H205" s="31">
        <v>1130.2511999999999</v>
      </c>
      <c r="I205" s="31">
        <v>1283.0375999999999</v>
      </c>
      <c r="J205" s="32">
        <v>4306.1852594900001</v>
      </c>
      <c r="K205" s="37">
        <v>37.596968847371279</v>
      </c>
      <c r="L205" s="37">
        <v>46.324666802414782</v>
      </c>
      <c r="M205" s="37">
        <v>77.315565164484795</v>
      </c>
      <c r="N205" s="36">
        <v>4656.3407147400003</v>
      </c>
      <c r="O205" s="38">
        <v>17.557067919709741</v>
      </c>
      <c r="P205" s="36">
        <v>4081.8113680699998</v>
      </c>
      <c r="Q205" s="38">
        <v>39.542443488346912</v>
      </c>
      <c r="R205" s="37">
        <v>61.199999999999996</v>
      </c>
      <c r="S205" s="39">
        <v>53.800000000000004</v>
      </c>
      <c r="T205" s="39">
        <v>74</v>
      </c>
      <c r="U205" s="39">
        <v>46.9</v>
      </c>
      <c r="V205" s="48">
        <v>47.33</v>
      </c>
    </row>
    <row r="206" spans="1:22">
      <c r="A206" s="2" t="s">
        <v>209</v>
      </c>
      <c r="B206" s="31">
        <v>12783</v>
      </c>
      <c r="C206" s="31">
        <v>6588.3581999999997</v>
      </c>
      <c r="D206" s="32">
        <v>3349</v>
      </c>
      <c r="E206" s="33">
        <v>239</v>
      </c>
      <c r="F206" s="34">
        <v>5110</v>
      </c>
      <c r="G206" s="35">
        <v>4297</v>
      </c>
      <c r="H206" s="31">
        <v>2821.0259999999998</v>
      </c>
      <c r="I206" s="31">
        <v>1626.807</v>
      </c>
      <c r="J206" s="32">
        <v>4029.4997377300001</v>
      </c>
      <c r="K206" s="37">
        <v>43.673242833884714</v>
      </c>
      <c r="L206" s="37">
        <v>43.596185975317283</v>
      </c>
      <c r="M206" s="37">
        <v>77.129324314304242</v>
      </c>
      <c r="N206" s="36">
        <v>4484.2641211600003</v>
      </c>
      <c r="O206" s="38">
        <v>15.887496034593632</v>
      </c>
      <c r="P206" s="36">
        <v>6435.8916137599999</v>
      </c>
      <c r="Q206" s="38">
        <v>36.966793554344036</v>
      </c>
      <c r="R206" s="37">
        <v>57.499999999999993</v>
      </c>
      <c r="S206" s="39">
        <v>57.099999999999994</v>
      </c>
      <c r="T206" s="39">
        <v>73.7</v>
      </c>
      <c r="U206" s="39">
        <v>43.1</v>
      </c>
      <c r="V206" s="48">
        <v>49.57</v>
      </c>
    </row>
    <row r="207" spans="1:22">
      <c r="A207" s="2" t="s">
        <v>210</v>
      </c>
      <c r="B207" s="31">
        <v>15742</v>
      </c>
      <c r="C207" s="31">
        <v>7337.3462</v>
      </c>
      <c r="D207" s="32">
        <v>4501</v>
      </c>
      <c r="E207" s="33">
        <v>214</v>
      </c>
      <c r="F207" s="34">
        <v>5676</v>
      </c>
      <c r="G207" s="35">
        <v>2786</v>
      </c>
      <c r="H207" s="31">
        <v>3400.4178000000002</v>
      </c>
      <c r="I207" s="31">
        <v>751.50659999999993</v>
      </c>
      <c r="J207" s="32">
        <v>5718.7272059300003</v>
      </c>
      <c r="K207" s="37">
        <v>41.674512274493026</v>
      </c>
      <c r="L207" s="37">
        <v>46.81459898532993</v>
      </c>
      <c r="M207" s="37">
        <v>78.249961389340172</v>
      </c>
      <c r="N207" s="36">
        <v>6462.5785873599998</v>
      </c>
      <c r="O207" s="38">
        <v>25.068302386738218</v>
      </c>
      <c r="P207" s="36">
        <v>6365.3696388799999</v>
      </c>
      <c r="Q207" s="38">
        <v>41.465675565927008</v>
      </c>
      <c r="R207" s="37">
        <v>57.999999999999993</v>
      </c>
      <c r="S207" s="39">
        <v>54.7</v>
      </c>
      <c r="T207" s="39">
        <v>75.3</v>
      </c>
      <c r="U207" s="39">
        <v>46.9</v>
      </c>
      <c r="V207" s="48">
        <v>50.77</v>
      </c>
    </row>
    <row r="208" spans="1:22">
      <c r="A208" s="2" t="s">
        <v>211</v>
      </c>
      <c r="B208" s="31">
        <v>13750</v>
      </c>
      <c r="C208" s="31">
        <v>4694.25</v>
      </c>
      <c r="D208" s="32">
        <v>4041</v>
      </c>
      <c r="E208" s="33">
        <v>237</v>
      </c>
      <c r="F208" s="34">
        <v>3152</v>
      </c>
      <c r="G208" s="35">
        <v>189</v>
      </c>
      <c r="H208" s="31">
        <v>4189.6608000000006</v>
      </c>
      <c r="I208" s="31">
        <v>101.24400000000001</v>
      </c>
      <c r="J208" s="32">
        <v>4672.46559531</v>
      </c>
      <c r="K208" s="37">
        <v>37.221214679961527</v>
      </c>
      <c r="L208" s="37">
        <v>51.830510354850809</v>
      </c>
      <c r="M208" s="37">
        <v>69.505846055350958</v>
      </c>
      <c r="N208" s="36">
        <v>4863.3557344999999</v>
      </c>
      <c r="O208" s="38">
        <v>5.7860928811725199</v>
      </c>
      <c r="P208" s="36">
        <v>6664.64312608</v>
      </c>
      <c r="Q208" s="38">
        <v>39.839795643817467</v>
      </c>
      <c r="R208" s="37">
        <v>61.4</v>
      </c>
      <c r="S208" s="39">
        <v>55.300000000000004</v>
      </c>
      <c r="T208" s="39">
        <v>75.7</v>
      </c>
      <c r="U208" s="39">
        <v>47.5</v>
      </c>
      <c r="V208" s="48">
        <v>55.26</v>
      </c>
    </row>
    <row r="209" spans="1:22">
      <c r="A209" s="2" t="s">
        <v>212</v>
      </c>
      <c r="B209" s="31">
        <v>13652</v>
      </c>
      <c r="C209" s="31">
        <v>9454.01</v>
      </c>
      <c r="D209" s="32">
        <v>3792</v>
      </c>
      <c r="E209" s="33">
        <v>216</v>
      </c>
      <c r="F209" s="34">
        <v>7034</v>
      </c>
      <c r="G209" s="35">
        <v>7500</v>
      </c>
      <c r="H209" s="31">
        <v>1081.47</v>
      </c>
      <c r="I209" s="31">
        <v>2458.8485999999998</v>
      </c>
      <c r="J209" s="32">
        <v>4885.4535345100003</v>
      </c>
      <c r="K209" s="37">
        <v>40.555509291731994</v>
      </c>
      <c r="L209" s="37">
        <v>50.288469934801292</v>
      </c>
      <c r="M209" s="37">
        <v>86.794255669974902</v>
      </c>
      <c r="N209" s="36">
        <v>5372.4255696500004</v>
      </c>
      <c r="O209" s="38">
        <v>23.140198074274871</v>
      </c>
      <c r="P209" s="36">
        <v>6270.2348806099999</v>
      </c>
      <c r="Q209" s="38">
        <v>44.522806741147328</v>
      </c>
      <c r="R209" s="37">
        <v>54.2</v>
      </c>
      <c r="S209" s="39">
        <v>50.7</v>
      </c>
      <c r="T209" s="39">
        <v>74.3</v>
      </c>
      <c r="U209" s="39">
        <v>46.7</v>
      </c>
      <c r="V209" s="48">
        <v>55.48</v>
      </c>
    </row>
    <row r="210" spans="1:22">
      <c r="A210" s="2" t="s">
        <v>213</v>
      </c>
      <c r="B210" s="31">
        <v>12055</v>
      </c>
      <c r="C210" s="31">
        <v>5333.1320000000005</v>
      </c>
      <c r="D210" s="32">
        <v>3675</v>
      </c>
      <c r="E210" s="33">
        <v>276</v>
      </c>
      <c r="F210" s="34">
        <v>3472</v>
      </c>
      <c r="G210" s="35">
        <v>2187</v>
      </c>
      <c r="H210" s="31">
        <v>2978.8746000000001</v>
      </c>
      <c r="I210" s="31">
        <v>881.74320000000012</v>
      </c>
      <c r="J210" s="32">
        <v>5325.6891695900003</v>
      </c>
      <c r="K210" s="37">
        <v>31.595996245699197</v>
      </c>
      <c r="L210" s="37">
        <v>55.615869922773676</v>
      </c>
      <c r="M210" s="37">
        <v>70.115308815142853</v>
      </c>
      <c r="N210" s="36">
        <v>5843.7128957699997</v>
      </c>
      <c r="O210" s="38">
        <v>14.273131055664173</v>
      </c>
      <c r="P210" s="36">
        <v>4368.2383480500002</v>
      </c>
      <c r="Q210" s="38">
        <v>45.229936169851726</v>
      </c>
      <c r="R210" s="37">
        <v>63.6</v>
      </c>
      <c r="S210" s="39">
        <v>59</v>
      </c>
      <c r="T210" s="39">
        <v>71.2</v>
      </c>
      <c r="U210" s="39">
        <v>47.699999999999996</v>
      </c>
      <c r="V210" s="48">
        <v>47.53</v>
      </c>
    </row>
    <row r="211" spans="1:22">
      <c r="A211" s="2" t="s">
        <v>214</v>
      </c>
      <c r="B211" s="31">
        <v>14276</v>
      </c>
      <c r="C211" s="31">
        <v>12354.4504</v>
      </c>
      <c r="D211" s="32">
        <v>3933</v>
      </c>
      <c r="E211" s="33">
        <v>177</v>
      </c>
      <c r="F211" s="34">
        <v>7136</v>
      </c>
      <c r="G211" s="35">
        <v>3213</v>
      </c>
      <c r="H211" s="31">
        <v>3490.6169999999997</v>
      </c>
      <c r="I211" s="31">
        <v>1091.5944</v>
      </c>
      <c r="J211" s="32">
        <v>5726.2533766200004</v>
      </c>
      <c r="K211" s="37">
        <v>42.984489458266466</v>
      </c>
      <c r="L211" s="37">
        <v>48.70597937693141</v>
      </c>
      <c r="M211" s="37">
        <v>85.306442677223799</v>
      </c>
      <c r="N211" s="36">
        <v>5968.9900320799998</v>
      </c>
      <c r="O211" s="38">
        <v>26.519934063424554</v>
      </c>
      <c r="P211" s="36">
        <v>5880.7837100400002</v>
      </c>
      <c r="Q211" s="38">
        <v>40.304002028564291</v>
      </c>
      <c r="R211" s="37">
        <v>51.2</v>
      </c>
      <c r="S211" s="39">
        <v>53.300000000000004</v>
      </c>
      <c r="T211" s="39">
        <v>77.600000000000009</v>
      </c>
      <c r="U211" s="39">
        <v>46</v>
      </c>
      <c r="V211" s="48">
        <v>53.55</v>
      </c>
    </row>
    <row r="212" spans="1:22">
      <c r="A212" s="2" t="s">
        <v>215</v>
      </c>
      <c r="B212" s="31">
        <v>13007</v>
      </c>
      <c r="C212" s="31">
        <v>6698.6049999999996</v>
      </c>
      <c r="D212" s="32">
        <v>3721</v>
      </c>
      <c r="E212" s="33">
        <v>290</v>
      </c>
      <c r="F212" s="34">
        <v>4158</v>
      </c>
      <c r="G212" s="35">
        <v>2978</v>
      </c>
      <c r="H212" s="31">
        <v>2619.4584</v>
      </c>
      <c r="I212" s="31">
        <v>1032.6888000000001</v>
      </c>
      <c r="J212" s="32">
        <v>4867.9196127499999</v>
      </c>
      <c r="K212" s="37">
        <v>36.087437953981294</v>
      </c>
      <c r="L212" s="37">
        <v>51.972888753185401</v>
      </c>
      <c r="M212" s="37">
        <v>75.336639779989781</v>
      </c>
      <c r="N212" s="36">
        <v>5147.5032305000004</v>
      </c>
      <c r="O212" s="38">
        <v>17.86251729774412</v>
      </c>
      <c r="P212" s="36">
        <v>6345.4792166300003</v>
      </c>
      <c r="Q212" s="38">
        <v>49.128361396881637</v>
      </c>
      <c r="R212" s="37">
        <v>60.5</v>
      </c>
      <c r="S212" s="39">
        <v>59.4</v>
      </c>
      <c r="T212" s="39">
        <v>80.7</v>
      </c>
      <c r="U212" s="39">
        <v>41.3</v>
      </c>
      <c r="V212" s="48">
        <v>49.3</v>
      </c>
    </row>
    <row r="213" spans="1:22">
      <c r="A213" s="2" t="s">
        <v>216</v>
      </c>
      <c r="B213" s="31">
        <v>14815</v>
      </c>
      <c r="C213" s="31">
        <v>8822.3325000000004</v>
      </c>
      <c r="D213" s="32">
        <v>4012</v>
      </c>
      <c r="E213" s="33">
        <v>218</v>
      </c>
      <c r="F213" s="34">
        <v>6378</v>
      </c>
      <c r="G213" s="35">
        <v>4852</v>
      </c>
      <c r="H213" s="31">
        <v>2789.7323999999999</v>
      </c>
      <c r="I213" s="31">
        <v>1513.1376</v>
      </c>
      <c r="J213" s="32">
        <v>5864.7426242000001</v>
      </c>
      <c r="K213" s="37">
        <v>39.48146524179797</v>
      </c>
      <c r="L213" s="37">
        <v>48.25689288692999</v>
      </c>
      <c r="M213" s="37">
        <v>80.933521566921456</v>
      </c>
      <c r="N213" s="36">
        <v>6152.69635002</v>
      </c>
      <c r="O213" s="38">
        <v>16.881357234160006</v>
      </c>
      <c r="P213" s="36">
        <v>6509.23199277</v>
      </c>
      <c r="Q213" s="38">
        <v>39.156321488940662</v>
      </c>
      <c r="R213" s="37">
        <v>57.599999999999994</v>
      </c>
      <c r="S213" s="39">
        <v>54.900000000000006</v>
      </c>
      <c r="T213" s="39">
        <v>74.7</v>
      </c>
      <c r="U213" s="39">
        <v>47.099999999999994</v>
      </c>
      <c r="V213" s="48">
        <v>49.5</v>
      </c>
    </row>
    <row r="214" spans="1:22">
      <c r="A214" s="2" t="s">
        <v>217</v>
      </c>
      <c r="B214" s="31">
        <v>11918</v>
      </c>
      <c r="C214" s="31">
        <v>6651.4358000000011</v>
      </c>
      <c r="D214" s="32">
        <v>3249</v>
      </c>
      <c r="E214" s="33">
        <v>262</v>
      </c>
      <c r="F214" s="34">
        <v>5068</v>
      </c>
      <c r="G214" s="35">
        <v>3453</v>
      </c>
      <c r="H214" s="31">
        <v>3269.2608</v>
      </c>
      <c r="I214" s="31">
        <v>1298.6843999999999</v>
      </c>
      <c r="J214" s="32">
        <v>4294.3291686800003</v>
      </c>
      <c r="K214" s="37">
        <v>39.384365873727361</v>
      </c>
      <c r="L214" s="37">
        <v>46.672937410244032</v>
      </c>
      <c r="M214" s="37">
        <v>78.554086293131149</v>
      </c>
      <c r="N214" s="36">
        <v>4592.9497196800003</v>
      </c>
      <c r="O214" s="38">
        <v>19.36441044018148</v>
      </c>
      <c r="P214" s="36">
        <v>5695.7354212</v>
      </c>
      <c r="Q214" s="38">
        <v>44.471863059543907</v>
      </c>
      <c r="R214" s="37">
        <v>59.4</v>
      </c>
      <c r="S214" s="39">
        <v>54.300000000000004</v>
      </c>
      <c r="T214" s="39">
        <v>74</v>
      </c>
      <c r="U214" s="39">
        <v>46.300000000000004</v>
      </c>
      <c r="V214" s="48">
        <v>48.809999999999995</v>
      </c>
    </row>
    <row r="215" spans="1:22">
      <c r="A215" s="2" t="s">
        <v>218</v>
      </c>
      <c r="B215" s="31">
        <v>13456</v>
      </c>
      <c r="C215" s="31">
        <v>7496.3375999999998</v>
      </c>
      <c r="D215" s="32">
        <v>3833</v>
      </c>
      <c r="E215" s="33">
        <v>264</v>
      </c>
      <c r="F215" s="34">
        <v>2372</v>
      </c>
      <c r="G215" s="35">
        <v>162</v>
      </c>
      <c r="H215" s="31">
        <v>3999.1380000000004</v>
      </c>
      <c r="I215" s="31">
        <v>76.853399999999993</v>
      </c>
      <c r="J215" s="32">
        <v>6367.2345402700003</v>
      </c>
      <c r="K215" s="37">
        <v>33.518638583283661</v>
      </c>
      <c r="L215" s="37">
        <v>51.194733379196286</v>
      </c>
      <c r="M215" s="37">
        <v>57.830927701701697</v>
      </c>
      <c r="N215" s="36">
        <v>6736.4229896400002</v>
      </c>
      <c r="O215" s="38">
        <v>13.82557945280945</v>
      </c>
      <c r="P215" s="36">
        <v>4403.62215328</v>
      </c>
      <c r="Q215" s="38">
        <v>36.355984705171032</v>
      </c>
      <c r="R215" s="37">
        <v>61.7</v>
      </c>
      <c r="S215" s="39">
        <v>57.699999999999996</v>
      </c>
      <c r="T215" s="39">
        <v>79.600000000000009</v>
      </c>
      <c r="U215" s="39">
        <v>43.3</v>
      </c>
      <c r="V215" s="48">
        <v>54.679999999999993</v>
      </c>
    </row>
    <row r="216" spans="1:22">
      <c r="A216" s="2" t="s">
        <v>219</v>
      </c>
      <c r="B216" s="31">
        <v>19064</v>
      </c>
      <c r="C216" s="31">
        <v>10395.599200000001</v>
      </c>
      <c r="D216" s="32">
        <v>5413</v>
      </c>
      <c r="E216" s="33">
        <v>233</v>
      </c>
      <c r="F216" s="34">
        <v>6122</v>
      </c>
      <c r="G216" s="35">
        <v>5072</v>
      </c>
      <c r="H216" s="31">
        <v>3005.5661999999998</v>
      </c>
      <c r="I216" s="31">
        <v>1352.5278000000001</v>
      </c>
      <c r="J216" s="32">
        <v>7098.3258187199999</v>
      </c>
      <c r="K216" s="37">
        <v>40.931888557330467</v>
      </c>
      <c r="L216" s="37">
        <v>48.135300094515976</v>
      </c>
      <c r="M216" s="37">
        <v>74.633573570654619</v>
      </c>
      <c r="N216" s="36">
        <v>7891.4902772900004</v>
      </c>
      <c r="O216" s="38">
        <v>24.33086223049072</v>
      </c>
      <c r="P216" s="36">
        <v>7923.72172426</v>
      </c>
      <c r="Q216" s="38">
        <v>42.53461337064757</v>
      </c>
      <c r="R216" s="37">
        <v>58.3</v>
      </c>
      <c r="S216" s="39">
        <v>64.3</v>
      </c>
      <c r="T216" s="39">
        <v>80.100000000000009</v>
      </c>
      <c r="U216" s="39">
        <v>40.400000000000006</v>
      </c>
      <c r="V216" s="48">
        <v>53.47</v>
      </c>
    </row>
    <row r="217" spans="1:22">
      <c r="A217" s="2" t="s">
        <v>220</v>
      </c>
      <c r="B217" s="31">
        <v>15060</v>
      </c>
      <c r="C217" s="31">
        <v>9448.6440000000002</v>
      </c>
      <c r="D217" s="32">
        <v>4174</v>
      </c>
      <c r="E217" s="33">
        <v>204</v>
      </c>
      <c r="F217" s="34">
        <v>7218</v>
      </c>
      <c r="G217" s="35">
        <v>5346</v>
      </c>
      <c r="H217" s="31">
        <v>1517.2794000000001</v>
      </c>
      <c r="I217" s="31">
        <v>1665.9240000000002</v>
      </c>
      <c r="J217" s="32">
        <v>6988.2891061099999</v>
      </c>
      <c r="K217" s="37">
        <v>38.037712571506297</v>
      </c>
      <c r="L217" s="37">
        <v>49.434195467288319</v>
      </c>
      <c r="M217" s="37">
        <v>82.131910264772841</v>
      </c>
      <c r="N217" s="36">
        <v>7296.0220855600001</v>
      </c>
      <c r="O217" s="38">
        <v>28.208395077412014</v>
      </c>
      <c r="P217" s="36">
        <v>4974.3449548500002</v>
      </c>
      <c r="Q217" s="38">
        <v>47.545330387150806</v>
      </c>
      <c r="R217" s="37">
        <v>54.6</v>
      </c>
      <c r="S217" s="39">
        <v>56.3</v>
      </c>
      <c r="T217" s="39">
        <v>70.399999999999991</v>
      </c>
      <c r="U217" s="39">
        <v>47.9</v>
      </c>
      <c r="V217" s="48">
        <v>55.46</v>
      </c>
    </row>
    <row r="218" spans="1:22">
      <c r="A218" s="2" t="s">
        <v>221</v>
      </c>
      <c r="B218" s="31">
        <v>10363</v>
      </c>
      <c r="C218" s="31">
        <v>848.72969999999998</v>
      </c>
      <c r="D218" s="32">
        <v>3226</v>
      </c>
      <c r="E218" s="33">
        <v>278</v>
      </c>
      <c r="F218" s="34">
        <v>4404</v>
      </c>
      <c r="G218" s="35">
        <v>435</v>
      </c>
      <c r="H218" s="31">
        <v>1496.5704000000001</v>
      </c>
      <c r="I218" s="31">
        <v>231.02039999999997</v>
      </c>
      <c r="J218" s="32">
        <v>3755.29206957</v>
      </c>
      <c r="K218" s="37">
        <v>35.322292011715732</v>
      </c>
      <c r="L218" s="37">
        <v>51.615991592195442</v>
      </c>
      <c r="M218" s="37">
        <v>72.128933378051443</v>
      </c>
      <c r="N218" s="36">
        <v>4314.5396886099998</v>
      </c>
      <c r="O218" s="38">
        <v>11.903253858013652</v>
      </c>
      <c r="P218" s="36">
        <v>4502.2058392199997</v>
      </c>
      <c r="Q218" s="38">
        <v>42.23484926711906</v>
      </c>
      <c r="R218" s="37">
        <v>57.4</v>
      </c>
      <c r="S218" s="39">
        <v>51.7</v>
      </c>
      <c r="T218" s="39">
        <v>75.3</v>
      </c>
      <c r="U218" s="39">
        <v>46.6</v>
      </c>
      <c r="V218" s="48">
        <v>49.21</v>
      </c>
    </row>
    <row r="219" spans="1:22">
      <c r="A219" s="2" t="s">
        <v>222</v>
      </c>
      <c r="B219" s="31">
        <v>13344</v>
      </c>
      <c r="C219" s="31">
        <v>5272.2143999999998</v>
      </c>
      <c r="D219" s="32">
        <v>3971</v>
      </c>
      <c r="E219" s="33">
        <v>245</v>
      </c>
      <c r="F219" s="34">
        <v>5664</v>
      </c>
      <c r="G219" s="35">
        <v>3841</v>
      </c>
      <c r="H219" s="31">
        <v>1144.0572</v>
      </c>
      <c r="I219" s="31">
        <v>1603.797</v>
      </c>
      <c r="J219" s="32">
        <v>5087.0742987000003</v>
      </c>
      <c r="K219" s="37">
        <v>38.806760734429588</v>
      </c>
      <c r="L219" s="37">
        <v>47.946267273300819</v>
      </c>
      <c r="M219" s="37">
        <v>80.512201699692966</v>
      </c>
      <c r="N219" s="36">
        <v>5492.1759879600004</v>
      </c>
      <c r="O219" s="38">
        <v>13.379026962188298</v>
      </c>
      <c r="P219" s="36">
        <v>5488.76171772</v>
      </c>
      <c r="Q219" s="38">
        <v>35.749688236331252</v>
      </c>
      <c r="R219" s="37">
        <v>55.600000000000009</v>
      </c>
      <c r="S219" s="39">
        <v>51.800000000000004</v>
      </c>
      <c r="T219" s="39">
        <v>73.7</v>
      </c>
      <c r="U219" s="39">
        <v>46.300000000000004</v>
      </c>
      <c r="V219" s="48">
        <v>46.39</v>
      </c>
    </row>
    <row r="220" spans="1:22">
      <c r="A220" s="2" t="s">
        <v>223</v>
      </c>
      <c r="B220" s="31">
        <v>14098</v>
      </c>
      <c r="C220" s="31">
        <v>4832.7943999999998</v>
      </c>
      <c r="D220" s="32">
        <v>3695</v>
      </c>
      <c r="E220" s="33">
        <v>303</v>
      </c>
      <c r="F220" s="34">
        <v>3272</v>
      </c>
      <c r="G220" s="35">
        <v>3528</v>
      </c>
      <c r="H220" s="31">
        <v>816.85500000000002</v>
      </c>
      <c r="I220" s="31">
        <v>1169.3682000000001</v>
      </c>
      <c r="J220" s="32">
        <v>5977.2273115899998</v>
      </c>
      <c r="K220" s="37">
        <v>38.675723546522839</v>
      </c>
      <c r="L220" s="37">
        <v>43.626811728268663</v>
      </c>
      <c r="M220" s="37">
        <v>60.484587806961621</v>
      </c>
      <c r="N220" s="36">
        <v>6865.46582657</v>
      </c>
      <c r="O220" s="38">
        <v>21.596384965486834</v>
      </c>
      <c r="P220" s="36">
        <v>5314.0937515300002</v>
      </c>
      <c r="Q220" s="38">
        <v>39.258874364031293</v>
      </c>
      <c r="R220" s="37">
        <v>63.9</v>
      </c>
      <c r="S220" s="39">
        <v>55.000000000000007</v>
      </c>
      <c r="T220" s="39">
        <v>74.400000000000006</v>
      </c>
      <c r="U220" s="39">
        <v>49</v>
      </c>
      <c r="V220" s="48">
        <v>49.21</v>
      </c>
    </row>
    <row r="221" spans="1:22">
      <c r="A221" s="2" t="s">
        <v>224</v>
      </c>
      <c r="B221" s="31">
        <v>13048</v>
      </c>
      <c r="C221" s="31">
        <v>2460.8528000000001</v>
      </c>
      <c r="D221" s="32">
        <v>3683</v>
      </c>
      <c r="E221" s="33">
        <v>372</v>
      </c>
      <c r="F221" s="34">
        <v>3134</v>
      </c>
      <c r="G221" s="35">
        <v>745</v>
      </c>
      <c r="H221" s="31">
        <v>4237.0613999999996</v>
      </c>
      <c r="I221" s="31">
        <v>306.03300000000002</v>
      </c>
      <c r="J221" s="32">
        <v>5171.24749625</v>
      </c>
      <c r="K221" s="37">
        <v>34.442836080500228</v>
      </c>
      <c r="L221" s="37">
        <v>46.480962809353635</v>
      </c>
      <c r="M221" s="37">
        <v>67.590880650048248</v>
      </c>
      <c r="N221" s="36">
        <v>5683.4396772999999</v>
      </c>
      <c r="O221" s="38">
        <v>14.284425288308498</v>
      </c>
      <c r="P221" s="36">
        <v>4966.8072988100002</v>
      </c>
      <c r="Q221" s="38">
        <v>42.490210676698361</v>
      </c>
      <c r="R221" s="37">
        <v>63.9</v>
      </c>
      <c r="S221" s="39">
        <v>53.5</v>
      </c>
      <c r="T221" s="39">
        <v>77.8</v>
      </c>
      <c r="U221" s="39">
        <v>48</v>
      </c>
      <c r="V221" s="48">
        <v>50.580000000000005</v>
      </c>
    </row>
    <row r="222" spans="1:22">
      <c r="A222" s="2" t="s">
        <v>225</v>
      </c>
      <c r="B222" s="31">
        <v>18427</v>
      </c>
      <c r="C222" s="31">
        <v>7932.8234999999995</v>
      </c>
      <c r="D222" s="32">
        <v>5121</v>
      </c>
      <c r="E222" s="33">
        <v>201</v>
      </c>
      <c r="F222" s="34">
        <v>5152</v>
      </c>
      <c r="G222" s="35">
        <v>2276</v>
      </c>
      <c r="H222" s="31">
        <v>3621.7740000000003</v>
      </c>
      <c r="I222" s="31">
        <v>643.3596</v>
      </c>
      <c r="J222" s="32">
        <v>6995.2093370599996</v>
      </c>
      <c r="K222" s="37">
        <v>37.023304380470108</v>
      </c>
      <c r="L222" s="37">
        <v>50.207804511314748</v>
      </c>
      <c r="M222" s="37">
        <v>70.616023059911967</v>
      </c>
      <c r="N222" s="36">
        <v>7500.5299320599997</v>
      </c>
      <c r="O222" s="38">
        <v>13.550638446700484</v>
      </c>
      <c r="P222" s="36">
        <v>7572.3222027800002</v>
      </c>
      <c r="Q222" s="38">
        <v>39.726571191801654</v>
      </c>
      <c r="R222" s="37">
        <v>59.199999999999996</v>
      </c>
      <c r="S222" s="39">
        <v>53</v>
      </c>
      <c r="T222" s="39">
        <v>77.5</v>
      </c>
      <c r="U222" s="39">
        <v>51.2</v>
      </c>
      <c r="V222" s="48">
        <v>51.81</v>
      </c>
    </row>
    <row r="223" spans="1:22">
      <c r="A223" s="2" t="s">
        <v>226</v>
      </c>
      <c r="B223" s="31">
        <v>10180</v>
      </c>
      <c r="C223" s="31">
        <v>3189.3939999999998</v>
      </c>
      <c r="D223" s="32">
        <v>3142</v>
      </c>
      <c r="E223" s="33">
        <v>236</v>
      </c>
      <c r="F223" s="34">
        <v>4210</v>
      </c>
      <c r="G223" s="35">
        <v>2226</v>
      </c>
      <c r="H223" s="31">
        <v>2267.4054000000001</v>
      </c>
      <c r="I223" s="31">
        <v>895.08899999999994</v>
      </c>
      <c r="J223" s="32">
        <v>4202.19046445</v>
      </c>
      <c r="K223" s="37">
        <v>29.18128407481176</v>
      </c>
      <c r="L223" s="37">
        <v>58.283187080601742</v>
      </c>
      <c r="M223" s="37">
        <v>82.720373088206543</v>
      </c>
      <c r="N223" s="36">
        <v>4588.2495639999997</v>
      </c>
      <c r="O223" s="38">
        <v>14.088088470420438</v>
      </c>
      <c r="P223" s="36">
        <v>3820.12293873</v>
      </c>
      <c r="Q223" s="38">
        <v>52.690674167914906</v>
      </c>
      <c r="R223" s="37">
        <v>55.2</v>
      </c>
      <c r="S223" s="39">
        <v>55.2</v>
      </c>
      <c r="T223" s="39">
        <v>68.5</v>
      </c>
      <c r="U223" s="39">
        <v>46.7</v>
      </c>
      <c r="V223" s="48">
        <v>46.64</v>
      </c>
    </row>
    <row r="224" spans="1:22">
      <c r="A224" s="2" t="s">
        <v>227</v>
      </c>
      <c r="B224" s="31">
        <v>10414</v>
      </c>
      <c r="C224" s="31">
        <v>7054.4435999999996</v>
      </c>
      <c r="D224" s="32">
        <v>3098</v>
      </c>
      <c r="E224" s="33">
        <v>247</v>
      </c>
      <c r="F224" s="34">
        <v>3794</v>
      </c>
      <c r="G224" s="35">
        <v>5067</v>
      </c>
      <c r="H224" s="31">
        <v>1596.8940000000002</v>
      </c>
      <c r="I224" s="31">
        <v>2360.3658</v>
      </c>
      <c r="J224" s="32">
        <v>5206.5111086899997</v>
      </c>
      <c r="K224" s="37">
        <v>31.578942834943895</v>
      </c>
      <c r="L224" s="37">
        <v>55.665063249776722</v>
      </c>
      <c r="M224" s="37">
        <v>79.562290241580072</v>
      </c>
      <c r="N224" s="36">
        <v>5430.8264271300004</v>
      </c>
      <c r="O224" s="38">
        <v>13.994233658865701</v>
      </c>
      <c r="P224" s="36">
        <v>3289.3884076200002</v>
      </c>
      <c r="Q224" s="38">
        <v>39.388455516186525</v>
      </c>
      <c r="R224" s="37">
        <v>59.3</v>
      </c>
      <c r="S224" s="39">
        <v>54.300000000000004</v>
      </c>
      <c r="T224" s="39">
        <v>77</v>
      </c>
      <c r="U224" s="39">
        <v>44.6</v>
      </c>
      <c r="V224" s="48">
        <v>52.129999999999995</v>
      </c>
    </row>
    <row r="225" spans="1:22">
      <c r="A225" s="2" t="s">
        <v>228</v>
      </c>
      <c r="B225" s="31">
        <v>16585</v>
      </c>
      <c r="C225" s="31">
        <v>8501.4709999999995</v>
      </c>
      <c r="D225" s="32">
        <v>4779</v>
      </c>
      <c r="E225" s="33">
        <v>279</v>
      </c>
      <c r="F225" s="34">
        <v>3962</v>
      </c>
      <c r="G225" s="35">
        <v>5992</v>
      </c>
      <c r="H225" s="31">
        <v>2647.0704000000005</v>
      </c>
      <c r="I225" s="31">
        <v>1795.7004000000002</v>
      </c>
      <c r="J225" s="32">
        <v>6796.6903643300002</v>
      </c>
      <c r="K225" s="37">
        <v>38.044868709751938</v>
      </c>
      <c r="L225" s="37">
        <v>48.364045475633425</v>
      </c>
      <c r="M225" s="37">
        <v>68.45886497977618</v>
      </c>
      <c r="N225" s="36">
        <v>7601.6993934499997</v>
      </c>
      <c r="O225" s="38">
        <v>20.406672021346136</v>
      </c>
      <c r="P225" s="36">
        <v>6429.1727332600003</v>
      </c>
      <c r="Q225" s="38">
        <v>41.100151243722074</v>
      </c>
      <c r="R225" s="37">
        <v>61.4</v>
      </c>
      <c r="S225" s="39">
        <v>54.500000000000007</v>
      </c>
      <c r="T225" s="39">
        <v>80.7</v>
      </c>
      <c r="U225" s="39">
        <v>49.1</v>
      </c>
      <c r="V225" s="48">
        <v>59.050000000000004</v>
      </c>
    </row>
    <row r="226" spans="1:22">
      <c r="A226" s="2" t="s">
        <v>229</v>
      </c>
      <c r="B226" s="31">
        <v>18964</v>
      </c>
      <c r="C226" s="31">
        <v>14632.6224</v>
      </c>
      <c r="D226" s="32">
        <v>5156</v>
      </c>
      <c r="E226" s="33">
        <v>197</v>
      </c>
      <c r="F226" s="34">
        <v>8148</v>
      </c>
      <c r="G226" s="35">
        <v>2331</v>
      </c>
      <c r="H226" s="31">
        <v>2906.163</v>
      </c>
      <c r="I226" s="31">
        <v>603.32219999999995</v>
      </c>
      <c r="J226" s="32">
        <v>8721.7847367899994</v>
      </c>
      <c r="K226" s="37">
        <v>42.200280314733604</v>
      </c>
      <c r="L226" s="37">
        <v>47.571542963952552</v>
      </c>
      <c r="M226" s="37">
        <v>84.410284542357715</v>
      </c>
      <c r="N226" s="36">
        <v>9184.6550167299993</v>
      </c>
      <c r="O226" s="38">
        <v>30.381825171953885</v>
      </c>
      <c r="P226" s="36">
        <v>6471.0572164499999</v>
      </c>
      <c r="Q226" s="38">
        <v>41.025268511941817</v>
      </c>
      <c r="R226" s="37">
        <v>52.7</v>
      </c>
      <c r="S226" s="39">
        <v>54.800000000000004</v>
      </c>
      <c r="T226" s="39">
        <v>76.400000000000006</v>
      </c>
      <c r="U226" s="39">
        <v>48</v>
      </c>
      <c r="V226" s="48">
        <v>54.48</v>
      </c>
    </row>
    <row r="227" spans="1:22">
      <c r="A227" s="2" t="s">
        <v>230</v>
      </c>
      <c r="B227" s="31">
        <v>11201</v>
      </c>
      <c r="C227" s="31">
        <v>253.14259999999999</v>
      </c>
      <c r="D227" s="32">
        <v>3538</v>
      </c>
      <c r="E227" s="33">
        <v>265</v>
      </c>
      <c r="F227" s="34">
        <v>2476</v>
      </c>
      <c r="G227" s="35">
        <v>266</v>
      </c>
      <c r="H227" s="31">
        <v>3229.6836000000003</v>
      </c>
      <c r="I227" s="31">
        <v>127.47540000000001</v>
      </c>
      <c r="J227" s="32">
        <v>4670.5979021100002</v>
      </c>
      <c r="K227" s="37">
        <v>36.699627975151508</v>
      </c>
      <c r="L227" s="37">
        <v>50.615797841331144</v>
      </c>
      <c r="M227" s="37">
        <v>62.245148663377925</v>
      </c>
      <c r="N227" s="36">
        <v>5195.2383133800004</v>
      </c>
      <c r="O227" s="38">
        <v>18.995327658568137</v>
      </c>
      <c r="P227" s="36">
        <v>4281.5119743200003</v>
      </c>
      <c r="Q227" s="38">
        <v>41.817760305443521</v>
      </c>
      <c r="R227" s="37">
        <v>61.7</v>
      </c>
      <c r="S227" s="39">
        <v>56.8</v>
      </c>
      <c r="T227" s="39">
        <v>72.899999999999991</v>
      </c>
      <c r="U227" s="39">
        <v>45.2</v>
      </c>
      <c r="V227" s="48">
        <v>50.05</v>
      </c>
    </row>
    <row r="228" spans="1:22">
      <c r="A228" s="2" t="s">
        <v>231</v>
      </c>
      <c r="B228" s="31">
        <v>11845</v>
      </c>
      <c r="C228" s="31">
        <v>5198.7704999999996</v>
      </c>
      <c r="D228" s="32">
        <v>3539</v>
      </c>
      <c r="E228" s="33">
        <v>236</v>
      </c>
      <c r="F228" s="34">
        <v>3796</v>
      </c>
      <c r="G228" s="35">
        <v>2018</v>
      </c>
      <c r="H228" s="31">
        <v>2854.1604000000002</v>
      </c>
      <c r="I228" s="31">
        <v>838.94460000000004</v>
      </c>
      <c r="J228" s="32">
        <v>4236.1926188300004</v>
      </c>
      <c r="K228" s="37">
        <v>43.990946969232461</v>
      </c>
      <c r="L228" s="37">
        <v>44.568224000307012</v>
      </c>
      <c r="M228" s="37">
        <v>74.461465983863022</v>
      </c>
      <c r="N228" s="36">
        <v>4989.7572335000004</v>
      </c>
      <c r="O228" s="38">
        <v>29.89402179439718</v>
      </c>
      <c r="P228" s="36">
        <v>4801.6440326800002</v>
      </c>
      <c r="Q228" s="38">
        <v>41.359854988907962</v>
      </c>
      <c r="R228" s="37">
        <v>54.900000000000006</v>
      </c>
      <c r="S228" s="39">
        <v>50.6</v>
      </c>
      <c r="T228" s="39">
        <v>75.099999999999994</v>
      </c>
      <c r="U228" s="39">
        <v>46.400000000000006</v>
      </c>
      <c r="V228" s="48">
        <v>55.25</v>
      </c>
    </row>
    <row r="229" spans="1:22">
      <c r="A229" s="2" t="s">
        <v>232</v>
      </c>
      <c r="B229" s="31">
        <v>10371</v>
      </c>
      <c r="C229" s="31">
        <v>6286.9002</v>
      </c>
      <c r="D229" s="32">
        <v>2628</v>
      </c>
      <c r="E229" s="33">
        <v>243</v>
      </c>
      <c r="F229" s="34">
        <v>3886</v>
      </c>
      <c r="G229" s="35">
        <v>3451</v>
      </c>
      <c r="H229" s="31">
        <v>2701.8341999999998</v>
      </c>
      <c r="I229" s="31">
        <v>1478.1623999999999</v>
      </c>
      <c r="J229" s="32">
        <v>4400.6757748999999</v>
      </c>
      <c r="K229" s="37">
        <v>35.811668899645248</v>
      </c>
      <c r="L229" s="37">
        <v>49.992702867996137</v>
      </c>
      <c r="M229" s="37">
        <v>75.900325814450838</v>
      </c>
      <c r="N229" s="36">
        <v>4657.4973502299999</v>
      </c>
      <c r="O229" s="38">
        <v>13.386855963304203</v>
      </c>
      <c r="P229" s="36">
        <v>4238.1070414200003</v>
      </c>
      <c r="Q229" s="38">
        <v>39.544426213181936</v>
      </c>
      <c r="R229" s="37">
        <v>61.5</v>
      </c>
      <c r="S229" s="39">
        <v>57.3</v>
      </c>
      <c r="T229" s="39">
        <v>70.8</v>
      </c>
      <c r="U229" s="39">
        <v>46.2</v>
      </c>
      <c r="V229" s="48">
        <v>46.35</v>
      </c>
    </row>
    <row r="230" spans="1:22">
      <c r="A230" s="2" t="s">
        <v>233</v>
      </c>
      <c r="B230" s="31">
        <v>18112</v>
      </c>
      <c r="C230" s="31">
        <v>12109.683200000001</v>
      </c>
      <c r="D230" s="32">
        <v>4990</v>
      </c>
      <c r="E230" s="33">
        <v>228</v>
      </c>
      <c r="F230" s="34">
        <v>6418</v>
      </c>
      <c r="G230" s="35">
        <v>6140</v>
      </c>
      <c r="H230" s="31">
        <v>2959.5461999999998</v>
      </c>
      <c r="I230" s="31">
        <v>1601.0357999999999</v>
      </c>
      <c r="J230" s="32">
        <v>6574.8096979600004</v>
      </c>
      <c r="K230" s="37">
        <v>42.306318915411985</v>
      </c>
      <c r="L230" s="37">
        <v>47.203649949173254</v>
      </c>
      <c r="M230" s="37">
        <v>75.039775679938217</v>
      </c>
      <c r="N230" s="36">
        <v>7404.6306523900003</v>
      </c>
      <c r="O230" s="38">
        <v>29.410878160912457</v>
      </c>
      <c r="P230" s="36">
        <v>7806.7215250400004</v>
      </c>
      <c r="Q230" s="38">
        <v>45.462429389420492</v>
      </c>
      <c r="R230" s="37">
        <v>60.8</v>
      </c>
      <c r="S230" s="39">
        <v>57.4</v>
      </c>
      <c r="T230" s="39">
        <v>76.099999999999994</v>
      </c>
      <c r="U230" s="39">
        <v>49.1</v>
      </c>
      <c r="V230" s="48">
        <v>51.43</v>
      </c>
    </row>
    <row r="231" spans="1:22">
      <c r="A231" s="2" t="s">
        <v>234</v>
      </c>
      <c r="B231" s="31">
        <v>15401</v>
      </c>
      <c r="C231" s="31">
        <v>8481.3306999999986</v>
      </c>
      <c r="D231" s="32">
        <v>4311</v>
      </c>
      <c r="E231" s="33">
        <v>235</v>
      </c>
      <c r="F231" s="34">
        <v>6392</v>
      </c>
      <c r="G231" s="35">
        <v>6291</v>
      </c>
      <c r="H231" s="31">
        <v>2221.3854000000001</v>
      </c>
      <c r="I231" s="31">
        <v>1930.9992000000002</v>
      </c>
      <c r="J231" s="32">
        <v>5865.01925656</v>
      </c>
      <c r="K231" s="37">
        <v>41.330002608509432</v>
      </c>
      <c r="L231" s="37">
        <v>48.851264323675522</v>
      </c>
      <c r="M231" s="37">
        <v>79.042250093948766</v>
      </c>
      <c r="N231" s="36">
        <v>6502.1481245100003</v>
      </c>
      <c r="O231" s="38">
        <v>24.941454629537727</v>
      </c>
      <c r="P231" s="36">
        <v>6523.9847726400003</v>
      </c>
      <c r="Q231" s="38">
        <v>42.336304070837407</v>
      </c>
      <c r="R231" s="37">
        <v>56.599999999999994</v>
      </c>
      <c r="S231" s="39">
        <v>52.7</v>
      </c>
      <c r="T231" s="39">
        <v>75.7</v>
      </c>
      <c r="U231" s="39">
        <v>48.199999999999996</v>
      </c>
      <c r="V231" s="48">
        <v>48.870000000000005</v>
      </c>
    </row>
    <row r="232" spans="1:22">
      <c r="A232" s="2" t="s">
        <v>235</v>
      </c>
      <c r="B232" s="31">
        <v>12344</v>
      </c>
      <c r="C232" s="31">
        <v>5064.7431999999999</v>
      </c>
      <c r="D232" s="32">
        <v>4044</v>
      </c>
      <c r="E232" s="33">
        <v>248</v>
      </c>
      <c r="F232" s="34">
        <v>4210</v>
      </c>
      <c r="G232" s="35">
        <v>1163</v>
      </c>
      <c r="H232" s="31">
        <v>3949.8965999999996</v>
      </c>
      <c r="I232" s="31">
        <v>447.31440000000003</v>
      </c>
      <c r="J232" s="32">
        <v>5475.2623790600001</v>
      </c>
      <c r="K232" s="37">
        <v>33.642769732382106</v>
      </c>
      <c r="L232" s="37">
        <v>54.905999066732747</v>
      </c>
      <c r="M232" s="37">
        <v>75.009337196566278</v>
      </c>
      <c r="N232" s="36">
        <v>6001.9514595199998</v>
      </c>
      <c r="O232" s="38">
        <v>21.729093014929173</v>
      </c>
      <c r="P232" s="36">
        <v>4420.9908411099996</v>
      </c>
      <c r="Q232" s="38">
        <v>50.183184237562607</v>
      </c>
      <c r="R232" s="37">
        <v>59</v>
      </c>
      <c r="S232" s="39">
        <v>54.400000000000006</v>
      </c>
      <c r="T232" s="39">
        <v>77.8</v>
      </c>
      <c r="U232" s="39">
        <v>46.300000000000004</v>
      </c>
      <c r="V232" s="48">
        <v>50.980000000000004</v>
      </c>
    </row>
    <row r="233" spans="1:22">
      <c r="A233" s="2" t="s">
        <v>236</v>
      </c>
      <c r="B233" s="31">
        <v>12050</v>
      </c>
      <c r="C233" s="31">
        <v>5183.9100000000008</v>
      </c>
      <c r="D233" s="32">
        <v>2958</v>
      </c>
      <c r="E233" s="33">
        <v>143</v>
      </c>
      <c r="F233" s="34">
        <v>3414</v>
      </c>
      <c r="G233" s="35">
        <v>3146</v>
      </c>
      <c r="H233" s="31">
        <v>2647.9908</v>
      </c>
      <c r="I233" s="31">
        <v>1400.3885999999998</v>
      </c>
      <c r="J233" s="32">
        <v>3167.45911329</v>
      </c>
      <c r="K233" s="37">
        <v>54.342780844293529</v>
      </c>
      <c r="L233" s="37">
        <v>40.108275716528993</v>
      </c>
      <c r="M233" s="37">
        <v>74.433202342980636</v>
      </c>
      <c r="N233" s="36">
        <v>3503.9699208100001</v>
      </c>
      <c r="O233" s="38">
        <v>34.126014378673069</v>
      </c>
      <c r="P233" s="36">
        <v>5947.3361670699996</v>
      </c>
      <c r="Q233" s="38">
        <v>33.746182079341963</v>
      </c>
      <c r="R233" s="37">
        <v>56.399999999999991</v>
      </c>
      <c r="S233" s="39">
        <v>53.800000000000004</v>
      </c>
      <c r="T233" s="39">
        <v>76.8</v>
      </c>
      <c r="U233" s="39">
        <v>43.5</v>
      </c>
      <c r="V233" s="48">
        <v>59.56</v>
      </c>
    </row>
    <row r="234" spans="1:22">
      <c r="A234" s="2" t="s">
        <v>237</v>
      </c>
      <c r="B234" s="31">
        <v>12592</v>
      </c>
      <c r="C234" s="31">
        <v>7420.4655999999995</v>
      </c>
      <c r="D234" s="32">
        <v>3772</v>
      </c>
      <c r="E234" s="33">
        <v>219</v>
      </c>
      <c r="F234" s="34">
        <v>6940</v>
      </c>
      <c r="G234" s="35">
        <v>2974</v>
      </c>
      <c r="H234" s="31">
        <v>2724.384</v>
      </c>
      <c r="I234" s="31">
        <v>1138.0746000000001</v>
      </c>
      <c r="J234" s="32">
        <v>5136.8521913300001</v>
      </c>
      <c r="K234" s="37">
        <v>38.014267136994064</v>
      </c>
      <c r="L234" s="37">
        <v>47.83604215532376</v>
      </c>
      <c r="M234" s="37">
        <v>87.056911893226115</v>
      </c>
      <c r="N234" s="36">
        <v>5467.02388462</v>
      </c>
      <c r="O234" s="38">
        <v>23.702234178003202</v>
      </c>
      <c r="P234" s="36">
        <v>5035.0895416699996</v>
      </c>
      <c r="Q234" s="38">
        <v>46.445944468633073</v>
      </c>
      <c r="R234" s="37">
        <v>53.300000000000004</v>
      </c>
      <c r="S234" s="39">
        <v>56.599999999999994</v>
      </c>
      <c r="T234" s="39">
        <v>72.7</v>
      </c>
      <c r="U234" s="39">
        <v>42.4</v>
      </c>
      <c r="V234" s="48">
        <v>55.679999999999993</v>
      </c>
    </row>
    <row r="235" spans="1:22">
      <c r="A235" s="2" t="s">
        <v>238</v>
      </c>
      <c r="B235" s="31">
        <v>15899</v>
      </c>
      <c r="C235" s="31">
        <v>9860.5598000000009</v>
      </c>
      <c r="D235" s="32">
        <v>4175</v>
      </c>
      <c r="E235" s="33">
        <v>194</v>
      </c>
      <c r="F235" s="34">
        <v>4592</v>
      </c>
      <c r="G235" s="35">
        <v>1490</v>
      </c>
      <c r="H235" s="31">
        <v>4072.77</v>
      </c>
      <c r="I235" s="31">
        <v>466.18260000000004</v>
      </c>
      <c r="J235" s="32">
        <v>6774.52040545</v>
      </c>
      <c r="K235" s="37">
        <v>42.171651303010876</v>
      </c>
      <c r="L235" s="37">
        <v>43.394072406789341</v>
      </c>
      <c r="M235" s="37">
        <v>75.496171690606303</v>
      </c>
      <c r="N235" s="36">
        <v>7019.2228859699999</v>
      </c>
      <c r="O235" s="38">
        <v>25.208300819264835</v>
      </c>
      <c r="P235" s="36">
        <v>5882.1628576599996</v>
      </c>
      <c r="Q235" s="38">
        <v>37.585873128128746</v>
      </c>
      <c r="R235" s="37">
        <v>59.199999999999996</v>
      </c>
      <c r="S235" s="39">
        <v>54</v>
      </c>
      <c r="T235" s="39">
        <v>72.8</v>
      </c>
      <c r="U235" s="39">
        <v>53.800000000000004</v>
      </c>
      <c r="V235" s="48">
        <v>54.379999999999995</v>
      </c>
    </row>
    <row r="236" spans="1:22">
      <c r="A236" s="2" t="s">
        <v>239</v>
      </c>
      <c r="B236" s="31">
        <v>11431</v>
      </c>
      <c r="C236" s="31">
        <v>7498.7359999999999</v>
      </c>
      <c r="D236" s="32">
        <v>3098</v>
      </c>
      <c r="E236" s="33">
        <v>201</v>
      </c>
      <c r="F236" s="34">
        <v>4896</v>
      </c>
      <c r="G236" s="35">
        <v>994</v>
      </c>
      <c r="H236" s="31">
        <v>4123.8521999999994</v>
      </c>
      <c r="I236" s="31">
        <v>470.78460000000001</v>
      </c>
      <c r="J236" s="32">
        <v>4033.5550424600001</v>
      </c>
      <c r="K236" s="37">
        <v>45.376647255076499</v>
      </c>
      <c r="L236" s="37">
        <v>44.500957589871909</v>
      </c>
      <c r="M236" s="37">
        <v>76.448913134108423</v>
      </c>
      <c r="N236" s="36">
        <v>4341.4782388100002</v>
      </c>
      <c r="O236" s="38">
        <v>31.718034579103279</v>
      </c>
      <c r="P236" s="36">
        <v>5115.6970620599996</v>
      </c>
      <c r="Q236" s="38">
        <v>43.031859154567364</v>
      </c>
      <c r="R236" s="37">
        <v>58.4</v>
      </c>
      <c r="S236" s="39">
        <v>55.500000000000007</v>
      </c>
      <c r="T236" s="39">
        <v>75.900000000000006</v>
      </c>
      <c r="U236" s="39">
        <v>43.4</v>
      </c>
      <c r="V236" s="48">
        <v>54.1</v>
      </c>
    </row>
    <row r="237" spans="1:22">
      <c r="A237" s="2" t="s">
        <v>240</v>
      </c>
      <c r="B237" s="31">
        <v>16128</v>
      </c>
      <c r="C237" s="31">
        <v>8810.7263999999996</v>
      </c>
      <c r="D237" s="32">
        <v>4374</v>
      </c>
      <c r="E237" s="33">
        <v>247</v>
      </c>
      <c r="F237" s="34">
        <v>6584</v>
      </c>
      <c r="G237" s="35">
        <v>5886</v>
      </c>
      <c r="H237" s="31">
        <v>2934.2352000000001</v>
      </c>
      <c r="I237" s="31">
        <v>1603.3368000000003</v>
      </c>
      <c r="J237" s="32">
        <v>7762.8722422199999</v>
      </c>
      <c r="K237" s="37">
        <v>34.044111871341762</v>
      </c>
      <c r="L237" s="37">
        <v>52.794130130816278</v>
      </c>
      <c r="M237" s="37">
        <v>79.410684541599025</v>
      </c>
      <c r="N237" s="36">
        <v>8232.1733721100009</v>
      </c>
      <c r="O237" s="38">
        <v>21.572646196648517</v>
      </c>
      <c r="P237" s="36">
        <v>5167.2778132800004</v>
      </c>
      <c r="Q237" s="38">
        <v>46.08715427143526</v>
      </c>
      <c r="R237" s="37">
        <v>59.9</v>
      </c>
      <c r="S237" s="39">
        <v>57.699999999999996</v>
      </c>
      <c r="T237" s="39">
        <v>77.100000000000009</v>
      </c>
      <c r="U237" s="39">
        <v>48</v>
      </c>
      <c r="V237" s="48">
        <v>59.97</v>
      </c>
    </row>
    <row r="238" spans="1:22">
      <c r="A238" s="2" t="s">
        <v>241</v>
      </c>
      <c r="B238" s="31">
        <v>18748</v>
      </c>
      <c r="C238" s="31">
        <v>10022.6808</v>
      </c>
      <c r="D238" s="32">
        <v>5113</v>
      </c>
      <c r="E238" s="33">
        <v>229</v>
      </c>
      <c r="F238" s="34">
        <v>7024</v>
      </c>
      <c r="G238" s="35">
        <v>6531</v>
      </c>
      <c r="H238" s="31">
        <v>1735.4142000000002</v>
      </c>
      <c r="I238" s="31">
        <v>1605.6378</v>
      </c>
      <c r="J238" s="32">
        <v>7848.9007005699996</v>
      </c>
      <c r="K238" s="37">
        <v>34.211482593740271</v>
      </c>
      <c r="L238" s="37">
        <v>51.662682114051528</v>
      </c>
      <c r="M238" s="37">
        <v>74.383322977442376</v>
      </c>
      <c r="N238" s="36">
        <v>8290.8043433300008</v>
      </c>
      <c r="O238" s="38">
        <v>9.6268995139429876</v>
      </c>
      <c r="P238" s="36">
        <v>6765.8530729800004</v>
      </c>
      <c r="Q238" s="38">
        <v>35.662830966077237</v>
      </c>
      <c r="R238" s="37">
        <v>56.599999999999994</v>
      </c>
      <c r="S238" s="39">
        <v>57.8</v>
      </c>
      <c r="T238" s="39">
        <v>74.3</v>
      </c>
      <c r="U238" s="39">
        <v>48.1</v>
      </c>
      <c r="V238" s="48">
        <v>53.5</v>
      </c>
    </row>
    <row r="239" spans="1:22">
      <c r="A239" s="2" t="s">
        <v>242</v>
      </c>
      <c r="B239" s="31">
        <v>16516</v>
      </c>
      <c r="C239" s="31">
        <v>3732.6160000000004</v>
      </c>
      <c r="D239" s="32">
        <v>3999</v>
      </c>
      <c r="E239" s="33">
        <v>233</v>
      </c>
      <c r="F239" s="34">
        <v>5400</v>
      </c>
      <c r="G239" s="35">
        <v>1595</v>
      </c>
      <c r="H239" s="31">
        <v>3997.7574000000004</v>
      </c>
      <c r="I239" s="31">
        <v>503.91899999999993</v>
      </c>
      <c r="J239" s="32">
        <v>5432.7648216099997</v>
      </c>
      <c r="K239" s="37">
        <v>43.431775376295711</v>
      </c>
      <c r="L239" s="37">
        <v>45.713473027330856</v>
      </c>
      <c r="M239" s="37">
        <v>75.005798454865712</v>
      </c>
      <c r="N239" s="36">
        <v>6341.3214384800003</v>
      </c>
      <c r="O239" s="38">
        <v>15.578586695753346</v>
      </c>
      <c r="P239" s="36">
        <v>6998.2568133499999</v>
      </c>
      <c r="Q239" s="38">
        <v>31.329650615814657</v>
      </c>
      <c r="R239" s="37">
        <v>59.4</v>
      </c>
      <c r="S239" s="39">
        <v>56.000000000000007</v>
      </c>
      <c r="T239" s="39">
        <v>77.5</v>
      </c>
      <c r="U239" s="39">
        <v>49</v>
      </c>
      <c r="V239" s="48">
        <v>61.91</v>
      </c>
    </row>
    <row r="240" spans="1:22">
      <c r="A240" s="2" t="s">
        <v>243</v>
      </c>
      <c r="B240" s="31">
        <v>14836</v>
      </c>
      <c r="C240" s="31">
        <v>9768.0224000000017</v>
      </c>
      <c r="D240" s="32">
        <v>3621</v>
      </c>
      <c r="E240" s="33">
        <v>210</v>
      </c>
      <c r="F240" s="34">
        <v>6472</v>
      </c>
      <c r="G240" s="35">
        <v>7020</v>
      </c>
      <c r="H240" s="31">
        <v>1354.8288</v>
      </c>
      <c r="I240" s="31">
        <v>2240.7137999999995</v>
      </c>
      <c r="J240" s="32">
        <v>5975.08513958</v>
      </c>
      <c r="K240" s="37">
        <v>39.814317628108114</v>
      </c>
      <c r="L240" s="37">
        <v>45.889876043466344</v>
      </c>
      <c r="M240" s="37">
        <v>78.284027658071409</v>
      </c>
      <c r="N240" s="36">
        <v>6578.8973342199997</v>
      </c>
      <c r="O240" s="38">
        <v>16.118313383981739</v>
      </c>
      <c r="P240" s="36">
        <v>5547.7022694899997</v>
      </c>
      <c r="Q240" s="38">
        <v>32.085115401905554</v>
      </c>
      <c r="R240" s="37">
        <v>55.500000000000007</v>
      </c>
      <c r="S240" s="39">
        <v>54.400000000000006</v>
      </c>
      <c r="T240" s="39">
        <v>77.600000000000009</v>
      </c>
      <c r="U240" s="39">
        <v>45.300000000000004</v>
      </c>
      <c r="V240" s="48">
        <v>48.59</v>
      </c>
    </row>
    <row r="241" spans="1:22">
      <c r="A241" s="2" t="s">
        <v>244</v>
      </c>
      <c r="B241" s="31">
        <v>12803</v>
      </c>
      <c r="C241" s="31">
        <v>1314.8680999999999</v>
      </c>
      <c r="D241" s="32">
        <v>3606</v>
      </c>
      <c r="E241" s="33">
        <v>268</v>
      </c>
      <c r="F241" s="34">
        <v>2460</v>
      </c>
      <c r="G241" s="35">
        <v>862</v>
      </c>
      <c r="H241" s="31">
        <v>1905.2279999999998</v>
      </c>
      <c r="I241" s="31">
        <v>317.9982</v>
      </c>
      <c r="J241" s="32">
        <v>4004.9544713800001</v>
      </c>
      <c r="K241" s="37">
        <v>39.801959940559342</v>
      </c>
      <c r="L241" s="37">
        <v>43.897225999269601</v>
      </c>
      <c r="M241" s="37">
        <v>67.773195654478513</v>
      </c>
      <c r="N241" s="36">
        <v>4840.0307008099999</v>
      </c>
      <c r="O241" s="38">
        <v>13.839420903009989</v>
      </c>
      <c r="P241" s="36">
        <v>5938.59051163</v>
      </c>
      <c r="Q241" s="38">
        <v>39.038223472217091</v>
      </c>
      <c r="R241" s="37">
        <v>57.8</v>
      </c>
      <c r="S241" s="39">
        <v>56.499999999999993</v>
      </c>
      <c r="T241" s="39">
        <v>74.900000000000006</v>
      </c>
      <c r="U241" s="39">
        <v>43</v>
      </c>
      <c r="V241" s="48">
        <v>45.76</v>
      </c>
    </row>
    <row r="242" spans="1:22">
      <c r="A242" s="2" t="s">
        <v>245</v>
      </c>
      <c r="B242" s="31">
        <v>17029</v>
      </c>
      <c r="C242" s="31">
        <v>13090.192300000001</v>
      </c>
      <c r="D242" s="32">
        <v>4831</v>
      </c>
      <c r="E242" s="33">
        <v>234</v>
      </c>
      <c r="F242" s="34">
        <v>8026</v>
      </c>
      <c r="G242" s="35">
        <v>10004</v>
      </c>
      <c r="H242" s="31">
        <v>1456.5329999999999</v>
      </c>
      <c r="I242" s="31">
        <v>2856.0012000000002</v>
      </c>
      <c r="J242" s="32">
        <v>5809.3672080599999</v>
      </c>
      <c r="K242" s="37">
        <v>37.978820801429372</v>
      </c>
      <c r="L242" s="37">
        <v>52.091820369840192</v>
      </c>
      <c r="M242" s="37">
        <v>87.490259102934402</v>
      </c>
      <c r="N242" s="36">
        <v>6539.0396200300002</v>
      </c>
      <c r="O242" s="38">
        <v>18.986672641299947</v>
      </c>
      <c r="P242" s="36">
        <v>8198.9134559100003</v>
      </c>
      <c r="Q242" s="38">
        <v>46.874000251457062</v>
      </c>
      <c r="R242" s="37">
        <v>52.800000000000004</v>
      </c>
      <c r="S242" s="39">
        <v>57.099999999999994</v>
      </c>
      <c r="T242" s="39">
        <v>74.5</v>
      </c>
      <c r="U242" s="39">
        <v>47.199999999999996</v>
      </c>
      <c r="V242" s="48">
        <v>48.65</v>
      </c>
    </row>
    <row r="243" spans="1:22">
      <c r="A243" s="2" t="s">
        <v>246</v>
      </c>
      <c r="B243" s="31">
        <v>19750</v>
      </c>
      <c r="C243" s="31">
        <v>10927.674999999999</v>
      </c>
      <c r="D243" s="32">
        <v>5897</v>
      </c>
      <c r="E243" s="33">
        <v>260</v>
      </c>
      <c r="F243" s="34">
        <v>8764</v>
      </c>
      <c r="G243" s="35">
        <v>7869</v>
      </c>
      <c r="H243" s="31">
        <v>1275.2141999999999</v>
      </c>
      <c r="I243" s="31">
        <v>1776.3720000000001</v>
      </c>
      <c r="J243" s="32">
        <v>8823.1846957199996</v>
      </c>
      <c r="K243" s="37">
        <v>36.410671020555036</v>
      </c>
      <c r="L243" s="37">
        <v>50.677320015603236</v>
      </c>
      <c r="M243" s="37">
        <v>77.848978940758613</v>
      </c>
      <c r="N243" s="36">
        <v>9557.4411680499998</v>
      </c>
      <c r="O243" s="38">
        <v>19.363085746386865</v>
      </c>
      <c r="P243" s="36">
        <v>7013.3541863500004</v>
      </c>
      <c r="Q243" s="38">
        <v>40.357749768417982</v>
      </c>
      <c r="R243" s="37">
        <v>58.199999999999996</v>
      </c>
      <c r="S243" s="39">
        <v>57.3</v>
      </c>
      <c r="T243" s="39">
        <v>70.899999999999991</v>
      </c>
      <c r="U243" s="39">
        <v>51.300000000000004</v>
      </c>
      <c r="V243" s="48">
        <v>58.309999999999995</v>
      </c>
    </row>
    <row r="244" spans="1:22">
      <c r="A244" s="2" t="s">
        <v>247</v>
      </c>
      <c r="B244" s="31">
        <v>13625</v>
      </c>
      <c r="C244" s="31">
        <v>5313.75</v>
      </c>
      <c r="D244" s="32">
        <v>4199</v>
      </c>
      <c r="E244" s="33">
        <v>244</v>
      </c>
      <c r="F244" s="34">
        <v>3430</v>
      </c>
      <c r="G244" s="35">
        <v>225</v>
      </c>
      <c r="H244" s="31">
        <v>4380.6437999999998</v>
      </c>
      <c r="I244" s="31">
        <v>133.91820000000001</v>
      </c>
      <c r="J244" s="32">
        <v>5200.7433896100001</v>
      </c>
      <c r="K244" s="37">
        <v>34.458820495661172</v>
      </c>
      <c r="L244" s="37">
        <v>52.216572010917261</v>
      </c>
      <c r="M244" s="37">
        <v>69.111771782326031</v>
      </c>
      <c r="N244" s="36">
        <v>5627.7747509299998</v>
      </c>
      <c r="O244" s="38">
        <v>14.061993441354836</v>
      </c>
      <c r="P244" s="36">
        <v>5938.6286464000004</v>
      </c>
      <c r="Q244" s="38">
        <v>46.212011925406927</v>
      </c>
      <c r="R244" s="37">
        <v>61.7</v>
      </c>
      <c r="S244" s="39">
        <v>54.500000000000007</v>
      </c>
      <c r="T244" s="39">
        <v>76.400000000000006</v>
      </c>
      <c r="U244" s="39">
        <v>47.9</v>
      </c>
      <c r="V244" s="48">
        <v>53.71</v>
      </c>
    </row>
    <row r="245" spans="1:22">
      <c r="A245" s="2" t="s">
        <v>248</v>
      </c>
      <c r="B245" s="31">
        <v>17000</v>
      </c>
      <c r="C245" s="31">
        <v>9489.4</v>
      </c>
      <c r="D245" s="32">
        <v>3974</v>
      </c>
      <c r="E245" s="33">
        <v>147</v>
      </c>
      <c r="F245" s="34">
        <v>6196</v>
      </c>
      <c r="G245" s="35">
        <v>5664</v>
      </c>
      <c r="H245" s="31">
        <v>2884.5335999999998</v>
      </c>
      <c r="I245" s="31">
        <v>1645.6751999999999</v>
      </c>
      <c r="J245" s="32">
        <v>4711.4641615</v>
      </c>
      <c r="K245" s="37">
        <v>49.281127093247576</v>
      </c>
      <c r="L245" s="37">
        <v>44.558760909416222</v>
      </c>
      <c r="M245" s="37">
        <v>80.872264575000145</v>
      </c>
      <c r="N245" s="36">
        <v>5864.6745116700004</v>
      </c>
      <c r="O245" s="38">
        <v>25.262413710971959</v>
      </c>
      <c r="P245" s="36">
        <v>8166.3498853499996</v>
      </c>
      <c r="Q245" s="38">
        <v>33.469803475030218</v>
      </c>
      <c r="R245" s="37">
        <v>51.5</v>
      </c>
      <c r="S245" s="39">
        <v>56.599999999999994</v>
      </c>
      <c r="T245" s="39">
        <v>74.900000000000006</v>
      </c>
      <c r="U245" s="39">
        <v>47.5</v>
      </c>
      <c r="V245" s="48">
        <v>50.739999999999995</v>
      </c>
    </row>
    <row r="246" spans="1:22">
      <c r="A246" s="2" t="s">
        <v>249</v>
      </c>
      <c r="B246" s="31">
        <v>16466</v>
      </c>
      <c r="C246" s="31">
        <v>10526.7138</v>
      </c>
      <c r="D246" s="32">
        <v>4477</v>
      </c>
      <c r="E246" s="33">
        <v>284</v>
      </c>
      <c r="F246" s="34">
        <v>5778</v>
      </c>
      <c r="G246" s="35">
        <v>3401</v>
      </c>
      <c r="H246" s="31">
        <v>3328.6265999999996</v>
      </c>
      <c r="I246" s="31">
        <v>932.36520000000007</v>
      </c>
      <c r="J246" s="32">
        <v>5724.8313653499999</v>
      </c>
      <c r="K246" s="37">
        <v>36.606511791327335</v>
      </c>
      <c r="L246" s="37">
        <v>45.739969980345343</v>
      </c>
      <c r="M246" s="37">
        <v>78.015449009303879</v>
      </c>
      <c r="N246" s="36">
        <v>6466.1432812700004</v>
      </c>
      <c r="O246" s="38">
        <v>15.515582811721302</v>
      </c>
      <c r="P246" s="36">
        <v>7529.3010367099996</v>
      </c>
      <c r="Q246" s="38">
        <v>45.280655682479306</v>
      </c>
      <c r="R246" s="37">
        <v>59.8</v>
      </c>
      <c r="S246" s="39">
        <v>56.699999999999996</v>
      </c>
      <c r="T246" s="39">
        <v>76.8</v>
      </c>
      <c r="U246" s="39">
        <v>48.8</v>
      </c>
      <c r="V246" s="48">
        <v>51.259999999999991</v>
      </c>
    </row>
    <row r="247" spans="1:22">
      <c r="A247" s="2" t="s">
        <v>250</v>
      </c>
      <c r="B247" s="31">
        <v>19837</v>
      </c>
      <c r="C247" s="31">
        <v>4058.6502</v>
      </c>
      <c r="D247" s="32">
        <v>6020</v>
      </c>
      <c r="E247" s="33">
        <v>311</v>
      </c>
      <c r="F247" s="34">
        <v>6324</v>
      </c>
      <c r="G247" s="35">
        <v>3430</v>
      </c>
      <c r="H247" s="31">
        <v>1039.5917999999999</v>
      </c>
      <c r="I247" s="31">
        <v>810.87240000000008</v>
      </c>
      <c r="J247" s="32">
        <v>7172.8580812099999</v>
      </c>
      <c r="K247" s="37">
        <v>34.807167236717</v>
      </c>
      <c r="L247" s="37">
        <v>44.446775443374406</v>
      </c>
      <c r="M247" s="37">
        <v>67.065906981038353</v>
      </c>
      <c r="N247" s="36">
        <v>8422.4549551500004</v>
      </c>
      <c r="O247" s="38">
        <v>14.148334796630294</v>
      </c>
      <c r="P247" s="36">
        <v>7974.2726251100003</v>
      </c>
      <c r="Q247" s="38">
        <v>43.372900860688723</v>
      </c>
      <c r="R247" s="37">
        <v>61.6</v>
      </c>
      <c r="S247" s="39">
        <v>61.8</v>
      </c>
      <c r="T247" s="39">
        <v>75.099999999999994</v>
      </c>
      <c r="U247" s="39">
        <v>46.7</v>
      </c>
      <c r="V247" s="48">
        <v>49.49</v>
      </c>
    </row>
    <row r="248" spans="1:22">
      <c r="A248" s="2" t="s">
        <v>251</v>
      </c>
      <c r="B248" s="31">
        <v>18173</v>
      </c>
      <c r="C248" s="31">
        <v>5362.8522999999996</v>
      </c>
      <c r="D248" s="32">
        <v>5081</v>
      </c>
      <c r="E248" s="33">
        <v>229</v>
      </c>
      <c r="F248" s="34">
        <v>5232</v>
      </c>
      <c r="G248" s="35">
        <v>2352</v>
      </c>
      <c r="H248" s="31">
        <v>3934.2497999999996</v>
      </c>
      <c r="I248" s="31">
        <v>579.85199999999998</v>
      </c>
      <c r="J248" s="32">
        <v>7352.4598493100002</v>
      </c>
      <c r="K248" s="37">
        <v>34.42218270638687</v>
      </c>
      <c r="L248" s="37">
        <v>51.747956721892209</v>
      </c>
      <c r="M248" s="37">
        <v>72.190597712474798</v>
      </c>
      <c r="N248" s="36">
        <v>7968.9339998900005</v>
      </c>
      <c r="O248" s="38">
        <v>11.71977360789902</v>
      </c>
      <c r="P248" s="36">
        <v>6755.3948825999996</v>
      </c>
      <c r="Q248" s="38">
        <v>38.797147489937309</v>
      </c>
      <c r="R248" s="37">
        <v>59</v>
      </c>
      <c r="S248" s="39">
        <v>56.8</v>
      </c>
      <c r="T248" s="39">
        <v>76.7</v>
      </c>
      <c r="U248" s="39">
        <v>48.1</v>
      </c>
      <c r="V248" s="48">
        <v>62.529999999999994</v>
      </c>
    </row>
    <row r="249" spans="1:22">
      <c r="A249" s="2" t="s">
        <v>252</v>
      </c>
      <c r="B249" s="31">
        <v>13786</v>
      </c>
      <c r="C249" s="31">
        <v>7305.2013999999999</v>
      </c>
      <c r="D249" s="32">
        <v>4229</v>
      </c>
      <c r="E249" s="33">
        <v>208</v>
      </c>
      <c r="F249" s="34">
        <v>5888</v>
      </c>
      <c r="G249" s="35">
        <v>2763</v>
      </c>
      <c r="H249" s="31">
        <v>2897.8793999999998</v>
      </c>
      <c r="I249" s="31">
        <v>919.47960000000012</v>
      </c>
      <c r="J249" s="32">
        <v>5949.9042360399999</v>
      </c>
      <c r="K249" s="37">
        <v>34.874751685183149</v>
      </c>
      <c r="L249" s="37">
        <v>54.673010157678817</v>
      </c>
      <c r="M249" s="37">
        <v>85.025741915107162</v>
      </c>
      <c r="N249" s="36">
        <v>6585.8454984399996</v>
      </c>
      <c r="O249" s="38">
        <v>21.718178427186057</v>
      </c>
      <c r="P249" s="36">
        <v>5046.8594950799998</v>
      </c>
      <c r="Q249" s="38">
        <v>47.956718291235781</v>
      </c>
      <c r="R249" s="37">
        <v>53.900000000000006</v>
      </c>
      <c r="S249" s="39">
        <v>56.599999999999994</v>
      </c>
      <c r="T249" s="39">
        <v>71.7</v>
      </c>
      <c r="U249" s="39">
        <v>46.9</v>
      </c>
      <c r="V249" s="48">
        <v>49.97</v>
      </c>
    </row>
    <row r="250" spans="1:22">
      <c r="A250" s="2" t="s">
        <v>253</v>
      </c>
      <c r="B250" s="31">
        <v>13073</v>
      </c>
      <c r="C250" s="31">
        <v>4520.6433999999999</v>
      </c>
      <c r="D250" s="32">
        <v>3919</v>
      </c>
      <c r="E250" s="33">
        <v>212</v>
      </c>
      <c r="F250" s="34">
        <v>4474</v>
      </c>
      <c r="G250" s="35">
        <v>2902</v>
      </c>
      <c r="H250" s="31">
        <v>2120.6016</v>
      </c>
      <c r="I250" s="31">
        <v>1030.848</v>
      </c>
      <c r="J250" s="32">
        <v>5331.3123900500004</v>
      </c>
      <c r="K250" s="37">
        <v>33.302469954151661</v>
      </c>
      <c r="L250" s="37">
        <v>55.148401404727089</v>
      </c>
      <c r="M250" s="37">
        <v>76.930206069650637</v>
      </c>
      <c r="N250" s="36">
        <v>5867.6463696399996</v>
      </c>
      <c r="O250" s="38">
        <v>15.363788831829511</v>
      </c>
      <c r="P250" s="36">
        <v>5066.31078652</v>
      </c>
      <c r="Q250" s="38">
        <v>45.921497623284736</v>
      </c>
      <c r="R250" s="37">
        <v>55.500000000000007</v>
      </c>
      <c r="S250" s="39">
        <v>57.9</v>
      </c>
      <c r="T250" s="39">
        <v>75.2</v>
      </c>
      <c r="U250" s="39">
        <v>40.6</v>
      </c>
      <c r="V250" s="48">
        <v>49.93</v>
      </c>
    </row>
    <row r="251" spans="1:22">
      <c r="A251" s="2" t="s">
        <v>254</v>
      </c>
      <c r="B251" s="31">
        <v>12485</v>
      </c>
      <c r="C251" s="31">
        <v>6607.0620000000008</v>
      </c>
      <c r="D251" s="32">
        <v>3498</v>
      </c>
      <c r="E251" s="33">
        <v>237</v>
      </c>
      <c r="F251" s="34">
        <v>4414</v>
      </c>
      <c r="G251" s="35">
        <v>3862</v>
      </c>
      <c r="H251" s="31">
        <v>3057.5688</v>
      </c>
      <c r="I251" s="31">
        <v>1504.8540000000003</v>
      </c>
      <c r="J251" s="32">
        <v>4743.8298197399999</v>
      </c>
      <c r="K251" s="37">
        <v>40.762280754577191</v>
      </c>
      <c r="L251" s="37">
        <v>47.588462637021266</v>
      </c>
      <c r="M251" s="37">
        <v>74.581644392931835</v>
      </c>
      <c r="N251" s="36">
        <v>5229.7959214599996</v>
      </c>
      <c r="O251" s="38">
        <v>23.748508841302396</v>
      </c>
      <c r="P251" s="36">
        <v>5069.8671106399997</v>
      </c>
      <c r="Q251" s="38">
        <v>41.687248391076693</v>
      </c>
      <c r="R251" s="37">
        <v>60</v>
      </c>
      <c r="S251" s="39">
        <v>57.499999999999993</v>
      </c>
      <c r="T251" s="39">
        <v>74.400000000000006</v>
      </c>
      <c r="U251" s="39">
        <v>43.8</v>
      </c>
      <c r="V251" s="48">
        <v>59.930000000000007</v>
      </c>
    </row>
    <row r="252" spans="1:22">
      <c r="A252" s="2" t="s">
        <v>255</v>
      </c>
      <c r="B252" s="31">
        <v>21271</v>
      </c>
      <c r="C252" s="31">
        <v>10186.681900000001</v>
      </c>
      <c r="D252" s="32">
        <v>5988</v>
      </c>
      <c r="E252" s="33">
        <v>302</v>
      </c>
      <c r="F252" s="34">
        <v>7048</v>
      </c>
      <c r="G252" s="35">
        <v>6815</v>
      </c>
      <c r="H252" s="31">
        <v>1853.6856</v>
      </c>
      <c r="I252" s="31">
        <v>1517.2794000000001</v>
      </c>
      <c r="J252" s="32">
        <v>8720.9719736999996</v>
      </c>
      <c r="K252" s="37">
        <v>34.506071417418646</v>
      </c>
      <c r="L252" s="37">
        <v>45.254247780723887</v>
      </c>
      <c r="M252" s="37">
        <v>73.13698963106819</v>
      </c>
      <c r="N252" s="36">
        <v>9594.9849254700002</v>
      </c>
      <c r="O252" s="38">
        <v>12.638998655024949</v>
      </c>
      <c r="P252" s="36">
        <v>7647.0560497500001</v>
      </c>
      <c r="Q252" s="38">
        <v>38.056672708645067</v>
      </c>
      <c r="R252" s="37">
        <v>60.8</v>
      </c>
      <c r="S252" s="39">
        <v>60.9</v>
      </c>
      <c r="T252" s="39">
        <v>75.900000000000006</v>
      </c>
      <c r="U252" s="39">
        <v>46.6</v>
      </c>
      <c r="V252" s="48">
        <v>53.449999999999996</v>
      </c>
    </row>
    <row r="253" spans="1:22">
      <c r="A253" s="2" t="s">
        <v>256</v>
      </c>
      <c r="B253" s="31">
        <v>34351</v>
      </c>
      <c r="C253" s="31">
        <v>9460.2653999999984</v>
      </c>
      <c r="D253" s="32">
        <v>10382</v>
      </c>
      <c r="E253" s="33">
        <v>319</v>
      </c>
      <c r="F253" s="34">
        <v>10698</v>
      </c>
      <c r="G253" s="35">
        <v>5580</v>
      </c>
      <c r="H253" s="31">
        <v>3014.7702000000004</v>
      </c>
      <c r="I253" s="31">
        <v>729.87720000000002</v>
      </c>
      <c r="J253" s="32">
        <v>14801.053835389999</v>
      </c>
      <c r="K253" s="37">
        <v>33.207709330266617</v>
      </c>
      <c r="L253" s="37">
        <v>50.548145582966306</v>
      </c>
      <c r="M253" s="37">
        <v>66.115690313579478</v>
      </c>
      <c r="N253" s="36">
        <v>16694.016948010001</v>
      </c>
      <c r="O253" s="38">
        <v>17.431145529577766</v>
      </c>
      <c r="P253" s="36">
        <v>12357.369147859999</v>
      </c>
      <c r="Q253" s="38">
        <v>45.479159992912031</v>
      </c>
      <c r="R253" s="37">
        <v>62.5</v>
      </c>
      <c r="S253" s="39">
        <v>65.2</v>
      </c>
      <c r="T253" s="39">
        <v>77.8</v>
      </c>
      <c r="U253" s="39">
        <v>49.7</v>
      </c>
      <c r="V253" s="48">
        <v>56.79</v>
      </c>
    </row>
    <row r="254" spans="1:22">
      <c r="A254" s="2" t="s">
        <v>257</v>
      </c>
      <c r="B254" s="31">
        <v>25190</v>
      </c>
      <c r="C254" s="31">
        <v>5231.9629999999997</v>
      </c>
      <c r="D254" s="32">
        <v>7153</v>
      </c>
      <c r="E254" s="33">
        <v>331</v>
      </c>
      <c r="F254" s="34">
        <v>4922</v>
      </c>
      <c r="G254" s="35">
        <v>2530</v>
      </c>
      <c r="H254" s="31">
        <v>3685.2815999999998</v>
      </c>
      <c r="I254" s="31">
        <v>508.06079999999997</v>
      </c>
      <c r="J254" s="32">
        <v>9641.8422720899998</v>
      </c>
      <c r="K254" s="37">
        <v>37.401079941567758</v>
      </c>
      <c r="L254" s="37">
        <v>41.150862747362758</v>
      </c>
      <c r="M254" s="37">
        <v>54.199578943086955</v>
      </c>
      <c r="N254" s="36">
        <v>11568.56540077</v>
      </c>
      <c r="O254" s="38">
        <v>17.587224535157819</v>
      </c>
      <c r="P254" s="36">
        <v>9475.4438071900004</v>
      </c>
      <c r="Q254" s="38">
        <v>38.408192238747183</v>
      </c>
      <c r="R254" s="37">
        <v>66.600000000000009</v>
      </c>
      <c r="S254" s="39">
        <v>57.699999999999996</v>
      </c>
      <c r="T254" s="39">
        <v>74.400000000000006</v>
      </c>
      <c r="U254" s="39">
        <v>54.500000000000007</v>
      </c>
      <c r="V254" s="48">
        <v>49.980000000000004</v>
      </c>
    </row>
    <row r="255" spans="1:22">
      <c r="A255" s="2" t="s">
        <v>258</v>
      </c>
      <c r="B255" s="31">
        <v>25516</v>
      </c>
      <c r="C255" s="31">
        <v>20591.412</v>
      </c>
      <c r="D255" s="32">
        <v>7239</v>
      </c>
      <c r="E255" s="33">
        <v>226</v>
      </c>
      <c r="F255" s="34">
        <v>12972</v>
      </c>
      <c r="G255" s="35">
        <v>15444</v>
      </c>
      <c r="H255" s="31">
        <v>1165.6866</v>
      </c>
      <c r="I255" s="31">
        <v>2932.3944000000001</v>
      </c>
      <c r="J255" s="32">
        <v>8499.3297820600001</v>
      </c>
      <c r="K255" s="37">
        <v>38.484531606623392</v>
      </c>
      <c r="L255" s="37">
        <v>50.756921042976032</v>
      </c>
      <c r="M255" s="37">
        <v>86.294319103538768</v>
      </c>
      <c r="N255" s="36">
        <v>9088.8751093400006</v>
      </c>
      <c r="O255" s="38">
        <v>14.999282838082648</v>
      </c>
      <c r="P255" s="36">
        <v>12564.152521600001</v>
      </c>
      <c r="Q255" s="38">
        <v>44.526300791178073</v>
      </c>
      <c r="R255" s="37">
        <v>54</v>
      </c>
      <c r="S255" s="39">
        <v>58.099999999999994</v>
      </c>
      <c r="T255" s="39">
        <v>75.3</v>
      </c>
      <c r="U255" s="39">
        <v>46.1</v>
      </c>
      <c r="V255" s="48">
        <v>48.41</v>
      </c>
    </row>
    <row r="256" spans="1:22">
      <c r="A256" s="2" t="s">
        <v>259</v>
      </c>
      <c r="B256" s="31">
        <v>20060</v>
      </c>
      <c r="C256" s="31">
        <v>11721.058000000001</v>
      </c>
      <c r="D256" s="32">
        <v>5716</v>
      </c>
      <c r="E256" s="33">
        <v>223</v>
      </c>
      <c r="F256" s="34">
        <v>7310</v>
      </c>
      <c r="G256" s="35">
        <v>6461</v>
      </c>
      <c r="H256" s="31">
        <v>1761.6456000000001</v>
      </c>
      <c r="I256" s="31">
        <v>1499.3316</v>
      </c>
      <c r="J256" s="32">
        <v>8051.7922057699998</v>
      </c>
      <c r="K256" s="37">
        <v>38.648101595248697</v>
      </c>
      <c r="L256" s="37">
        <v>50.683290232134048</v>
      </c>
      <c r="M256" s="37">
        <v>77.900090762497413</v>
      </c>
      <c r="N256" s="36">
        <v>8684.1040886899991</v>
      </c>
      <c r="O256" s="38">
        <v>21.760337762776182</v>
      </c>
      <c r="P256" s="36">
        <v>7615.08222957</v>
      </c>
      <c r="Q256" s="38">
        <v>42.09339343721048</v>
      </c>
      <c r="R256" s="37">
        <v>58.5</v>
      </c>
      <c r="S256" s="39">
        <v>58.599999999999994</v>
      </c>
      <c r="T256" s="39">
        <v>78.8</v>
      </c>
      <c r="U256" s="39">
        <v>45.2</v>
      </c>
      <c r="V256" s="48">
        <v>54.44</v>
      </c>
    </row>
    <row r="257" spans="1:22">
      <c r="A257" s="2" t="s">
        <v>260</v>
      </c>
      <c r="B257" s="31">
        <v>49325</v>
      </c>
      <c r="C257" s="31">
        <v>26877.192500000001</v>
      </c>
      <c r="D257" s="32">
        <v>11471</v>
      </c>
      <c r="E257" s="33">
        <v>184</v>
      </c>
      <c r="F257" s="34">
        <v>15270</v>
      </c>
      <c r="G257" s="35">
        <v>14243</v>
      </c>
      <c r="H257" s="31">
        <v>2372.7912000000001</v>
      </c>
      <c r="I257" s="31">
        <v>1494.2694000000001</v>
      </c>
      <c r="J257" s="32">
        <v>17653.206261359999</v>
      </c>
      <c r="K257" s="37">
        <v>49.58840621282846</v>
      </c>
      <c r="L257" s="37">
        <v>41.059395501084268</v>
      </c>
      <c r="M257" s="37">
        <v>73.570286183078508</v>
      </c>
      <c r="N257" s="36">
        <v>18747.473323089998</v>
      </c>
      <c r="O257" s="38">
        <v>32.646951321977987</v>
      </c>
      <c r="P257" s="36">
        <v>20094.029427379999</v>
      </c>
      <c r="Q257" s="38">
        <v>34.60543232172752</v>
      </c>
      <c r="R257" s="37">
        <v>55.7</v>
      </c>
      <c r="S257" s="39">
        <v>60.8</v>
      </c>
      <c r="T257" s="39">
        <v>78.2</v>
      </c>
      <c r="U257" s="39">
        <v>56.000000000000007</v>
      </c>
      <c r="V257" s="48">
        <v>59.97</v>
      </c>
    </row>
    <row r="258" spans="1:22">
      <c r="A258" s="2" t="s">
        <v>261</v>
      </c>
      <c r="B258" s="31">
        <v>21187</v>
      </c>
      <c r="C258" s="31">
        <v>10782.0643</v>
      </c>
      <c r="D258" s="32">
        <v>5617</v>
      </c>
      <c r="E258" s="33">
        <v>247</v>
      </c>
      <c r="F258" s="34">
        <v>5500</v>
      </c>
      <c r="G258" s="35">
        <v>3684</v>
      </c>
      <c r="H258" s="31">
        <v>1668.6851999999999</v>
      </c>
      <c r="I258" s="31">
        <v>899.69100000000003</v>
      </c>
      <c r="J258" s="32">
        <v>10102.13667788</v>
      </c>
      <c r="K258" s="37">
        <v>37.002781766814678</v>
      </c>
      <c r="L258" s="37">
        <v>50.002062041545713</v>
      </c>
      <c r="M258" s="37">
        <v>76.78067528918092</v>
      </c>
      <c r="N258" s="36">
        <v>10647.97027831</v>
      </c>
      <c r="O258" s="38">
        <v>16.566438951968721</v>
      </c>
      <c r="P258" s="36">
        <v>6764.0474740099999</v>
      </c>
      <c r="Q258" s="38">
        <v>30.826306996096008</v>
      </c>
      <c r="R258" s="37">
        <v>57.499999999999993</v>
      </c>
      <c r="S258" s="39">
        <v>55.800000000000004</v>
      </c>
      <c r="T258" s="39">
        <v>76.2</v>
      </c>
      <c r="U258" s="39">
        <v>48.9</v>
      </c>
      <c r="V258" s="48">
        <v>54.559999999999995</v>
      </c>
    </row>
    <row r="259" spans="1:22">
      <c r="A259" s="2" t="s">
        <v>262</v>
      </c>
      <c r="B259" s="31">
        <v>34788</v>
      </c>
      <c r="C259" s="31">
        <v>12381.049200000001</v>
      </c>
      <c r="D259" s="32">
        <v>9207</v>
      </c>
      <c r="E259" s="33">
        <v>231</v>
      </c>
      <c r="F259" s="34">
        <v>13754</v>
      </c>
      <c r="G259" s="35">
        <v>4355</v>
      </c>
      <c r="H259" s="31">
        <v>2818.7249999999999</v>
      </c>
      <c r="I259" s="31">
        <v>629.09339999999997</v>
      </c>
      <c r="J259" s="32">
        <v>14469.099210410001</v>
      </c>
      <c r="K259" s="37">
        <v>33.316348527078851</v>
      </c>
      <c r="L259" s="37">
        <v>53.805278851264418</v>
      </c>
      <c r="M259" s="37">
        <v>81.88561699353869</v>
      </c>
      <c r="N259" s="36">
        <v>15373.744447069999</v>
      </c>
      <c r="O259" s="38">
        <v>9.2426246487452755</v>
      </c>
      <c r="P259" s="36">
        <v>13118.04090211</v>
      </c>
      <c r="Q259" s="38">
        <v>38.470347248866062</v>
      </c>
      <c r="R259" s="37">
        <v>55.1</v>
      </c>
      <c r="S259" s="39">
        <v>58.099999999999994</v>
      </c>
      <c r="T259" s="39">
        <v>76.099999999999994</v>
      </c>
      <c r="U259" s="39">
        <v>53.1</v>
      </c>
      <c r="V259" s="48">
        <v>44.519999999999996</v>
      </c>
    </row>
    <row r="260" spans="1:22">
      <c r="A260" s="2" t="s">
        <v>263</v>
      </c>
      <c r="B260" s="31">
        <v>21798</v>
      </c>
      <c r="C260" s="31">
        <v>10378.0278</v>
      </c>
      <c r="D260" s="32">
        <v>6360</v>
      </c>
      <c r="E260" s="33">
        <v>274</v>
      </c>
      <c r="F260" s="34">
        <v>7538</v>
      </c>
      <c r="G260" s="35">
        <v>2753</v>
      </c>
      <c r="H260" s="31">
        <v>1549.0331999999999</v>
      </c>
      <c r="I260" s="31">
        <v>668.67059999999992</v>
      </c>
      <c r="J260" s="32">
        <v>7839.6478081200003</v>
      </c>
      <c r="K260" s="37">
        <v>39.006012292351549</v>
      </c>
      <c r="L260" s="37">
        <v>45.099088575123375</v>
      </c>
      <c r="M260" s="37">
        <v>71.433168775362915</v>
      </c>
      <c r="N260" s="36">
        <v>9258.6004797700007</v>
      </c>
      <c r="O260" s="38">
        <v>18.547358738851845</v>
      </c>
      <c r="P260" s="36">
        <v>8432.2036978800006</v>
      </c>
      <c r="Q260" s="38">
        <v>38.530287067505768</v>
      </c>
      <c r="R260" s="37">
        <v>59.8</v>
      </c>
      <c r="S260" s="39">
        <v>57.199999999999996</v>
      </c>
      <c r="T260" s="39">
        <v>76.5</v>
      </c>
      <c r="U260" s="39">
        <v>52.5</v>
      </c>
      <c r="V260" s="48">
        <v>49.79</v>
      </c>
    </row>
    <row r="261" spans="1:22">
      <c r="A261" s="2" t="s">
        <v>264</v>
      </c>
      <c r="B261" s="31">
        <v>22037</v>
      </c>
      <c r="C261" s="31">
        <v>14672.2346</v>
      </c>
      <c r="D261" s="32">
        <v>5794</v>
      </c>
      <c r="E261" s="33">
        <v>227</v>
      </c>
      <c r="F261" s="34">
        <v>8370</v>
      </c>
      <c r="G261" s="35">
        <v>6642</v>
      </c>
      <c r="H261" s="31">
        <v>3166.6361999999999</v>
      </c>
      <c r="I261" s="31">
        <v>1384.2816</v>
      </c>
      <c r="J261" s="32">
        <v>7857.1167464399996</v>
      </c>
      <c r="K261" s="37">
        <v>39.791560216630288</v>
      </c>
      <c r="L261" s="37">
        <v>47.320722780582685</v>
      </c>
      <c r="M261" s="37">
        <v>74.417134306614727</v>
      </c>
      <c r="N261" s="36">
        <v>8794.2469319299998</v>
      </c>
      <c r="O261" s="38">
        <v>24.473076439390695</v>
      </c>
      <c r="P261" s="36">
        <v>9719.0083268100007</v>
      </c>
      <c r="Q261" s="38">
        <v>46.347506195300127</v>
      </c>
      <c r="R261" s="37">
        <v>60.3</v>
      </c>
      <c r="S261" s="39">
        <v>55.900000000000006</v>
      </c>
      <c r="T261" s="39">
        <v>76.5</v>
      </c>
      <c r="U261" s="39">
        <v>50.3</v>
      </c>
      <c r="V261" s="48">
        <v>53.569999999999993</v>
      </c>
    </row>
    <row r="262" spans="1:22">
      <c r="A262" s="2" t="s">
        <v>265</v>
      </c>
      <c r="B262" s="31">
        <v>32026</v>
      </c>
      <c r="C262" s="31">
        <v>15638.295799999998</v>
      </c>
      <c r="D262" s="32">
        <v>9309</v>
      </c>
      <c r="E262" s="33">
        <v>322</v>
      </c>
      <c r="F262" s="34">
        <v>7728</v>
      </c>
      <c r="G262" s="35">
        <v>5390</v>
      </c>
      <c r="H262" s="31">
        <v>1740.4764000000002</v>
      </c>
      <c r="I262" s="31">
        <v>812.25299999999993</v>
      </c>
      <c r="J262" s="32">
        <v>13245.705075190001</v>
      </c>
      <c r="K262" s="37">
        <v>37.977475267519225</v>
      </c>
      <c r="L262" s="37">
        <v>42.639437884718504</v>
      </c>
      <c r="M262" s="37">
        <v>55.389346818960618</v>
      </c>
      <c r="N262" s="36">
        <v>14956.2802467</v>
      </c>
      <c r="O262" s="38">
        <v>17.304253312992316</v>
      </c>
      <c r="P262" s="36">
        <v>12190.250648699999</v>
      </c>
      <c r="Q262" s="38">
        <v>36.658444036805427</v>
      </c>
      <c r="R262" s="37">
        <v>64.7</v>
      </c>
      <c r="S262" s="39">
        <v>63.1</v>
      </c>
      <c r="T262" s="39">
        <v>80.100000000000009</v>
      </c>
      <c r="U262" s="39">
        <v>48.4</v>
      </c>
      <c r="V262" s="48">
        <v>57.29</v>
      </c>
    </row>
    <row r="263" spans="1:22">
      <c r="A263" s="2" t="s">
        <v>266</v>
      </c>
      <c r="B263" s="31">
        <v>22236</v>
      </c>
      <c r="C263" s="31">
        <v>8927.7540000000008</v>
      </c>
      <c r="D263" s="32">
        <v>6330</v>
      </c>
      <c r="E263" s="33">
        <v>333</v>
      </c>
      <c r="F263" s="34">
        <v>6914</v>
      </c>
      <c r="G263" s="35">
        <v>2996</v>
      </c>
      <c r="H263" s="31">
        <v>3324.0246000000002</v>
      </c>
      <c r="I263" s="31">
        <v>573.40920000000006</v>
      </c>
      <c r="J263" s="32">
        <v>10803.77687781</v>
      </c>
      <c r="K263" s="37">
        <v>30.102479898118645</v>
      </c>
      <c r="L263" s="37">
        <v>50.66829690645784</v>
      </c>
      <c r="M263" s="37">
        <v>70.95662803567248</v>
      </c>
      <c r="N263" s="36">
        <v>11386.963508430001</v>
      </c>
      <c r="O263" s="38">
        <v>12.662104673933349</v>
      </c>
      <c r="P263" s="36">
        <v>7818.4039532099996</v>
      </c>
      <c r="Q263" s="38">
        <v>44.496822281760608</v>
      </c>
      <c r="R263" s="37">
        <v>63.7</v>
      </c>
      <c r="S263" s="39">
        <v>60.4</v>
      </c>
      <c r="T263" s="39">
        <v>77.600000000000009</v>
      </c>
      <c r="U263" s="39">
        <v>49.6</v>
      </c>
      <c r="V263" s="48">
        <v>48.35</v>
      </c>
    </row>
    <row r="264" spans="1:22">
      <c r="A264" s="2" t="s">
        <v>267</v>
      </c>
      <c r="B264" s="31">
        <v>47515</v>
      </c>
      <c r="C264" s="31">
        <v>19067.769500000002</v>
      </c>
      <c r="D264" s="32">
        <v>12789</v>
      </c>
      <c r="E264" s="33">
        <v>332</v>
      </c>
      <c r="F264" s="34">
        <v>14736</v>
      </c>
      <c r="G264" s="35">
        <v>15756</v>
      </c>
      <c r="H264" s="31">
        <v>1581.7074</v>
      </c>
      <c r="I264" s="31">
        <v>1582.1676</v>
      </c>
      <c r="J264" s="32">
        <v>21827.334599329999</v>
      </c>
      <c r="K264" s="37">
        <v>33.828481349323198</v>
      </c>
      <c r="L264" s="37">
        <v>49.076358990111189</v>
      </c>
      <c r="M264" s="37">
        <v>70.927745960498257</v>
      </c>
      <c r="N264" s="36">
        <v>23476.51707478</v>
      </c>
      <c r="O264" s="38">
        <v>15.326497743165415</v>
      </c>
      <c r="P264" s="36">
        <v>16874.31688287</v>
      </c>
      <c r="Q264" s="38">
        <v>40.430498314131725</v>
      </c>
      <c r="R264" s="37">
        <v>62.5</v>
      </c>
      <c r="S264" s="39">
        <v>65.7</v>
      </c>
      <c r="T264" s="39">
        <v>78</v>
      </c>
      <c r="U264" s="39">
        <v>54.6</v>
      </c>
      <c r="V264" s="48">
        <v>59.930000000000007</v>
      </c>
    </row>
    <row r="265" spans="1:22">
      <c r="A265" s="2" t="s">
        <v>268</v>
      </c>
      <c r="B265" s="31">
        <v>31472</v>
      </c>
      <c r="C265" s="31">
        <v>6788.5104000000001</v>
      </c>
      <c r="D265" s="32">
        <v>9067</v>
      </c>
      <c r="E265" s="33">
        <v>299</v>
      </c>
      <c r="F265" s="34">
        <v>10050</v>
      </c>
      <c r="G265" s="35">
        <v>2664</v>
      </c>
      <c r="H265" s="31">
        <v>1178.1120000000001</v>
      </c>
      <c r="I265" s="31">
        <v>447.77459999999996</v>
      </c>
      <c r="J265" s="32">
        <v>9728.5040114300009</v>
      </c>
      <c r="K265" s="37">
        <v>41.553848105640348</v>
      </c>
      <c r="L265" s="37">
        <v>44.070728934569999</v>
      </c>
      <c r="M265" s="37">
        <v>71.924571291007894</v>
      </c>
      <c r="N265" s="36">
        <v>11515.559107360001</v>
      </c>
      <c r="O265" s="38">
        <v>13.477395328708475</v>
      </c>
      <c r="P265" s="36">
        <v>13928.384237480001</v>
      </c>
      <c r="Q265" s="38">
        <v>35.233405464824259</v>
      </c>
      <c r="R265" s="37">
        <v>58.099999999999994</v>
      </c>
      <c r="S265" s="39">
        <v>57.599999999999994</v>
      </c>
      <c r="T265" s="39">
        <v>76.3</v>
      </c>
      <c r="U265" s="39">
        <v>53.6</v>
      </c>
      <c r="V265" s="48">
        <v>62.44</v>
      </c>
    </row>
    <row r="266" spans="1:22">
      <c r="A266" s="2" t="s">
        <v>269</v>
      </c>
      <c r="B266" s="31">
        <v>35180</v>
      </c>
      <c r="C266" s="31">
        <v>19563.598000000002</v>
      </c>
      <c r="D266" s="32">
        <v>9421</v>
      </c>
      <c r="E266" s="33">
        <v>229</v>
      </c>
      <c r="F266" s="34">
        <v>12440</v>
      </c>
      <c r="G266" s="35">
        <v>10495</v>
      </c>
      <c r="H266" s="31">
        <v>1845.8622</v>
      </c>
      <c r="I266" s="31">
        <v>1311.57</v>
      </c>
      <c r="J266" s="32">
        <v>13956.091610990001</v>
      </c>
      <c r="K266" s="37">
        <v>38.398169150991819</v>
      </c>
      <c r="L266" s="37">
        <v>47.768852547986036</v>
      </c>
      <c r="M266" s="37">
        <v>72.435742757046015</v>
      </c>
      <c r="N266" s="36">
        <v>15320.54103563</v>
      </c>
      <c r="O266" s="38">
        <v>16.077908952767668</v>
      </c>
      <c r="P266" s="36">
        <v>12510.64986883</v>
      </c>
      <c r="Q266" s="38">
        <v>34.268441626373644</v>
      </c>
      <c r="R266" s="37">
        <v>56.499999999999993</v>
      </c>
      <c r="S266" s="39">
        <v>56.3</v>
      </c>
      <c r="T266" s="39">
        <v>73.8</v>
      </c>
      <c r="U266" s="39">
        <v>56.499999999999993</v>
      </c>
      <c r="V266" s="48">
        <v>54.84</v>
      </c>
    </row>
    <row r="267" spans="1:22">
      <c r="A267" s="2" t="s">
        <v>270</v>
      </c>
      <c r="B267" s="31">
        <v>28090</v>
      </c>
      <c r="C267" s="31">
        <v>19963.562999999998</v>
      </c>
      <c r="D267" s="32">
        <v>7613</v>
      </c>
      <c r="E267" s="33">
        <v>177</v>
      </c>
      <c r="F267" s="34">
        <v>10994</v>
      </c>
      <c r="G267" s="35">
        <v>18855</v>
      </c>
      <c r="H267" s="31">
        <v>1453.7718</v>
      </c>
      <c r="I267" s="31">
        <v>3148.2282</v>
      </c>
      <c r="J267" s="32">
        <v>9398.4997757900001</v>
      </c>
      <c r="K267" s="37">
        <v>46.869082815448202</v>
      </c>
      <c r="L267" s="37">
        <v>42.575302832984605</v>
      </c>
      <c r="M267" s="37">
        <v>81.197201347888864</v>
      </c>
      <c r="N267" s="36">
        <v>10099.728384649999</v>
      </c>
      <c r="O267" s="38">
        <v>32.380824968723481</v>
      </c>
      <c r="P267" s="36">
        <v>12732.714588999999</v>
      </c>
      <c r="Q267" s="38">
        <v>41.638672699223569</v>
      </c>
      <c r="R267" s="37">
        <v>55.7</v>
      </c>
      <c r="S267" s="39">
        <v>56.399999999999991</v>
      </c>
      <c r="T267" s="39">
        <v>76.599999999999994</v>
      </c>
      <c r="U267" s="39">
        <v>51.300000000000004</v>
      </c>
      <c r="V267" s="48">
        <v>60.78</v>
      </c>
    </row>
    <row r="268" spans="1:22">
      <c r="A268" s="2" t="s">
        <v>271</v>
      </c>
      <c r="B268" s="31">
        <v>24067</v>
      </c>
      <c r="C268" s="31">
        <v>12611.108</v>
      </c>
      <c r="D268" s="32">
        <v>6951</v>
      </c>
      <c r="E268" s="33">
        <v>222</v>
      </c>
      <c r="F268" s="34">
        <v>6452</v>
      </c>
      <c r="G268" s="35">
        <v>3854</v>
      </c>
      <c r="H268" s="31">
        <v>3706.9109999999996</v>
      </c>
      <c r="I268" s="31">
        <v>838.02419999999995</v>
      </c>
      <c r="J268" s="32">
        <v>11572.53132729</v>
      </c>
      <c r="K268" s="37">
        <v>30.211814401789155</v>
      </c>
      <c r="L268" s="37">
        <v>54.59731249205074</v>
      </c>
      <c r="M268" s="37">
        <v>74.837547299475133</v>
      </c>
      <c r="N268" s="36">
        <v>12438.91299321</v>
      </c>
      <c r="O268" s="38">
        <v>15.393384350426848</v>
      </c>
      <c r="P268" s="36">
        <v>7132.9419679399998</v>
      </c>
      <c r="Q268" s="38">
        <v>43.946791832028651</v>
      </c>
      <c r="R268" s="37">
        <v>58.699999999999996</v>
      </c>
      <c r="S268" s="39">
        <v>58.3</v>
      </c>
      <c r="T268" s="39">
        <v>77</v>
      </c>
      <c r="U268" s="39">
        <v>50.5</v>
      </c>
      <c r="V268" s="48">
        <v>48.88</v>
      </c>
    </row>
    <row r="269" spans="1:22">
      <c r="A269" s="2" t="s">
        <v>272</v>
      </c>
      <c r="B269" s="31">
        <v>32336</v>
      </c>
      <c r="C269" s="31">
        <v>6431.6304</v>
      </c>
      <c r="D269" s="32">
        <v>9720</v>
      </c>
      <c r="E269" s="33">
        <v>313</v>
      </c>
      <c r="F269" s="34">
        <v>9216</v>
      </c>
      <c r="G269" s="35">
        <v>4276</v>
      </c>
      <c r="H269" s="31">
        <v>1631.4090000000003</v>
      </c>
      <c r="I269" s="31">
        <v>688.45920000000001</v>
      </c>
      <c r="J269" s="32">
        <v>11881.46699375</v>
      </c>
      <c r="K269" s="37">
        <v>36.080412728415347</v>
      </c>
      <c r="L269" s="37">
        <v>48.078457307840303</v>
      </c>
      <c r="M269" s="37">
        <v>70.411463947237038</v>
      </c>
      <c r="N269" s="36">
        <v>13509.199204840001</v>
      </c>
      <c r="O269" s="38">
        <v>12.51976558435857</v>
      </c>
      <c r="P269" s="36">
        <v>13271.800355290001</v>
      </c>
      <c r="Q269" s="38">
        <v>39.93749990262102</v>
      </c>
      <c r="R269" s="37">
        <v>59</v>
      </c>
      <c r="S269" s="39">
        <v>62</v>
      </c>
      <c r="T269" s="39">
        <v>75.2</v>
      </c>
      <c r="U269" s="39">
        <v>51.4</v>
      </c>
      <c r="V269" s="48">
        <v>51.970000000000006</v>
      </c>
    </row>
    <row r="270" spans="1:22">
      <c r="A270" s="2" t="s">
        <v>273</v>
      </c>
      <c r="B270" s="31">
        <v>27918</v>
      </c>
      <c r="C270" s="31">
        <v>8632.2456000000002</v>
      </c>
      <c r="D270" s="32">
        <v>7881</v>
      </c>
      <c r="E270" s="33">
        <v>247</v>
      </c>
      <c r="F270" s="34">
        <v>10624</v>
      </c>
      <c r="G270" s="35">
        <v>7394</v>
      </c>
      <c r="H270" s="31">
        <v>3012.4692</v>
      </c>
      <c r="I270" s="31">
        <v>1254.5052000000001</v>
      </c>
      <c r="J270" s="32">
        <v>10780.95650572</v>
      </c>
      <c r="K270" s="37">
        <v>34.714527411399921</v>
      </c>
      <c r="L270" s="37">
        <v>51.320965297186682</v>
      </c>
      <c r="M270" s="37">
        <v>75.890031665222708</v>
      </c>
      <c r="N270" s="36">
        <v>12078.881903400001</v>
      </c>
      <c r="O270" s="38">
        <v>15.219770544180317</v>
      </c>
      <c r="P270" s="36">
        <v>11094.133734249999</v>
      </c>
      <c r="Q270" s="38">
        <v>44.06030336176088</v>
      </c>
      <c r="R270" s="37">
        <v>60.099999999999994</v>
      </c>
      <c r="S270" s="39">
        <v>59.099999999999994</v>
      </c>
      <c r="T270" s="39">
        <v>77.400000000000006</v>
      </c>
      <c r="U270" s="39">
        <v>50.4</v>
      </c>
      <c r="V270" s="48">
        <v>51.080000000000005</v>
      </c>
    </row>
    <row r="271" spans="1:22">
      <c r="A271" s="2" t="s">
        <v>274</v>
      </c>
      <c r="B271" s="31">
        <v>32908</v>
      </c>
      <c r="C271" s="31">
        <v>21887.110800000002</v>
      </c>
      <c r="D271" s="32">
        <v>8973</v>
      </c>
      <c r="E271" s="33">
        <v>189</v>
      </c>
      <c r="F271" s="34">
        <v>13346</v>
      </c>
      <c r="G271" s="35">
        <v>10705</v>
      </c>
      <c r="H271" s="31">
        <v>2190.0918000000001</v>
      </c>
      <c r="I271" s="31">
        <v>1518.1998000000001</v>
      </c>
      <c r="J271" s="32">
        <v>13856.796392529999</v>
      </c>
      <c r="K271" s="37">
        <v>41.764688013708898</v>
      </c>
      <c r="L271" s="37">
        <v>48.909869329100324</v>
      </c>
      <c r="M271" s="37">
        <v>79.634475848513972</v>
      </c>
      <c r="N271" s="36">
        <v>14458.90702968</v>
      </c>
      <c r="O271" s="38">
        <v>28.002398605848207</v>
      </c>
      <c r="P271" s="36">
        <v>12321.987127169999</v>
      </c>
      <c r="Q271" s="38">
        <v>42.086320674245357</v>
      </c>
      <c r="R271" s="37">
        <v>55.7</v>
      </c>
      <c r="S271" s="39">
        <v>57.499999999999993</v>
      </c>
      <c r="T271" s="39">
        <v>72.899999999999991</v>
      </c>
      <c r="U271" s="39">
        <v>56.100000000000009</v>
      </c>
      <c r="V271" s="48">
        <v>57.330000000000005</v>
      </c>
    </row>
    <row r="272" spans="1:22">
      <c r="A272" s="2" t="s">
        <v>275</v>
      </c>
      <c r="B272" s="31">
        <v>26577</v>
      </c>
      <c r="C272" s="31">
        <v>4815.7524000000003</v>
      </c>
      <c r="D272" s="32">
        <v>8354</v>
      </c>
      <c r="E272" s="33">
        <v>303</v>
      </c>
      <c r="F272" s="34">
        <v>8078</v>
      </c>
      <c r="G272" s="35">
        <v>1599</v>
      </c>
      <c r="H272" s="31">
        <v>3816.4386000000004</v>
      </c>
      <c r="I272" s="31">
        <v>286.24439999999998</v>
      </c>
      <c r="J272" s="32">
        <v>12205.912089060001</v>
      </c>
      <c r="K272" s="37">
        <v>30.136949756503366</v>
      </c>
      <c r="L272" s="37">
        <v>51.720521139550321</v>
      </c>
      <c r="M272" s="37">
        <v>70.854448732138607</v>
      </c>
      <c r="N272" s="36">
        <v>13597.03269645</v>
      </c>
      <c r="O272" s="38">
        <v>14.917304251019154</v>
      </c>
      <c r="P272" s="36">
        <v>8388.8103388100008</v>
      </c>
      <c r="Q272" s="38">
        <v>45.194234379458045</v>
      </c>
      <c r="R272" s="37">
        <v>62.1</v>
      </c>
      <c r="S272" s="39">
        <v>61.9</v>
      </c>
      <c r="T272" s="39">
        <v>77.8</v>
      </c>
      <c r="U272" s="39">
        <v>50.2</v>
      </c>
      <c r="V272" s="48">
        <v>54.93</v>
      </c>
    </row>
    <row r="273" spans="1:22">
      <c r="A273" s="2" t="s">
        <v>276</v>
      </c>
      <c r="B273" s="31">
        <v>21414</v>
      </c>
      <c r="C273" s="31">
        <v>10105.266599999999</v>
      </c>
      <c r="D273" s="32">
        <v>6116</v>
      </c>
      <c r="E273" s="33">
        <v>341</v>
      </c>
      <c r="F273" s="34">
        <v>7570</v>
      </c>
      <c r="G273" s="35">
        <v>3479</v>
      </c>
      <c r="H273" s="31">
        <v>2850.4787999999999</v>
      </c>
      <c r="I273" s="31">
        <v>778.65840000000014</v>
      </c>
      <c r="J273" s="32">
        <v>7807.2903981700001</v>
      </c>
      <c r="K273" s="37">
        <v>38.800890180001261</v>
      </c>
      <c r="L273" s="37">
        <v>40.99385931091912</v>
      </c>
      <c r="M273" s="37">
        <v>70.339333362666693</v>
      </c>
      <c r="N273" s="36">
        <v>9043.0052568600004</v>
      </c>
      <c r="O273" s="38">
        <v>15.082198125179252</v>
      </c>
      <c r="P273" s="36">
        <v>8304.6794878300007</v>
      </c>
      <c r="Q273" s="38">
        <v>35.371712477100871</v>
      </c>
      <c r="R273" s="37">
        <v>61.6</v>
      </c>
      <c r="S273" s="39">
        <v>56.899999999999991</v>
      </c>
      <c r="T273" s="39">
        <v>76.400000000000006</v>
      </c>
      <c r="U273" s="39">
        <v>49.8</v>
      </c>
      <c r="V273" s="48">
        <v>58.730000000000004</v>
      </c>
    </row>
    <row r="274" spans="1:22">
      <c r="A274" s="2" t="s">
        <v>277</v>
      </c>
      <c r="B274" s="31">
        <v>28380</v>
      </c>
      <c r="C274" s="31">
        <v>15796.307999999997</v>
      </c>
      <c r="D274" s="32">
        <v>7294</v>
      </c>
      <c r="E274" s="33">
        <v>198</v>
      </c>
      <c r="F274" s="34">
        <v>10062</v>
      </c>
      <c r="G274" s="35">
        <v>8635</v>
      </c>
      <c r="H274" s="31">
        <v>2935.1556</v>
      </c>
      <c r="I274" s="31">
        <v>1422.0179999999998</v>
      </c>
      <c r="J274" s="32">
        <v>10863.40917078</v>
      </c>
      <c r="K274" s="37">
        <v>41.555866019390692</v>
      </c>
      <c r="L274" s="37">
        <v>48.11192598877669</v>
      </c>
      <c r="M274" s="37">
        <v>71.202477500976116</v>
      </c>
      <c r="N274" s="36">
        <v>11880.08214509</v>
      </c>
      <c r="O274" s="38">
        <v>22.088918280708739</v>
      </c>
      <c r="P274" s="36">
        <v>11068.46623222</v>
      </c>
      <c r="Q274" s="38">
        <v>37.549736021793834</v>
      </c>
      <c r="R274" s="37">
        <v>57.599999999999994</v>
      </c>
      <c r="S274" s="39">
        <v>57.199999999999996</v>
      </c>
      <c r="T274" s="39">
        <v>77.900000000000006</v>
      </c>
      <c r="U274" s="39">
        <v>50.3</v>
      </c>
      <c r="V274" s="48">
        <v>51.72</v>
      </c>
    </row>
    <row r="275" spans="1:22">
      <c r="A275" s="2" t="s">
        <v>278</v>
      </c>
      <c r="B275" s="31">
        <v>25408</v>
      </c>
      <c r="C275" s="31">
        <v>9721.1008000000002</v>
      </c>
      <c r="D275" s="32">
        <v>7196</v>
      </c>
      <c r="E275" s="33">
        <v>265</v>
      </c>
      <c r="F275" s="34">
        <v>8582</v>
      </c>
      <c r="G275" s="35">
        <v>7573</v>
      </c>
      <c r="H275" s="31">
        <v>725.73539999999991</v>
      </c>
      <c r="I275" s="31">
        <v>1411.4333999999999</v>
      </c>
      <c r="J275" s="32">
        <v>10191.01908167</v>
      </c>
      <c r="K275" s="37">
        <v>39.283766845333105</v>
      </c>
      <c r="L275" s="37">
        <v>46.218912945498133</v>
      </c>
      <c r="M275" s="37">
        <v>69.14616728548431</v>
      </c>
      <c r="N275" s="36">
        <v>11161.52606737</v>
      </c>
      <c r="O275" s="38">
        <v>19.524859628209462</v>
      </c>
      <c r="P275" s="36">
        <v>10294.76752455</v>
      </c>
      <c r="Q275" s="38">
        <v>39.293742803063644</v>
      </c>
      <c r="R275" s="37">
        <v>61.3</v>
      </c>
      <c r="S275" s="39">
        <v>58.599999999999994</v>
      </c>
      <c r="T275" s="39">
        <v>76.599999999999994</v>
      </c>
      <c r="U275" s="39">
        <v>51.6</v>
      </c>
      <c r="V275" s="48">
        <v>54.94</v>
      </c>
    </row>
    <row r="276" spans="1:22">
      <c r="A276" s="2" t="s">
        <v>279</v>
      </c>
      <c r="B276" s="31">
        <v>32300</v>
      </c>
      <c r="C276" s="31">
        <v>14573.76</v>
      </c>
      <c r="D276" s="32">
        <v>10161</v>
      </c>
      <c r="E276" s="33">
        <v>280</v>
      </c>
      <c r="F276" s="34">
        <v>16166</v>
      </c>
      <c r="G276" s="35">
        <v>5231</v>
      </c>
      <c r="H276" s="31">
        <v>2023.0392000000002</v>
      </c>
      <c r="I276" s="31">
        <v>737.70060000000012</v>
      </c>
      <c r="J276" s="32">
        <v>13731.58730169</v>
      </c>
      <c r="K276" s="37">
        <v>33.84680964059573</v>
      </c>
      <c r="L276" s="37">
        <v>51.152786575713961</v>
      </c>
      <c r="M276" s="37">
        <v>77.356223886656466</v>
      </c>
      <c r="N276" s="36">
        <v>14550.40344794</v>
      </c>
      <c r="O276" s="38">
        <v>17.269151601330645</v>
      </c>
      <c r="P276" s="36">
        <v>12913.02998456</v>
      </c>
      <c r="Q276" s="38">
        <v>47.473483661463703</v>
      </c>
      <c r="R276" s="37">
        <v>58.5</v>
      </c>
      <c r="S276" s="39">
        <v>58.699999999999996</v>
      </c>
      <c r="T276" s="39">
        <v>80.900000000000006</v>
      </c>
      <c r="U276" s="39">
        <v>50.1</v>
      </c>
      <c r="V276" s="48">
        <v>53.910000000000004</v>
      </c>
    </row>
    <row r="277" spans="1:22">
      <c r="A277" s="2" t="s">
        <v>280</v>
      </c>
      <c r="B277" s="31">
        <v>20964</v>
      </c>
      <c r="C277" s="31">
        <v>1834.35</v>
      </c>
      <c r="D277" s="32">
        <v>6481</v>
      </c>
      <c r="E277" s="33">
        <v>300</v>
      </c>
      <c r="F277" s="34">
        <v>7398</v>
      </c>
      <c r="G277" s="35">
        <v>1314</v>
      </c>
      <c r="H277" s="31">
        <v>699.50399999999991</v>
      </c>
      <c r="I277" s="31">
        <v>321.6798</v>
      </c>
      <c r="J277" s="32">
        <v>6463.3387815899996</v>
      </c>
      <c r="K277" s="37">
        <v>39.537985837637677</v>
      </c>
      <c r="L277" s="37">
        <v>45.469354233521841</v>
      </c>
      <c r="M277" s="37">
        <v>67.331556794076889</v>
      </c>
      <c r="N277" s="36">
        <v>7402.1181157299998</v>
      </c>
      <c r="O277" s="38">
        <v>11.853590455891675</v>
      </c>
      <c r="P277" s="36">
        <v>10160.237759060001</v>
      </c>
      <c r="Q277" s="38">
        <v>40.292883337099717</v>
      </c>
      <c r="R277" s="37">
        <v>61.3</v>
      </c>
      <c r="S277" s="39">
        <v>55.2</v>
      </c>
      <c r="T277" s="39">
        <v>77.900000000000006</v>
      </c>
      <c r="U277" s="39">
        <v>50.3</v>
      </c>
      <c r="V277" s="48">
        <v>56.379999999999995</v>
      </c>
    </row>
    <row r="278" spans="1:22">
      <c r="A278" s="2" t="s">
        <v>281</v>
      </c>
      <c r="B278" s="31">
        <v>20391</v>
      </c>
      <c r="C278" s="31">
        <v>7253.0787</v>
      </c>
      <c r="D278" s="32">
        <v>5661</v>
      </c>
      <c r="E278" s="33">
        <v>282</v>
      </c>
      <c r="F278" s="34">
        <v>4838</v>
      </c>
      <c r="G278" s="35">
        <v>2569</v>
      </c>
      <c r="H278" s="31">
        <v>3702.3090000000002</v>
      </c>
      <c r="I278" s="31">
        <v>648.88199999999995</v>
      </c>
      <c r="J278" s="32">
        <v>7581.0356332700003</v>
      </c>
      <c r="K278" s="37">
        <v>42.32422779408742</v>
      </c>
      <c r="L278" s="37">
        <v>40.645773693481694</v>
      </c>
      <c r="M278" s="37">
        <v>57.844570580526636</v>
      </c>
      <c r="N278" s="36">
        <v>9180.5343724400009</v>
      </c>
      <c r="O278" s="38">
        <v>24.801851902928334</v>
      </c>
      <c r="P278" s="36">
        <v>7842.9380392800003</v>
      </c>
      <c r="Q278" s="38">
        <v>37.164992527437946</v>
      </c>
      <c r="R278" s="37">
        <v>63.4</v>
      </c>
      <c r="S278" s="39">
        <v>57.699999999999996</v>
      </c>
      <c r="T278" s="39">
        <v>74.599999999999994</v>
      </c>
      <c r="U278" s="39">
        <v>51</v>
      </c>
      <c r="V278" s="48">
        <v>57.379999999999995</v>
      </c>
    </row>
    <row r="279" spans="1:22">
      <c r="A279" s="2" t="s">
        <v>282</v>
      </c>
      <c r="B279" s="31">
        <v>30123</v>
      </c>
      <c r="C279" s="31">
        <v>6584.8878000000004</v>
      </c>
      <c r="D279" s="32">
        <v>8892</v>
      </c>
      <c r="E279" s="33">
        <v>361</v>
      </c>
      <c r="F279" s="34">
        <v>5628</v>
      </c>
      <c r="G279" s="35">
        <v>2906</v>
      </c>
      <c r="H279" s="31">
        <v>3910.7796000000003</v>
      </c>
      <c r="I279" s="31">
        <v>476.30699999999996</v>
      </c>
      <c r="J279" s="32">
        <v>12930.0379987</v>
      </c>
      <c r="K279" s="37">
        <v>34.331966758962189</v>
      </c>
      <c r="L279" s="37">
        <v>42.552990997763253</v>
      </c>
      <c r="M279" s="37">
        <v>55.535327999416594</v>
      </c>
      <c r="N279" s="36">
        <v>15140.42225415</v>
      </c>
      <c r="O279" s="38">
        <v>14.577702102496021</v>
      </c>
      <c r="P279" s="36">
        <v>10202.916463019999</v>
      </c>
      <c r="Q279" s="38">
        <v>36.354070973174537</v>
      </c>
      <c r="R279" s="37">
        <v>66.3</v>
      </c>
      <c r="S279" s="39">
        <v>59.5</v>
      </c>
      <c r="T279" s="39">
        <v>75.400000000000006</v>
      </c>
      <c r="U279" s="39">
        <v>54.500000000000007</v>
      </c>
      <c r="V279" s="48">
        <v>48.47</v>
      </c>
    </row>
    <row r="280" spans="1:22">
      <c r="A280" s="2" t="s">
        <v>283</v>
      </c>
      <c r="B280" s="31">
        <v>23620</v>
      </c>
      <c r="C280" s="31">
        <v>11491.13</v>
      </c>
      <c r="D280" s="32">
        <v>6098</v>
      </c>
      <c r="E280" s="33">
        <v>209</v>
      </c>
      <c r="F280" s="34">
        <v>7612</v>
      </c>
      <c r="G280" s="35">
        <v>5038</v>
      </c>
      <c r="H280" s="31">
        <v>3163.4148</v>
      </c>
      <c r="I280" s="31">
        <v>1083.771</v>
      </c>
      <c r="J280" s="32">
        <v>7454.4520523700003</v>
      </c>
      <c r="K280" s="37">
        <v>44.729537434157947</v>
      </c>
      <c r="L280" s="37">
        <v>44.151225491743631</v>
      </c>
      <c r="M280" s="37">
        <v>74.064250726562079</v>
      </c>
      <c r="N280" s="36">
        <v>8271.1203552099996</v>
      </c>
      <c r="O280" s="38">
        <v>18.778871128040361</v>
      </c>
      <c r="P280" s="36">
        <v>10496.03129255</v>
      </c>
      <c r="Q280" s="38">
        <v>34.820725104775022</v>
      </c>
      <c r="R280" s="37">
        <v>56.000000000000007</v>
      </c>
      <c r="S280" s="39">
        <v>58.9</v>
      </c>
      <c r="T280" s="39">
        <v>78.7</v>
      </c>
      <c r="U280" s="39">
        <v>48</v>
      </c>
      <c r="V280" s="48">
        <v>63.629999999999995</v>
      </c>
    </row>
    <row r="281" spans="1:22">
      <c r="A281" s="2" t="s">
        <v>284</v>
      </c>
      <c r="B281" s="31">
        <v>22401</v>
      </c>
      <c r="C281" s="31">
        <v>13001.5404</v>
      </c>
      <c r="D281" s="32">
        <v>6225</v>
      </c>
      <c r="E281" s="33">
        <v>267</v>
      </c>
      <c r="F281" s="34">
        <v>6952</v>
      </c>
      <c r="G281" s="35">
        <v>10967</v>
      </c>
      <c r="H281" s="31">
        <v>1962.7529999999999</v>
      </c>
      <c r="I281" s="31">
        <v>2475.8759999999997</v>
      </c>
      <c r="J281" s="32">
        <v>9536.0582506400006</v>
      </c>
      <c r="K281" s="37">
        <v>42.371248265260284</v>
      </c>
      <c r="L281" s="37">
        <v>44.975294759692659</v>
      </c>
      <c r="M281" s="37">
        <v>70.359162652790872</v>
      </c>
      <c r="N281" s="36">
        <v>10495.21406059</v>
      </c>
      <c r="O281" s="38">
        <v>26.661872136057173</v>
      </c>
      <c r="P281" s="36">
        <v>8337.0767939899997</v>
      </c>
      <c r="Q281" s="38">
        <v>37.852843546732785</v>
      </c>
      <c r="R281" s="37">
        <v>59.199999999999996</v>
      </c>
      <c r="S281" s="39">
        <v>58.699999999999996</v>
      </c>
      <c r="T281" s="39">
        <v>75.2</v>
      </c>
      <c r="U281" s="39">
        <v>51.7</v>
      </c>
      <c r="V281" s="48">
        <v>52.93</v>
      </c>
    </row>
    <row r="282" spans="1:22">
      <c r="A282" s="2" t="s">
        <v>285</v>
      </c>
      <c r="B282" s="31">
        <v>31249</v>
      </c>
      <c r="C282" s="31">
        <v>18646.278300000002</v>
      </c>
      <c r="D282" s="32">
        <v>8763</v>
      </c>
      <c r="E282" s="33">
        <v>314</v>
      </c>
      <c r="F282" s="34">
        <v>10662</v>
      </c>
      <c r="G282" s="35">
        <v>10106</v>
      </c>
      <c r="H282" s="31">
        <v>2256.8208</v>
      </c>
      <c r="I282" s="31">
        <v>1703.6604</v>
      </c>
      <c r="J282" s="32">
        <v>10504.551858409999</v>
      </c>
      <c r="K282" s="37">
        <v>45.059980218184471</v>
      </c>
      <c r="L282" s="37">
        <v>38.312405681887149</v>
      </c>
      <c r="M282" s="37">
        <v>71.916247519217009</v>
      </c>
      <c r="N282" s="36">
        <v>11274.54263432</v>
      </c>
      <c r="O282" s="38">
        <v>20.090738000979826</v>
      </c>
      <c r="P282" s="36">
        <v>14716.453590560001</v>
      </c>
      <c r="Q282" s="38">
        <v>35.810629389478194</v>
      </c>
      <c r="R282" s="37">
        <v>60.3</v>
      </c>
      <c r="S282" s="39">
        <v>59</v>
      </c>
      <c r="T282" s="39">
        <v>78.900000000000006</v>
      </c>
      <c r="U282" s="39">
        <v>51.800000000000004</v>
      </c>
      <c r="V282" s="48">
        <v>58.85</v>
      </c>
    </row>
    <row r="283" spans="1:22">
      <c r="A283" s="2" t="s">
        <v>286</v>
      </c>
      <c r="B283" s="31">
        <v>20046</v>
      </c>
      <c r="C283" s="31">
        <v>11434.2384</v>
      </c>
      <c r="D283" s="32">
        <v>6010</v>
      </c>
      <c r="E283" s="33">
        <v>202</v>
      </c>
      <c r="F283" s="34">
        <v>8746</v>
      </c>
      <c r="G283" s="35">
        <v>4446</v>
      </c>
      <c r="H283" s="31">
        <v>3324.0246000000002</v>
      </c>
      <c r="I283" s="31">
        <v>1053.8579999999999</v>
      </c>
      <c r="J283" s="32">
        <v>9592.4028720000006</v>
      </c>
      <c r="K283" s="37">
        <v>35.508218877985421</v>
      </c>
      <c r="L283" s="37">
        <v>55.610866720191119</v>
      </c>
      <c r="M283" s="37">
        <v>87.072423736267893</v>
      </c>
      <c r="N283" s="36">
        <v>9911.4514727200003</v>
      </c>
      <c r="O283" s="38">
        <v>21.255794813792722</v>
      </c>
      <c r="P283" s="36">
        <v>6581.9230086199996</v>
      </c>
      <c r="Q283" s="38">
        <v>43.029632552991657</v>
      </c>
      <c r="R283" s="37">
        <v>54.300000000000004</v>
      </c>
      <c r="S283" s="39">
        <v>55.400000000000006</v>
      </c>
      <c r="T283" s="39">
        <v>78.7</v>
      </c>
      <c r="U283" s="39">
        <v>46.5</v>
      </c>
      <c r="V283" s="48">
        <v>58.309999999999995</v>
      </c>
    </row>
    <row r="284" spans="1:22">
      <c r="A284" s="2" t="s">
        <v>287</v>
      </c>
      <c r="B284" s="31">
        <v>32168</v>
      </c>
      <c r="C284" s="31">
        <v>18448.348000000002</v>
      </c>
      <c r="D284" s="32">
        <v>8676</v>
      </c>
      <c r="E284" s="33">
        <v>214</v>
      </c>
      <c r="F284" s="34">
        <v>11170</v>
      </c>
      <c r="G284" s="35">
        <v>9903</v>
      </c>
      <c r="H284" s="31">
        <v>1502.0927999999999</v>
      </c>
      <c r="I284" s="31">
        <v>1549.4934000000001</v>
      </c>
      <c r="J284" s="32">
        <v>11724.556115429999</v>
      </c>
      <c r="K284" s="37">
        <v>41.16560925824276</v>
      </c>
      <c r="L284" s="37">
        <v>47.2025104551916</v>
      </c>
      <c r="M284" s="37">
        <v>76.070205123049178</v>
      </c>
      <c r="N284" s="36">
        <v>12854.52294624</v>
      </c>
      <c r="O284" s="38">
        <v>23.661914451673123</v>
      </c>
      <c r="P284" s="36">
        <v>13178.13610414</v>
      </c>
      <c r="Q284" s="38">
        <v>41.760531073215375</v>
      </c>
      <c r="R284" s="37">
        <v>58.099999999999994</v>
      </c>
      <c r="S284" s="39">
        <v>59.8</v>
      </c>
      <c r="T284" s="39">
        <v>77.100000000000009</v>
      </c>
      <c r="U284" s="39">
        <v>51.300000000000004</v>
      </c>
      <c r="V284" s="48">
        <v>52.790000000000006</v>
      </c>
    </row>
    <row r="285" spans="1:22">
      <c r="A285" s="2" t="s">
        <v>288</v>
      </c>
      <c r="B285" s="31">
        <v>23766</v>
      </c>
      <c r="C285" s="31">
        <v>18634.920599999998</v>
      </c>
      <c r="D285" s="32">
        <v>6611</v>
      </c>
      <c r="E285" s="33">
        <v>212</v>
      </c>
      <c r="F285" s="34">
        <v>10958</v>
      </c>
      <c r="G285" s="35">
        <v>7286</v>
      </c>
      <c r="H285" s="31">
        <v>2229.6690000000003</v>
      </c>
      <c r="I285" s="31">
        <v>1595.5134</v>
      </c>
      <c r="J285" s="32">
        <v>8719.3691079599994</v>
      </c>
      <c r="K285" s="37">
        <v>42.071927695812548</v>
      </c>
      <c r="L285" s="37">
        <v>46.816574401589257</v>
      </c>
      <c r="M285" s="37">
        <v>79.535685784214579</v>
      </c>
      <c r="N285" s="36">
        <v>9466.4041733600006</v>
      </c>
      <c r="O285" s="38">
        <v>14.677684258191034</v>
      </c>
      <c r="P285" s="36">
        <v>9842.0838026700003</v>
      </c>
      <c r="Q285" s="38">
        <v>31.579487430972989</v>
      </c>
      <c r="R285" s="37">
        <v>54.400000000000006</v>
      </c>
      <c r="S285" s="39">
        <v>55.800000000000004</v>
      </c>
      <c r="T285" s="39">
        <v>77.900000000000006</v>
      </c>
      <c r="U285" s="39">
        <v>46.5</v>
      </c>
      <c r="V285" s="48">
        <v>51.22</v>
      </c>
    </row>
    <row r="286" spans="1:22">
      <c r="A286" s="2" t="s">
        <v>289</v>
      </c>
      <c r="B286" s="31">
        <v>39872</v>
      </c>
      <c r="C286" s="31">
        <v>16032.531200000001</v>
      </c>
      <c r="D286" s="32">
        <v>11087</v>
      </c>
      <c r="E286" s="33">
        <v>280</v>
      </c>
      <c r="F286" s="34">
        <v>10158</v>
      </c>
      <c r="G286" s="35">
        <v>6654</v>
      </c>
      <c r="H286" s="31">
        <v>3351.1763999999994</v>
      </c>
      <c r="I286" s="31">
        <v>813.6336</v>
      </c>
      <c r="J286" s="32">
        <v>12844.650171929999</v>
      </c>
      <c r="K286" s="37">
        <v>46.58298926232785</v>
      </c>
      <c r="L286" s="37">
        <v>36.870257504330695</v>
      </c>
      <c r="M286" s="37">
        <v>63.658035773177325</v>
      </c>
      <c r="N286" s="36">
        <v>15153.58921201</v>
      </c>
      <c r="O286" s="38">
        <v>19.459122923320102</v>
      </c>
      <c r="P286" s="36">
        <v>17410.149252359999</v>
      </c>
      <c r="Q286" s="38">
        <v>29.808716381029953</v>
      </c>
      <c r="R286" s="37">
        <v>61.5</v>
      </c>
      <c r="S286" s="39">
        <v>64.5</v>
      </c>
      <c r="T286" s="39">
        <v>77.100000000000009</v>
      </c>
      <c r="U286" s="39">
        <v>50.8</v>
      </c>
      <c r="V286" s="48">
        <v>62.49</v>
      </c>
    </row>
    <row r="287" spans="1:22">
      <c r="A287" s="2" t="s">
        <v>290</v>
      </c>
      <c r="B287" s="31">
        <v>32802</v>
      </c>
      <c r="C287" s="31">
        <v>11979.2904</v>
      </c>
      <c r="D287" s="32">
        <v>8645</v>
      </c>
      <c r="E287" s="33">
        <v>260</v>
      </c>
      <c r="F287" s="34">
        <v>9718</v>
      </c>
      <c r="G287" s="35">
        <v>4210</v>
      </c>
      <c r="H287" s="31">
        <v>3532.4952000000003</v>
      </c>
      <c r="I287" s="31">
        <v>641.05859999999996</v>
      </c>
      <c r="J287" s="32">
        <v>12252.28677626</v>
      </c>
      <c r="K287" s="37">
        <v>40.389394810714201</v>
      </c>
      <c r="L287" s="37">
        <v>45.240311495343882</v>
      </c>
      <c r="M287" s="37">
        <v>71.456573964361752</v>
      </c>
      <c r="N287" s="36">
        <v>13873.3748631</v>
      </c>
      <c r="O287" s="38">
        <v>19.241648576152642</v>
      </c>
      <c r="P287" s="36">
        <v>12577.05529674</v>
      </c>
      <c r="Q287" s="38">
        <v>36.283156585491291</v>
      </c>
      <c r="R287" s="37">
        <v>58.9</v>
      </c>
      <c r="S287" s="39">
        <v>57.999999999999993</v>
      </c>
      <c r="T287" s="39">
        <v>77.100000000000009</v>
      </c>
      <c r="U287" s="39">
        <v>56.2</v>
      </c>
      <c r="V287" s="48">
        <v>59</v>
      </c>
    </row>
    <row r="288" spans="1:22">
      <c r="A288" s="2" t="s">
        <v>291</v>
      </c>
      <c r="B288" s="31">
        <v>22528</v>
      </c>
      <c r="C288" s="31">
        <v>8880.5375999999997</v>
      </c>
      <c r="D288" s="32">
        <v>5582</v>
      </c>
      <c r="E288" s="33">
        <v>297</v>
      </c>
      <c r="F288" s="34">
        <v>6950</v>
      </c>
      <c r="G288" s="35">
        <v>6705</v>
      </c>
      <c r="H288" s="31">
        <v>2816.4240000000004</v>
      </c>
      <c r="I288" s="31">
        <v>1662.7026000000001</v>
      </c>
      <c r="J288" s="32">
        <v>7074.3729283100001</v>
      </c>
      <c r="K288" s="37">
        <v>46.18124785829675</v>
      </c>
      <c r="L288" s="37">
        <v>38.242370127532801</v>
      </c>
      <c r="M288" s="37">
        <v>68.303125412042519</v>
      </c>
      <c r="N288" s="36">
        <v>8150.2829063199997</v>
      </c>
      <c r="O288" s="38">
        <v>22.611325281616473</v>
      </c>
      <c r="P288" s="36">
        <v>9982.1895789499995</v>
      </c>
      <c r="Q288" s="38">
        <v>34.57432329564142</v>
      </c>
      <c r="R288" s="37">
        <v>61.8</v>
      </c>
      <c r="S288" s="39">
        <v>57.199999999999996</v>
      </c>
      <c r="T288" s="39">
        <v>73</v>
      </c>
      <c r="U288" s="39">
        <v>55.300000000000004</v>
      </c>
      <c r="V288" s="48">
        <v>61.360000000000007</v>
      </c>
    </row>
    <row r="289" spans="1:22">
      <c r="A289" s="2" t="s">
        <v>292</v>
      </c>
      <c r="B289" s="31">
        <v>30336</v>
      </c>
      <c r="C289" s="31">
        <v>5487.7824000000001</v>
      </c>
      <c r="D289" s="32">
        <v>9215</v>
      </c>
      <c r="E289" s="33">
        <v>356</v>
      </c>
      <c r="F289" s="34">
        <v>10078</v>
      </c>
      <c r="G289" s="35">
        <v>5337</v>
      </c>
      <c r="H289" s="31">
        <v>1572.0431999999998</v>
      </c>
      <c r="I289" s="31">
        <v>829.28039999999999</v>
      </c>
      <c r="J289" s="32">
        <v>13226.98925146</v>
      </c>
      <c r="K289" s="37">
        <v>30.400967258669553</v>
      </c>
      <c r="L289" s="37">
        <v>49.581702170481805</v>
      </c>
      <c r="M289" s="37">
        <v>65.273127327499054</v>
      </c>
      <c r="N289" s="36">
        <v>14591.72370737</v>
      </c>
      <c r="O289" s="38">
        <v>10.518008650375025</v>
      </c>
      <c r="P289" s="36">
        <v>10409.430644890001</v>
      </c>
      <c r="Q289" s="38">
        <v>41.727514269786468</v>
      </c>
      <c r="R289" s="37">
        <v>63.2</v>
      </c>
      <c r="S289" s="39">
        <v>56.399999999999991</v>
      </c>
      <c r="T289" s="39">
        <v>77.8</v>
      </c>
      <c r="U289" s="39">
        <v>55.600000000000009</v>
      </c>
      <c r="V289" s="48">
        <v>59.89</v>
      </c>
    </row>
    <row r="290" spans="1:22">
      <c r="A290" s="2" t="s">
        <v>293</v>
      </c>
      <c r="B290" s="31">
        <v>22165</v>
      </c>
      <c r="C290" s="31">
        <v>11740.800500000001</v>
      </c>
      <c r="D290" s="32">
        <v>6718</v>
      </c>
      <c r="E290" s="33">
        <v>244</v>
      </c>
      <c r="F290" s="34">
        <v>10978</v>
      </c>
      <c r="G290" s="35">
        <v>6769</v>
      </c>
      <c r="H290" s="31">
        <v>1203.4229999999998</v>
      </c>
      <c r="I290" s="31">
        <v>1574.8044</v>
      </c>
      <c r="J290" s="32">
        <v>8184.54061121</v>
      </c>
      <c r="K290" s="37">
        <v>38.397269482631792</v>
      </c>
      <c r="L290" s="37">
        <v>49.718972259113599</v>
      </c>
      <c r="M290" s="37">
        <v>80.687124173522704</v>
      </c>
      <c r="N290" s="36">
        <v>9512.4525082599994</v>
      </c>
      <c r="O290" s="38">
        <v>21.345265509571597</v>
      </c>
      <c r="P290" s="36">
        <v>8780.3998887500002</v>
      </c>
      <c r="Q290" s="38">
        <v>43.129041389356502</v>
      </c>
      <c r="R290" s="37">
        <v>55.800000000000004</v>
      </c>
      <c r="S290" s="39">
        <v>54.300000000000004</v>
      </c>
      <c r="T290" s="39">
        <v>76.3</v>
      </c>
      <c r="U290" s="39">
        <v>49.2</v>
      </c>
      <c r="V290" s="48">
        <v>53.849999999999994</v>
      </c>
    </row>
    <row r="291" spans="1:22">
      <c r="A291" s="2" t="s">
        <v>294</v>
      </c>
      <c r="B291" s="31">
        <v>25736</v>
      </c>
      <c r="C291" s="31">
        <v>5569.2704000000003</v>
      </c>
      <c r="D291" s="32">
        <v>7343</v>
      </c>
      <c r="E291" s="33">
        <v>239</v>
      </c>
      <c r="F291" s="34">
        <v>9148</v>
      </c>
      <c r="G291" s="35">
        <v>4830</v>
      </c>
      <c r="H291" s="31">
        <v>2464.3709999999996</v>
      </c>
      <c r="I291" s="31">
        <v>866.09640000000002</v>
      </c>
      <c r="J291" s="32">
        <v>8369.4956074099991</v>
      </c>
      <c r="K291" s="37">
        <v>41.30070150834834</v>
      </c>
      <c r="L291" s="37">
        <v>47.13465146615578</v>
      </c>
      <c r="M291" s="37">
        <v>77.008097589906228</v>
      </c>
      <c r="N291" s="36">
        <v>9551.4448749900002</v>
      </c>
      <c r="O291" s="38">
        <v>16.641062142670474</v>
      </c>
      <c r="P291" s="36">
        <v>11707.39883844</v>
      </c>
      <c r="Q291" s="38">
        <v>38.580808527420594</v>
      </c>
      <c r="R291" s="37">
        <v>57.4</v>
      </c>
      <c r="S291" s="39">
        <v>57.699999999999996</v>
      </c>
      <c r="T291" s="39">
        <v>74.7</v>
      </c>
      <c r="U291" s="39">
        <v>51.9</v>
      </c>
      <c r="V291" s="48">
        <v>62.82</v>
      </c>
    </row>
    <row r="292" spans="1:22">
      <c r="A292" s="2" t="s">
        <v>295</v>
      </c>
      <c r="B292" s="31">
        <v>24272</v>
      </c>
      <c r="C292" s="31">
        <v>6385.9631999999992</v>
      </c>
      <c r="D292" s="32">
        <v>7549</v>
      </c>
      <c r="E292" s="33">
        <v>317</v>
      </c>
      <c r="F292" s="34">
        <v>7744</v>
      </c>
      <c r="G292" s="35">
        <v>975</v>
      </c>
      <c r="H292" s="31">
        <v>1546.7321999999999</v>
      </c>
      <c r="I292" s="31">
        <v>225.95820000000001</v>
      </c>
      <c r="J292" s="32">
        <v>7826.5686935800004</v>
      </c>
      <c r="K292" s="37">
        <v>34.9308102740615</v>
      </c>
      <c r="L292" s="37">
        <v>48.074111973609654</v>
      </c>
      <c r="M292" s="37">
        <v>65.852820886905931</v>
      </c>
      <c r="N292" s="36">
        <v>9124.23498225</v>
      </c>
      <c r="O292" s="38">
        <v>13.733522709221106</v>
      </c>
      <c r="P292" s="36">
        <v>11168.56605367</v>
      </c>
      <c r="Q292" s="38">
        <v>47.751923409160526</v>
      </c>
      <c r="R292" s="37">
        <v>62.5</v>
      </c>
      <c r="S292" s="39">
        <v>59.9</v>
      </c>
      <c r="T292" s="39">
        <v>70.399999999999991</v>
      </c>
      <c r="U292" s="39">
        <v>51.5</v>
      </c>
      <c r="V292" s="48">
        <v>54.83</v>
      </c>
    </row>
    <row r="293" spans="1:22">
      <c r="A293" s="2" t="s">
        <v>296</v>
      </c>
      <c r="B293" s="31">
        <v>22598</v>
      </c>
      <c r="C293" s="31">
        <v>16435.525399999999</v>
      </c>
      <c r="D293" s="32">
        <v>6332</v>
      </c>
      <c r="E293" s="33">
        <v>250</v>
      </c>
      <c r="F293" s="34">
        <v>9662</v>
      </c>
      <c r="G293" s="35">
        <v>6445</v>
      </c>
      <c r="H293" s="31">
        <v>1233.336</v>
      </c>
      <c r="I293" s="31">
        <v>1404.9906000000001</v>
      </c>
      <c r="J293" s="32">
        <v>8338.8979071499998</v>
      </c>
      <c r="K293" s="37">
        <v>37.566900892186872</v>
      </c>
      <c r="L293" s="37">
        <v>49.308572443020601</v>
      </c>
      <c r="M293" s="37">
        <v>79.782665442993078</v>
      </c>
      <c r="N293" s="36">
        <v>9023.2771580600001</v>
      </c>
      <c r="O293" s="38">
        <v>11.965472523644948</v>
      </c>
      <c r="P293" s="36">
        <v>8912.8981271400007</v>
      </c>
      <c r="Q293" s="38">
        <v>36.514617765796444</v>
      </c>
      <c r="R293" s="37">
        <v>55.800000000000004</v>
      </c>
      <c r="S293" s="39">
        <v>55.400000000000006</v>
      </c>
      <c r="T293" s="39">
        <v>74.7</v>
      </c>
      <c r="U293" s="39">
        <v>53.5</v>
      </c>
      <c r="V293" s="48">
        <v>52.959999999999994</v>
      </c>
    </row>
    <row r="294" spans="1:22">
      <c r="A294" s="2" t="s">
        <v>297</v>
      </c>
      <c r="B294" s="31">
        <v>25424</v>
      </c>
      <c r="C294" s="31">
        <v>5923.7920000000004</v>
      </c>
      <c r="D294" s="32">
        <v>7152</v>
      </c>
      <c r="E294" s="33">
        <v>338</v>
      </c>
      <c r="F294" s="34">
        <v>6620</v>
      </c>
      <c r="G294" s="35">
        <v>3166</v>
      </c>
      <c r="H294" s="31">
        <v>2709.6576</v>
      </c>
      <c r="I294" s="31">
        <v>686.61839999999995</v>
      </c>
      <c r="J294" s="32">
        <v>10277.51782252</v>
      </c>
      <c r="K294" s="37">
        <v>38.053116292158677</v>
      </c>
      <c r="L294" s="37">
        <v>44.246807541506101</v>
      </c>
      <c r="M294" s="37">
        <v>63.61823028615531</v>
      </c>
      <c r="N294" s="36">
        <v>11293.246185280001</v>
      </c>
      <c r="O294" s="38">
        <v>17.851921421741455</v>
      </c>
      <c r="P294" s="36">
        <v>9758.8527138600002</v>
      </c>
      <c r="Q294" s="38">
        <v>38.569436215020204</v>
      </c>
      <c r="R294" s="37">
        <v>63.6</v>
      </c>
      <c r="S294" s="39">
        <v>60.199999999999996</v>
      </c>
      <c r="T294" s="39">
        <v>78.5</v>
      </c>
      <c r="U294" s="39">
        <v>49.2</v>
      </c>
      <c r="V294" s="48">
        <v>55.81</v>
      </c>
    </row>
    <row r="295" spans="1:22">
      <c r="A295" s="2" t="s">
        <v>298</v>
      </c>
      <c r="B295" s="31">
        <v>25705</v>
      </c>
      <c r="C295" s="31">
        <v>11125.124000000002</v>
      </c>
      <c r="D295" s="32">
        <v>7428</v>
      </c>
      <c r="E295" s="33">
        <v>249</v>
      </c>
      <c r="F295" s="34">
        <v>11342</v>
      </c>
      <c r="G295" s="35">
        <v>6358</v>
      </c>
      <c r="H295" s="31">
        <v>928.22340000000008</v>
      </c>
      <c r="I295" s="31">
        <v>1316.6322</v>
      </c>
      <c r="J295" s="32">
        <v>9350.5733254700008</v>
      </c>
      <c r="K295" s="37">
        <v>39.566998513261112</v>
      </c>
      <c r="L295" s="37">
        <v>50.178702149604469</v>
      </c>
      <c r="M295" s="37">
        <v>81.600344551907313</v>
      </c>
      <c r="N295" s="36">
        <v>10622.659507439999</v>
      </c>
      <c r="O295" s="38">
        <v>22.017122438047892</v>
      </c>
      <c r="P295" s="36">
        <v>10714.75409357</v>
      </c>
      <c r="Q295" s="38">
        <v>43.033968684237777</v>
      </c>
      <c r="R295" s="37">
        <v>55.2</v>
      </c>
      <c r="S295" s="39">
        <v>60.699999999999996</v>
      </c>
      <c r="T295" s="39">
        <v>78.2</v>
      </c>
      <c r="U295" s="39">
        <v>46.6</v>
      </c>
      <c r="V295" s="48">
        <v>56.410000000000004</v>
      </c>
    </row>
    <row r="296" spans="1:22">
      <c r="A296" s="2" t="s">
        <v>299</v>
      </c>
      <c r="B296" s="31">
        <v>36306</v>
      </c>
      <c r="C296" s="31">
        <v>20672.636399999999</v>
      </c>
      <c r="D296" s="32">
        <v>10148</v>
      </c>
      <c r="E296" s="33">
        <v>236</v>
      </c>
      <c r="F296" s="34">
        <v>13074</v>
      </c>
      <c r="G296" s="35">
        <v>6652</v>
      </c>
      <c r="H296" s="31">
        <v>2379.6941999999999</v>
      </c>
      <c r="I296" s="31">
        <v>881.74320000000012</v>
      </c>
      <c r="J296" s="32">
        <v>15304.44932188</v>
      </c>
      <c r="K296" s="37">
        <v>39.663153696107194</v>
      </c>
      <c r="L296" s="37">
        <v>48.597284025073755</v>
      </c>
      <c r="M296" s="37">
        <v>76.134963401450179</v>
      </c>
      <c r="N296" s="36">
        <v>16902.567428909999</v>
      </c>
      <c r="O296" s="38">
        <v>22.947975142200828</v>
      </c>
      <c r="P296" s="36">
        <v>12636.70013677</v>
      </c>
      <c r="Q296" s="38">
        <v>37.978997376895272</v>
      </c>
      <c r="R296" s="37">
        <v>56.499999999999993</v>
      </c>
      <c r="S296" s="39">
        <v>64.099999999999994</v>
      </c>
      <c r="T296" s="39">
        <v>76.7</v>
      </c>
      <c r="U296" s="39">
        <v>50.2</v>
      </c>
      <c r="V296" s="48">
        <v>53.7</v>
      </c>
    </row>
    <row r="297" spans="1:22">
      <c r="A297" s="2" t="s">
        <v>300</v>
      </c>
      <c r="B297" s="31">
        <v>44390</v>
      </c>
      <c r="C297" s="31">
        <v>4003.9780000000001</v>
      </c>
      <c r="D297" s="32">
        <v>13076</v>
      </c>
      <c r="E297" s="33">
        <v>388</v>
      </c>
      <c r="F297" s="34">
        <v>13244</v>
      </c>
      <c r="G297" s="35">
        <v>2297</v>
      </c>
      <c r="H297" s="31">
        <v>1369.095</v>
      </c>
      <c r="I297" s="31">
        <v>284.86380000000003</v>
      </c>
      <c r="J297" s="32">
        <v>16125.513844200001</v>
      </c>
      <c r="K297" s="37">
        <v>35.3192890497319</v>
      </c>
      <c r="L297" s="37">
        <v>45.056521163582708</v>
      </c>
      <c r="M297" s="37">
        <v>61.647765510979028</v>
      </c>
      <c r="N297" s="36">
        <v>18965.50703999</v>
      </c>
      <c r="O297" s="38">
        <v>14.014019239853665</v>
      </c>
      <c r="P297" s="36">
        <v>18435.65816526</v>
      </c>
      <c r="Q297" s="38">
        <v>42.763118372556441</v>
      </c>
      <c r="R297" s="37">
        <v>67</v>
      </c>
      <c r="S297" s="39">
        <v>60.099999999999994</v>
      </c>
      <c r="T297" s="39">
        <v>75.7</v>
      </c>
      <c r="U297" s="39">
        <v>57.499999999999993</v>
      </c>
      <c r="V297" s="48">
        <v>69.959999999999994</v>
      </c>
    </row>
    <row r="298" spans="1:22">
      <c r="A298" s="2" t="s">
        <v>301</v>
      </c>
      <c r="B298" s="31">
        <v>22601</v>
      </c>
      <c r="C298" s="31">
        <v>15843.300999999999</v>
      </c>
      <c r="D298" s="32">
        <v>6105</v>
      </c>
      <c r="E298" s="33">
        <v>203</v>
      </c>
      <c r="F298" s="34">
        <v>5604</v>
      </c>
      <c r="G298" s="35">
        <v>3669</v>
      </c>
      <c r="H298" s="31">
        <v>3513.6269999999995</v>
      </c>
      <c r="I298" s="31">
        <v>902.91240000000005</v>
      </c>
      <c r="J298" s="32">
        <v>8174.8742493899999</v>
      </c>
      <c r="K298" s="37">
        <v>44.147406833749656</v>
      </c>
      <c r="L298" s="37">
        <v>44.386031748297349</v>
      </c>
      <c r="M298" s="37">
        <v>73.654961279170124</v>
      </c>
      <c r="N298" s="36">
        <v>8969.9117241700005</v>
      </c>
      <c r="O298" s="38">
        <v>25.109981600052063</v>
      </c>
      <c r="P298" s="36">
        <v>9418.7619787299991</v>
      </c>
      <c r="Q298" s="38">
        <v>37.722394719003972</v>
      </c>
      <c r="R298" s="37">
        <v>59.9</v>
      </c>
      <c r="S298" s="39">
        <v>60.4</v>
      </c>
      <c r="T298" s="39">
        <v>77.2</v>
      </c>
      <c r="U298" s="39">
        <v>49.5</v>
      </c>
      <c r="V298" s="48">
        <v>61.750000000000007</v>
      </c>
    </row>
    <row r="299" spans="1:22">
      <c r="A299" s="2" t="s">
        <v>302</v>
      </c>
      <c r="B299" s="31">
        <v>27466</v>
      </c>
      <c r="C299" s="31">
        <v>16218.672999999999</v>
      </c>
      <c r="D299" s="32">
        <v>7803</v>
      </c>
      <c r="E299" s="33">
        <v>268</v>
      </c>
      <c r="F299" s="34">
        <v>9408</v>
      </c>
      <c r="G299" s="35">
        <v>12635</v>
      </c>
      <c r="H299" s="31">
        <v>2400.4031999999997</v>
      </c>
      <c r="I299" s="31">
        <v>2095.2905999999998</v>
      </c>
      <c r="J299" s="32">
        <v>14280.93541201</v>
      </c>
      <c r="K299" s="37">
        <v>32.023292754584936</v>
      </c>
      <c r="L299" s="37">
        <v>51.659092523495367</v>
      </c>
      <c r="M299" s="37">
        <v>67.871956757952617</v>
      </c>
      <c r="N299" s="36">
        <v>15093.941184650001</v>
      </c>
      <c r="O299" s="38">
        <v>18.238401214982837</v>
      </c>
      <c r="P299" s="36">
        <v>7949.5659094900002</v>
      </c>
      <c r="Q299" s="38">
        <v>41.803159594574588</v>
      </c>
      <c r="R299" s="37">
        <v>62</v>
      </c>
      <c r="S299" s="39">
        <v>59.199999999999996</v>
      </c>
      <c r="T299" s="39">
        <v>75.8</v>
      </c>
      <c r="U299" s="39">
        <v>51.6</v>
      </c>
      <c r="V299" s="48">
        <v>49.93</v>
      </c>
    </row>
    <row r="300" spans="1:22">
      <c r="A300" s="2" t="s">
        <v>303</v>
      </c>
      <c r="B300" s="31">
        <v>28390</v>
      </c>
      <c r="C300" s="31">
        <v>7006.6519999999991</v>
      </c>
      <c r="D300" s="32">
        <v>7890</v>
      </c>
      <c r="E300" s="33">
        <v>309</v>
      </c>
      <c r="F300" s="34">
        <v>10054</v>
      </c>
      <c r="G300" s="35">
        <v>2088</v>
      </c>
      <c r="H300" s="31">
        <v>4052.9813999999997</v>
      </c>
      <c r="I300" s="31">
        <v>412.33920000000006</v>
      </c>
      <c r="J300" s="32">
        <v>10674.620810640001</v>
      </c>
      <c r="K300" s="37">
        <v>38.938306938445422</v>
      </c>
      <c r="L300" s="37">
        <v>42.372103390563232</v>
      </c>
      <c r="M300" s="37">
        <v>71.797603994441261</v>
      </c>
      <c r="N300" s="36">
        <v>12277.620732769999</v>
      </c>
      <c r="O300" s="38">
        <v>13.991115148353718</v>
      </c>
      <c r="P300" s="36">
        <v>10526.083424390001</v>
      </c>
      <c r="Q300" s="38">
        <v>31.963295604746506</v>
      </c>
      <c r="R300" s="37">
        <v>59.9</v>
      </c>
      <c r="S300" s="39">
        <v>61.6</v>
      </c>
      <c r="T300" s="39">
        <v>78.400000000000006</v>
      </c>
      <c r="U300" s="39">
        <v>49.7</v>
      </c>
      <c r="V300" s="48">
        <v>56.81</v>
      </c>
    </row>
    <row r="301" spans="1:22">
      <c r="A301" s="2" t="s">
        <v>304</v>
      </c>
      <c r="B301" s="31">
        <v>24318</v>
      </c>
      <c r="C301" s="31">
        <v>10675.601999999999</v>
      </c>
      <c r="D301" s="32">
        <v>6758</v>
      </c>
      <c r="E301" s="33">
        <v>294</v>
      </c>
      <c r="F301" s="34">
        <v>7648</v>
      </c>
      <c r="G301" s="35">
        <v>8090</v>
      </c>
      <c r="H301" s="31">
        <v>1376.4582</v>
      </c>
      <c r="I301" s="31">
        <v>1661.7822000000001</v>
      </c>
      <c r="J301" s="32">
        <v>10166.512623709999</v>
      </c>
      <c r="K301" s="37">
        <v>38.00193559877976</v>
      </c>
      <c r="L301" s="37">
        <v>40.133417710999446</v>
      </c>
      <c r="M301" s="37">
        <v>72.559909460646963</v>
      </c>
      <c r="N301" s="36">
        <v>11055.268847150001</v>
      </c>
      <c r="O301" s="38">
        <v>14.529107156485654</v>
      </c>
      <c r="P301" s="36">
        <v>8326.8754650899991</v>
      </c>
      <c r="Q301" s="38">
        <v>30.834102586188365</v>
      </c>
      <c r="R301" s="37">
        <v>58.3</v>
      </c>
      <c r="S301" s="39">
        <v>55.7</v>
      </c>
      <c r="T301" s="39">
        <v>79.100000000000009</v>
      </c>
      <c r="U301" s="39">
        <v>51.300000000000004</v>
      </c>
      <c r="V301" s="48">
        <v>55.45</v>
      </c>
    </row>
    <row r="302" spans="1:22">
      <c r="A302" s="2" t="s">
        <v>305</v>
      </c>
      <c r="B302" s="31">
        <v>21081</v>
      </c>
      <c r="C302" s="31">
        <v>4241.4972000000007</v>
      </c>
      <c r="D302" s="32">
        <v>6400</v>
      </c>
      <c r="E302" s="33">
        <v>341</v>
      </c>
      <c r="F302" s="34">
        <v>6854</v>
      </c>
      <c r="G302" s="35">
        <v>2134</v>
      </c>
      <c r="H302" s="31">
        <v>1549.4934000000001</v>
      </c>
      <c r="I302" s="31">
        <v>472.62540000000001</v>
      </c>
      <c r="J302" s="32">
        <v>7615.3345166700001</v>
      </c>
      <c r="K302" s="37">
        <v>34.754650948262658</v>
      </c>
      <c r="L302" s="37">
        <v>46.018528156356545</v>
      </c>
      <c r="M302" s="37">
        <v>67.795442632231882</v>
      </c>
      <c r="N302" s="36">
        <v>8634.7469107100005</v>
      </c>
      <c r="O302" s="38">
        <v>10.160598581781242</v>
      </c>
      <c r="P302" s="36">
        <v>9096.8996998799994</v>
      </c>
      <c r="Q302" s="38">
        <v>41.900756421336396</v>
      </c>
      <c r="R302" s="37">
        <v>59.9</v>
      </c>
      <c r="S302" s="39">
        <v>57.999999999999993</v>
      </c>
      <c r="T302" s="39">
        <v>74.099999999999994</v>
      </c>
      <c r="U302" s="39">
        <v>49.8</v>
      </c>
      <c r="V302" s="48">
        <v>50.080000000000005</v>
      </c>
    </row>
    <row r="303" spans="1:22">
      <c r="A303" s="2" t="s">
        <v>306</v>
      </c>
      <c r="B303" s="31">
        <v>23089</v>
      </c>
      <c r="C303" s="31">
        <v>3391.7740999999996</v>
      </c>
      <c r="D303" s="32">
        <v>6092</v>
      </c>
      <c r="E303" s="33">
        <v>288</v>
      </c>
      <c r="F303" s="34">
        <v>8282</v>
      </c>
      <c r="G303" s="35">
        <v>2326</v>
      </c>
      <c r="H303" s="31">
        <v>482.74980000000005</v>
      </c>
      <c r="I303" s="31">
        <v>565.12559999999996</v>
      </c>
      <c r="J303" s="32">
        <v>9179.6394791900002</v>
      </c>
      <c r="K303" s="37">
        <v>33.530902323615777</v>
      </c>
      <c r="L303" s="37">
        <v>49.128918006895923</v>
      </c>
      <c r="M303" s="37">
        <v>75.327280707481307</v>
      </c>
      <c r="N303" s="36">
        <v>10001.824559340001</v>
      </c>
      <c r="O303" s="38">
        <v>8.9876028611255521</v>
      </c>
      <c r="P303" s="36">
        <v>9107.5949060799994</v>
      </c>
      <c r="Q303" s="38">
        <v>39.516013150490757</v>
      </c>
      <c r="R303" s="37">
        <v>57.8</v>
      </c>
      <c r="S303" s="39">
        <v>58.5</v>
      </c>
      <c r="T303" s="39">
        <v>77.600000000000009</v>
      </c>
      <c r="U303" s="39">
        <v>49.6</v>
      </c>
      <c r="V303" s="48">
        <v>41.349999999999994</v>
      </c>
    </row>
    <row r="304" spans="1:22">
      <c r="A304" s="2" t="s">
        <v>307</v>
      </c>
      <c r="B304" s="31">
        <v>20216</v>
      </c>
      <c r="C304" s="31">
        <v>6010.2168000000001</v>
      </c>
      <c r="D304" s="32">
        <v>6238</v>
      </c>
      <c r="E304" s="33">
        <v>367</v>
      </c>
      <c r="F304" s="34">
        <v>7584</v>
      </c>
      <c r="G304" s="35">
        <v>4242</v>
      </c>
      <c r="H304" s="31">
        <v>690.3</v>
      </c>
      <c r="I304" s="31">
        <v>1060.761</v>
      </c>
      <c r="J304" s="32">
        <v>8176.7242007499999</v>
      </c>
      <c r="K304" s="37">
        <v>33.181582245631162</v>
      </c>
      <c r="L304" s="37">
        <v>49.574139530628536</v>
      </c>
      <c r="M304" s="37">
        <v>70.802892520095327</v>
      </c>
      <c r="N304" s="36">
        <v>8921.2332840700001</v>
      </c>
      <c r="O304" s="38">
        <v>11.82458325188801</v>
      </c>
      <c r="P304" s="36">
        <v>8384.8717798199996</v>
      </c>
      <c r="Q304" s="38">
        <v>44.095259276336499</v>
      </c>
      <c r="R304" s="37">
        <v>63.7</v>
      </c>
      <c r="S304" s="39">
        <v>56.399999999999991</v>
      </c>
      <c r="T304" s="39">
        <v>78.2</v>
      </c>
      <c r="U304" s="39">
        <v>49.7</v>
      </c>
      <c r="V304" s="48">
        <v>54.24</v>
      </c>
    </row>
    <row r="305" spans="1:22">
      <c r="A305" s="2" t="s">
        <v>308</v>
      </c>
      <c r="B305" s="31">
        <v>20725</v>
      </c>
      <c r="C305" s="31">
        <v>0</v>
      </c>
      <c r="D305" s="32">
        <v>6341</v>
      </c>
      <c r="E305" s="33">
        <v>334</v>
      </c>
      <c r="F305" s="34">
        <v>2320</v>
      </c>
      <c r="G305" s="35">
        <v>949</v>
      </c>
      <c r="H305" s="31">
        <v>2468.973</v>
      </c>
      <c r="I305" s="31">
        <v>254.03039999999999</v>
      </c>
      <c r="J305" s="32">
        <v>7560.2096948199996</v>
      </c>
      <c r="K305" s="37">
        <v>39.957270795292494</v>
      </c>
      <c r="L305" s="37">
        <v>38.144036812801623</v>
      </c>
      <c r="M305" s="37">
        <v>50.209477783717318</v>
      </c>
      <c r="N305" s="36">
        <v>9145.9401066900009</v>
      </c>
      <c r="O305" s="38">
        <v>17.572587417715472</v>
      </c>
      <c r="P305" s="36">
        <v>8370.6038852599995</v>
      </c>
      <c r="Q305" s="38">
        <v>35.58464036370394</v>
      </c>
      <c r="R305" s="37">
        <v>67</v>
      </c>
      <c r="S305" s="39">
        <v>56.599999999999994</v>
      </c>
      <c r="T305" s="39">
        <v>77.7</v>
      </c>
      <c r="U305" s="39">
        <v>49.8</v>
      </c>
      <c r="V305" s="48">
        <v>60.35</v>
      </c>
    </row>
    <row r="306" spans="1:22">
      <c r="A306" s="2" t="s">
        <v>310</v>
      </c>
      <c r="B306" s="31">
        <v>32261</v>
      </c>
      <c r="C306" s="31">
        <v>25586.199100000002</v>
      </c>
      <c r="D306" s="32">
        <v>9000</v>
      </c>
      <c r="E306" s="33">
        <v>192</v>
      </c>
      <c r="F306" s="34">
        <v>17076</v>
      </c>
      <c r="G306" s="35">
        <v>8110</v>
      </c>
      <c r="H306" s="31">
        <v>2968.29</v>
      </c>
      <c r="I306" s="31">
        <v>1237.0175999999999</v>
      </c>
      <c r="J306" s="32">
        <v>12887.677309389999</v>
      </c>
      <c r="K306" s="37">
        <v>41.018385474727936</v>
      </c>
      <c r="L306" s="37">
        <v>51.751812668316234</v>
      </c>
      <c r="M306" s="37">
        <v>88.080396104002617</v>
      </c>
      <c r="N306" s="36">
        <v>14387.593519120001</v>
      </c>
      <c r="O306" s="38">
        <v>24.638049668759439</v>
      </c>
      <c r="P306" s="36">
        <v>11687.14811002</v>
      </c>
      <c r="Q306" s="38">
        <v>38.816420154122923</v>
      </c>
      <c r="R306" s="37">
        <v>48.6</v>
      </c>
      <c r="S306" s="39">
        <v>56.499999999999993</v>
      </c>
      <c r="T306" s="39">
        <v>78.7</v>
      </c>
      <c r="U306" s="39">
        <v>52.5</v>
      </c>
      <c r="V306" s="48">
        <v>54.990000000000009</v>
      </c>
    </row>
    <row r="307" spans="1:22">
      <c r="A307" s="2" t="s">
        <v>311</v>
      </c>
      <c r="B307" s="31">
        <v>36113</v>
      </c>
      <c r="C307" s="31">
        <v>26413.048199999997</v>
      </c>
      <c r="D307" s="32">
        <v>9991</v>
      </c>
      <c r="E307" s="33">
        <v>205</v>
      </c>
      <c r="F307" s="34">
        <v>13482</v>
      </c>
      <c r="G307" s="35">
        <v>16453</v>
      </c>
      <c r="H307" s="31">
        <v>1602.4164000000001</v>
      </c>
      <c r="I307" s="31">
        <v>2164.3206</v>
      </c>
      <c r="J307" s="32">
        <v>13725.040408610001</v>
      </c>
      <c r="K307" s="37">
        <v>41.119271448060381</v>
      </c>
      <c r="L307" s="37">
        <v>49.359241914804421</v>
      </c>
      <c r="M307" s="37">
        <v>80.14100522380663</v>
      </c>
      <c r="N307" s="36">
        <v>14416.49498243</v>
      </c>
      <c r="O307" s="38">
        <v>20.581872198105263</v>
      </c>
      <c r="P307" s="36">
        <v>15004.20611297</v>
      </c>
      <c r="Q307" s="38">
        <v>39.147774271659287</v>
      </c>
      <c r="R307" s="37">
        <v>54.400000000000006</v>
      </c>
      <c r="S307" s="39">
        <v>61.1</v>
      </c>
      <c r="T307" s="39">
        <v>80.800000000000011</v>
      </c>
      <c r="U307" s="39">
        <v>49.8</v>
      </c>
      <c r="V307" s="48">
        <v>56.98</v>
      </c>
    </row>
    <row r="308" spans="1:22">
      <c r="A308" s="2" t="s">
        <v>312</v>
      </c>
      <c r="B308" s="31">
        <v>26591</v>
      </c>
      <c r="C308" s="31">
        <v>7339.1160000000009</v>
      </c>
      <c r="D308" s="32">
        <v>7388</v>
      </c>
      <c r="E308" s="33">
        <v>291</v>
      </c>
      <c r="F308" s="34">
        <v>7668</v>
      </c>
      <c r="G308" s="35">
        <v>5519</v>
      </c>
      <c r="H308" s="31">
        <v>2149.5942</v>
      </c>
      <c r="I308" s="31">
        <v>916.71840000000009</v>
      </c>
      <c r="J308" s="32">
        <v>11852.19064929</v>
      </c>
      <c r="K308" s="37">
        <v>31.5120825246875</v>
      </c>
      <c r="L308" s="37">
        <v>49.206887300092227</v>
      </c>
      <c r="M308" s="37">
        <v>68.859954671649774</v>
      </c>
      <c r="N308" s="36">
        <v>12803.480512079999</v>
      </c>
      <c r="O308" s="38">
        <v>10.369219228298105</v>
      </c>
      <c r="P308" s="36">
        <v>8819.7249062600004</v>
      </c>
      <c r="Q308" s="38">
        <v>37.795096433609018</v>
      </c>
      <c r="R308" s="37">
        <v>60.6</v>
      </c>
      <c r="S308" s="39">
        <v>54.6</v>
      </c>
      <c r="T308" s="39">
        <v>76.599999999999994</v>
      </c>
      <c r="U308" s="39">
        <v>55.300000000000004</v>
      </c>
      <c r="V308" s="48">
        <v>51.139999999999993</v>
      </c>
    </row>
    <row r="309" spans="1:22">
      <c r="A309" s="2" t="s">
        <v>313</v>
      </c>
      <c r="B309" s="31">
        <v>30343</v>
      </c>
      <c r="C309" s="31">
        <v>13730.2075</v>
      </c>
      <c r="D309" s="32">
        <v>9092</v>
      </c>
      <c r="E309" s="33">
        <v>320</v>
      </c>
      <c r="F309" s="34">
        <v>8216</v>
      </c>
      <c r="G309" s="35">
        <v>3860</v>
      </c>
      <c r="H309" s="31">
        <v>1424.7792000000002</v>
      </c>
      <c r="I309" s="31">
        <v>667.29</v>
      </c>
      <c r="J309" s="32">
        <v>10675.05219291</v>
      </c>
      <c r="K309" s="37">
        <v>42.904984062601784</v>
      </c>
      <c r="L309" s="37">
        <v>38.787567834175768</v>
      </c>
      <c r="M309" s="37">
        <v>64.931442187673099</v>
      </c>
      <c r="N309" s="36">
        <v>11853.06790753</v>
      </c>
      <c r="O309" s="38">
        <v>20.204255879683434</v>
      </c>
      <c r="P309" s="36">
        <v>13679.622246360001</v>
      </c>
      <c r="Q309" s="38">
        <v>37.425373906595148</v>
      </c>
      <c r="R309" s="37">
        <v>65.900000000000006</v>
      </c>
      <c r="S309" s="39">
        <v>60.9</v>
      </c>
      <c r="T309" s="39">
        <v>76.400000000000006</v>
      </c>
      <c r="U309" s="39">
        <v>52.400000000000006</v>
      </c>
      <c r="V309" s="48">
        <v>67.47999999999999</v>
      </c>
    </row>
    <row r="310" spans="1:22">
      <c r="A310" s="2" t="s">
        <v>314</v>
      </c>
      <c r="B310" s="31">
        <v>37680</v>
      </c>
      <c r="C310" s="31">
        <v>20241.696</v>
      </c>
      <c r="D310" s="32">
        <v>10734</v>
      </c>
      <c r="E310" s="33">
        <v>241</v>
      </c>
      <c r="F310" s="34">
        <v>17174</v>
      </c>
      <c r="G310" s="35">
        <v>12161</v>
      </c>
      <c r="H310" s="31">
        <v>1675.5881999999997</v>
      </c>
      <c r="I310" s="31">
        <v>1468.9584</v>
      </c>
      <c r="J310" s="32">
        <v>17144.848017460001</v>
      </c>
      <c r="K310" s="37">
        <v>34.093165077413914</v>
      </c>
      <c r="L310" s="37">
        <v>51.251297847110358</v>
      </c>
      <c r="M310" s="37">
        <v>80.482894140881172</v>
      </c>
      <c r="N310" s="36">
        <v>17850.706444660002</v>
      </c>
      <c r="O310" s="38">
        <v>20.005326799927765</v>
      </c>
      <c r="P310" s="36">
        <v>13002.987236389999</v>
      </c>
      <c r="Q310" s="38">
        <v>46.566827818105757</v>
      </c>
      <c r="R310" s="37">
        <v>54.7</v>
      </c>
      <c r="S310" s="39">
        <v>60</v>
      </c>
      <c r="T310" s="39">
        <v>80.7</v>
      </c>
      <c r="U310" s="39">
        <v>51</v>
      </c>
      <c r="V310" s="48">
        <v>53.6</v>
      </c>
    </row>
    <row r="311" spans="1:22">
      <c r="A311" s="2" t="s">
        <v>315</v>
      </c>
      <c r="B311" s="31">
        <v>22549</v>
      </c>
      <c r="C311" s="31">
        <v>8979.0118000000002</v>
      </c>
      <c r="D311" s="32">
        <v>6233</v>
      </c>
      <c r="E311" s="33">
        <v>227</v>
      </c>
      <c r="F311" s="34">
        <v>6518</v>
      </c>
      <c r="G311" s="35">
        <v>1880</v>
      </c>
      <c r="H311" s="31">
        <v>3975.6678000000002</v>
      </c>
      <c r="I311" s="31">
        <v>433.96859999999998</v>
      </c>
      <c r="J311" s="32">
        <v>8937.25961775</v>
      </c>
      <c r="K311" s="37">
        <v>34.840138701774059</v>
      </c>
      <c r="L311" s="37">
        <v>50.89502825600146</v>
      </c>
      <c r="M311" s="37">
        <v>73.490504559758818</v>
      </c>
      <c r="N311" s="36">
        <v>9540.7878794499993</v>
      </c>
      <c r="O311" s="38">
        <v>9.9592718977290176</v>
      </c>
      <c r="P311" s="36">
        <v>8594.6834402099994</v>
      </c>
      <c r="Q311" s="38">
        <v>37.540103795156945</v>
      </c>
      <c r="R311" s="37">
        <v>59.3</v>
      </c>
      <c r="S311" s="39">
        <v>58.699999999999996</v>
      </c>
      <c r="T311" s="39">
        <v>79.3</v>
      </c>
      <c r="U311" s="39">
        <v>49.1</v>
      </c>
      <c r="V311" s="48">
        <v>53.839999999999996</v>
      </c>
    </row>
    <row r="312" spans="1:22">
      <c r="A312" s="2" t="s">
        <v>316</v>
      </c>
      <c r="B312" s="31">
        <v>22201</v>
      </c>
      <c r="C312" s="31">
        <v>16120.146100000002</v>
      </c>
      <c r="D312" s="32">
        <v>6355</v>
      </c>
      <c r="E312" s="33">
        <v>232</v>
      </c>
      <c r="F312" s="34">
        <v>8880</v>
      </c>
      <c r="G312" s="35">
        <v>9146</v>
      </c>
      <c r="H312" s="31">
        <v>1821.9318000000003</v>
      </c>
      <c r="I312" s="31">
        <v>1903.8473999999999</v>
      </c>
      <c r="J312" s="32">
        <v>10621.75188082</v>
      </c>
      <c r="K312" s="37">
        <v>34.651106646522685</v>
      </c>
      <c r="L312" s="37">
        <v>54.24313709362103</v>
      </c>
      <c r="M312" s="37">
        <v>74.509628314245589</v>
      </c>
      <c r="N312" s="36">
        <v>11044.021302929999</v>
      </c>
      <c r="O312" s="38">
        <v>15.519028985350586</v>
      </c>
      <c r="P312" s="36">
        <v>7368.7525179900003</v>
      </c>
      <c r="Q312" s="38">
        <v>36.674423320260409</v>
      </c>
      <c r="R312" s="37">
        <v>58.599999999999994</v>
      </c>
      <c r="S312" s="39">
        <v>57.4</v>
      </c>
      <c r="T312" s="39">
        <v>78.600000000000009</v>
      </c>
      <c r="U312" s="39">
        <v>50.3</v>
      </c>
      <c r="V312" s="48">
        <v>51.41</v>
      </c>
    </row>
    <row r="313" spans="1:22">
      <c r="A313" s="2" t="s">
        <v>317</v>
      </c>
      <c r="B313" s="31">
        <v>25646</v>
      </c>
      <c r="C313" s="31">
        <v>15595.3326</v>
      </c>
      <c r="D313" s="32">
        <v>7277</v>
      </c>
      <c r="E313" s="33">
        <v>222</v>
      </c>
      <c r="F313" s="34">
        <v>7692</v>
      </c>
      <c r="G313" s="35">
        <v>1988</v>
      </c>
      <c r="H313" s="31">
        <v>3829.7844</v>
      </c>
      <c r="I313" s="31">
        <v>392.55059999999997</v>
      </c>
      <c r="J313" s="32">
        <v>9977.6492040499998</v>
      </c>
      <c r="K313" s="37">
        <v>34.71464681198384</v>
      </c>
      <c r="L313" s="37">
        <v>52.862075811732012</v>
      </c>
      <c r="M313" s="37">
        <v>71.053106265526182</v>
      </c>
      <c r="N313" s="36">
        <v>10947.489691909999</v>
      </c>
      <c r="O313" s="38">
        <v>13.147425053559324</v>
      </c>
      <c r="P313" s="36">
        <v>9988.9539729900007</v>
      </c>
      <c r="Q313" s="38">
        <v>41.648550123158778</v>
      </c>
      <c r="R313" s="37">
        <v>59.599999999999994</v>
      </c>
      <c r="S313" s="39">
        <v>56.399999999999991</v>
      </c>
      <c r="T313" s="39">
        <v>78.900000000000006</v>
      </c>
      <c r="U313" s="39">
        <v>51.4</v>
      </c>
      <c r="V313" s="48">
        <v>52.64</v>
      </c>
    </row>
    <row r="314" spans="1:22">
      <c r="A314" s="2" t="s">
        <v>318</v>
      </c>
      <c r="B314" s="31">
        <v>42693</v>
      </c>
      <c r="C314" s="31">
        <v>22161.936299999998</v>
      </c>
      <c r="D314" s="32">
        <v>11394</v>
      </c>
      <c r="E314" s="33">
        <v>307</v>
      </c>
      <c r="F314" s="34">
        <v>13752</v>
      </c>
      <c r="G314" s="35">
        <v>12090</v>
      </c>
      <c r="H314" s="31">
        <v>2029.0218000000002</v>
      </c>
      <c r="I314" s="31">
        <v>1343.7839999999999</v>
      </c>
      <c r="J314" s="32">
        <v>15946.006707029999</v>
      </c>
      <c r="K314" s="37">
        <v>39.07799425564798</v>
      </c>
      <c r="L314" s="37">
        <v>47.641687803942041</v>
      </c>
      <c r="M314" s="37">
        <v>75.412180453344419</v>
      </c>
      <c r="N314" s="36">
        <v>17163.865273089999</v>
      </c>
      <c r="O314" s="38">
        <v>14.759376852495739</v>
      </c>
      <c r="P314" s="36">
        <v>19147.82723825</v>
      </c>
      <c r="Q314" s="38">
        <v>39.123110885841974</v>
      </c>
      <c r="R314" s="37">
        <v>61.1</v>
      </c>
      <c r="S314" s="39">
        <v>62.1</v>
      </c>
      <c r="T314" s="39">
        <v>76.900000000000006</v>
      </c>
      <c r="U314" s="39">
        <v>54.1</v>
      </c>
      <c r="V314" s="48">
        <v>53.779999999999994</v>
      </c>
    </row>
    <row r="315" spans="1:22">
      <c r="A315" s="2" t="s">
        <v>319</v>
      </c>
      <c r="B315" s="31">
        <v>47051</v>
      </c>
      <c r="C315" s="31">
        <v>31641.797500000001</v>
      </c>
      <c r="D315" s="32">
        <v>12102</v>
      </c>
      <c r="E315" s="33">
        <v>262</v>
      </c>
      <c r="F315" s="34">
        <v>18442</v>
      </c>
      <c r="G315" s="35">
        <v>4766</v>
      </c>
      <c r="H315" s="31">
        <v>3058.9494</v>
      </c>
      <c r="I315" s="31">
        <v>462.96120000000002</v>
      </c>
      <c r="J315" s="32">
        <v>18043.257153909999</v>
      </c>
      <c r="K315" s="37">
        <v>41.970325685888504</v>
      </c>
      <c r="L315" s="37">
        <v>45.122280295738832</v>
      </c>
      <c r="M315" s="37">
        <v>77.500348418721188</v>
      </c>
      <c r="N315" s="36">
        <v>19586.524823629999</v>
      </c>
      <c r="O315" s="38">
        <v>27.044399825942623</v>
      </c>
      <c r="P315" s="36">
        <v>19974.563215300001</v>
      </c>
      <c r="Q315" s="38">
        <v>43.393708850418136</v>
      </c>
      <c r="R315" s="37">
        <v>60.9</v>
      </c>
      <c r="S315" s="39">
        <v>63.6</v>
      </c>
      <c r="T315" s="39">
        <v>77.2</v>
      </c>
      <c r="U315" s="39">
        <v>55.800000000000004</v>
      </c>
      <c r="V315" s="48">
        <v>56.04</v>
      </c>
    </row>
    <row r="316" spans="1:22">
      <c r="A316" s="2" t="s">
        <v>320</v>
      </c>
      <c r="B316" s="31">
        <v>24613</v>
      </c>
      <c r="C316" s="31">
        <v>6906.407799999999</v>
      </c>
      <c r="D316" s="32">
        <v>7495</v>
      </c>
      <c r="E316" s="33">
        <v>241</v>
      </c>
      <c r="F316" s="34">
        <v>9024</v>
      </c>
      <c r="G316" s="35">
        <v>5187</v>
      </c>
      <c r="H316" s="31">
        <v>3291.8105999999998</v>
      </c>
      <c r="I316" s="31">
        <v>1021.1838</v>
      </c>
      <c r="J316" s="32">
        <v>10365.9653954</v>
      </c>
      <c r="K316" s="37">
        <v>31.679948007340936</v>
      </c>
      <c r="L316" s="37">
        <v>55.594710047623472</v>
      </c>
      <c r="M316" s="37">
        <v>73.667272871579641</v>
      </c>
      <c r="N316" s="36">
        <v>11302.793773740001</v>
      </c>
      <c r="O316" s="38">
        <v>12.684335859873039</v>
      </c>
      <c r="P316" s="36">
        <v>9433.9290532600007</v>
      </c>
      <c r="Q316" s="38">
        <v>45.561402283014814</v>
      </c>
      <c r="R316" s="37">
        <v>60.699999999999996</v>
      </c>
      <c r="S316" s="39">
        <v>61.4</v>
      </c>
      <c r="T316" s="39">
        <v>75.099999999999994</v>
      </c>
      <c r="U316" s="39">
        <v>46.5</v>
      </c>
      <c r="V316" s="48">
        <v>51.78</v>
      </c>
    </row>
    <row r="317" spans="1:22">
      <c r="A317" s="2" t="s">
        <v>321</v>
      </c>
      <c r="B317" s="31">
        <v>42815</v>
      </c>
      <c r="C317" s="31">
        <v>17721.128500000003</v>
      </c>
      <c r="D317" s="32">
        <v>12003</v>
      </c>
      <c r="E317" s="33">
        <v>246</v>
      </c>
      <c r="F317" s="34">
        <v>14622</v>
      </c>
      <c r="G317" s="35">
        <v>14751</v>
      </c>
      <c r="H317" s="31">
        <v>1329.5178000000001</v>
      </c>
      <c r="I317" s="31">
        <v>1537.068</v>
      </c>
      <c r="J317" s="32">
        <v>17839.432806100001</v>
      </c>
      <c r="K317" s="37">
        <v>37.613048677348388</v>
      </c>
      <c r="L317" s="37">
        <v>47.701990230547089</v>
      </c>
      <c r="M317" s="37">
        <v>67.402225536151576</v>
      </c>
      <c r="N317" s="36">
        <v>19883.589666799999</v>
      </c>
      <c r="O317" s="38">
        <v>20.31521855877288</v>
      </c>
      <c r="P317" s="36">
        <v>16240.97032398</v>
      </c>
      <c r="Q317" s="38">
        <v>41.209463195853338</v>
      </c>
      <c r="R317" s="37">
        <v>62.1</v>
      </c>
      <c r="S317" s="39">
        <v>62.4</v>
      </c>
      <c r="T317" s="39">
        <v>79</v>
      </c>
      <c r="U317" s="39">
        <v>52.5</v>
      </c>
      <c r="V317" s="48">
        <v>57.410000000000004</v>
      </c>
    </row>
    <row r="318" spans="1:22">
      <c r="A318" s="2" t="s">
        <v>322</v>
      </c>
      <c r="B318" s="31">
        <v>40183</v>
      </c>
      <c r="C318" s="31">
        <v>10359.1774</v>
      </c>
      <c r="D318" s="32">
        <v>11693</v>
      </c>
      <c r="E318" s="33">
        <v>380</v>
      </c>
      <c r="F318" s="34">
        <v>6848</v>
      </c>
      <c r="G318" s="35">
        <v>2708</v>
      </c>
      <c r="H318" s="31">
        <v>2567.9159999999997</v>
      </c>
      <c r="I318" s="31">
        <v>379.20480000000003</v>
      </c>
      <c r="J318" s="32">
        <v>15127.91501015</v>
      </c>
      <c r="K318" s="37">
        <v>41.757997436305502</v>
      </c>
      <c r="L318" s="37">
        <v>33.24434650139959</v>
      </c>
      <c r="M318" s="37">
        <v>53.213949026891562</v>
      </c>
      <c r="N318" s="36">
        <v>17636.301101569999</v>
      </c>
      <c r="O318" s="38">
        <v>15.938960259301529</v>
      </c>
      <c r="P318" s="36">
        <v>15749.853671069999</v>
      </c>
      <c r="Q318" s="38">
        <v>29.330475935184751</v>
      </c>
      <c r="R318" s="37">
        <v>66.8</v>
      </c>
      <c r="S318" s="39">
        <v>60.099999999999994</v>
      </c>
      <c r="T318" s="39">
        <v>78.400000000000006</v>
      </c>
      <c r="U318" s="39">
        <v>55.500000000000007</v>
      </c>
      <c r="V318" s="48">
        <v>58.660000000000004</v>
      </c>
    </row>
    <row r="319" spans="1:22">
      <c r="A319" s="2" t="s">
        <v>323</v>
      </c>
      <c r="B319" s="31">
        <v>21560</v>
      </c>
      <c r="C319" s="31">
        <v>4495.26</v>
      </c>
      <c r="D319" s="32">
        <v>6852</v>
      </c>
      <c r="E319" s="33">
        <v>349</v>
      </c>
      <c r="F319" s="34">
        <v>7766</v>
      </c>
      <c r="G319" s="35">
        <v>2530</v>
      </c>
      <c r="H319" s="31">
        <v>2590.0056</v>
      </c>
      <c r="I319" s="31">
        <v>587.67539999999997</v>
      </c>
      <c r="J319" s="32">
        <v>8126.4261714699996</v>
      </c>
      <c r="K319" s="37">
        <v>34.242365699515602</v>
      </c>
      <c r="L319" s="37">
        <v>47.338310787393311</v>
      </c>
      <c r="M319" s="37">
        <v>72.467570646030424</v>
      </c>
      <c r="N319" s="36">
        <v>9119.0459097799994</v>
      </c>
      <c r="O319" s="38">
        <v>10.585854288272674</v>
      </c>
      <c r="P319" s="36">
        <v>9047.8360712100002</v>
      </c>
      <c r="Q319" s="38">
        <v>41.91493733664462</v>
      </c>
      <c r="R319" s="37">
        <v>62.5</v>
      </c>
      <c r="S319" s="39">
        <v>57.599999999999994</v>
      </c>
      <c r="T319" s="39">
        <v>74.400000000000006</v>
      </c>
      <c r="U319" s="39">
        <v>50.8</v>
      </c>
      <c r="V319" s="48">
        <v>54.339999999999996</v>
      </c>
    </row>
    <row r="320" spans="1:22">
      <c r="A320" s="2" t="s">
        <v>324</v>
      </c>
      <c r="B320" s="31">
        <v>26475</v>
      </c>
      <c r="C320" s="31">
        <v>10409.969999999999</v>
      </c>
      <c r="D320" s="32">
        <v>8120</v>
      </c>
      <c r="E320" s="33">
        <v>255</v>
      </c>
      <c r="F320" s="34">
        <v>7974</v>
      </c>
      <c r="G320" s="35">
        <v>3502</v>
      </c>
      <c r="H320" s="31">
        <v>2277.9899999999998</v>
      </c>
      <c r="I320" s="31">
        <v>647.0412</v>
      </c>
      <c r="J320" s="32">
        <v>11087.669746080001</v>
      </c>
      <c r="K320" s="37">
        <v>33.362801850201862</v>
      </c>
      <c r="L320" s="37">
        <v>53.263840992096291</v>
      </c>
      <c r="M320" s="37">
        <v>74.836226723644145</v>
      </c>
      <c r="N320" s="36">
        <v>12219.573214599999</v>
      </c>
      <c r="O320" s="38">
        <v>16.334129412762284</v>
      </c>
      <c r="P320" s="36">
        <v>9918.6966179299998</v>
      </c>
      <c r="Q320" s="38">
        <v>45.65832183044558</v>
      </c>
      <c r="R320" s="37">
        <v>58.599999999999994</v>
      </c>
      <c r="S320" s="39">
        <v>60.8</v>
      </c>
      <c r="T320" s="39">
        <v>76.599999999999994</v>
      </c>
      <c r="U320" s="39">
        <v>48.699999999999996</v>
      </c>
      <c r="V320" s="48">
        <v>54.800000000000004</v>
      </c>
    </row>
    <row r="321" spans="1:22">
      <c r="A321" s="2" t="s">
        <v>325</v>
      </c>
      <c r="B321" s="31">
        <v>35164</v>
      </c>
      <c r="C321" s="31">
        <v>14895.4704</v>
      </c>
      <c r="D321" s="32">
        <v>9928</v>
      </c>
      <c r="E321" s="33">
        <v>245</v>
      </c>
      <c r="F321" s="34">
        <v>10814</v>
      </c>
      <c r="G321" s="35">
        <v>8473</v>
      </c>
      <c r="H321" s="31">
        <v>3092.5440000000003</v>
      </c>
      <c r="I321" s="31">
        <v>1145.4377999999999</v>
      </c>
      <c r="J321" s="32">
        <v>13918.775975930001</v>
      </c>
      <c r="K321" s="37">
        <v>37.276514909001108</v>
      </c>
      <c r="L321" s="37">
        <v>50.161534266087472</v>
      </c>
      <c r="M321" s="37">
        <v>74.064161759353837</v>
      </c>
      <c r="N321" s="36">
        <v>15244.00641143</v>
      </c>
      <c r="O321" s="38">
        <v>18.46959327141797</v>
      </c>
      <c r="P321" s="36">
        <v>13343.052748509999</v>
      </c>
      <c r="Q321" s="38">
        <v>41.237185109565232</v>
      </c>
      <c r="R321" s="37">
        <v>58.8</v>
      </c>
      <c r="S321" s="39">
        <v>63.800000000000004</v>
      </c>
      <c r="T321" s="39">
        <v>76.900000000000006</v>
      </c>
      <c r="U321" s="39">
        <v>48.5</v>
      </c>
      <c r="V321" s="48">
        <v>51.65</v>
      </c>
    </row>
    <row r="322" spans="1:22">
      <c r="A322" s="2" t="s">
        <v>326</v>
      </c>
      <c r="B322" s="31">
        <v>36026</v>
      </c>
      <c r="C322" s="31">
        <v>8534.5594000000001</v>
      </c>
      <c r="D322" s="32">
        <v>10541</v>
      </c>
      <c r="E322" s="33">
        <v>442</v>
      </c>
      <c r="F322" s="34">
        <v>9264</v>
      </c>
      <c r="G322" s="35">
        <v>4192</v>
      </c>
      <c r="H322" s="31">
        <v>3223.2408</v>
      </c>
      <c r="I322" s="31">
        <v>601.02120000000002</v>
      </c>
      <c r="J322" s="32">
        <v>14755.08699758</v>
      </c>
      <c r="K322" s="37">
        <v>39.829689557450003</v>
      </c>
      <c r="L322" s="37">
        <v>31.613044058982602</v>
      </c>
      <c r="M322" s="37">
        <v>57.249205721826804</v>
      </c>
      <c r="N322" s="36">
        <v>16328.18589585</v>
      </c>
      <c r="O322" s="38">
        <v>14.169360670116014</v>
      </c>
      <c r="P322" s="36">
        <v>13038.093690510001</v>
      </c>
      <c r="Q322" s="38">
        <v>28.034736779200287</v>
      </c>
      <c r="R322" s="37">
        <v>66.5</v>
      </c>
      <c r="S322" s="39">
        <v>60.6</v>
      </c>
      <c r="T322" s="39">
        <v>76.599999999999994</v>
      </c>
      <c r="U322" s="39">
        <v>54.800000000000004</v>
      </c>
      <c r="V322" s="48">
        <v>59.69</v>
      </c>
    </row>
    <row r="323" spans="1:22">
      <c r="A323" s="2" t="s">
        <v>327</v>
      </c>
      <c r="B323" s="31">
        <v>24395</v>
      </c>
      <c r="C323" s="31">
        <v>10831.38</v>
      </c>
      <c r="D323" s="32">
        <v>6720</v>
      </c>
      <c r="E323" s="33">
        <v>245</v>
      </c>
      <c r="F323" s="34">
        <v>7962</v>
      </c>
      <c r="G323" s="35">
        <v>5172</v>
      </c>
      <c r="H323" s="31">
        <v>2145.4524000000001</v>
      </c>
      <c r="I323" s="31">
        <v>964.11899999999991</v>
      </c>
      <c r="J323" s="32">
        <v>9297.45422211</v>
      </c>
      <c r="K323" s="37">
        <v>39.720895619213806</v>
      </c>
      <c r="L323" s="37">
        <v>47.814340048157362</v>
      </c>
      <c r="M323" s="37">
        <v>78.359683685250076</v>
      </c>
      <c r="N323" s="36">
        <v>10212.262473659999</v>
      </c>
      <c r="O323" s="38">
        <v>20.084879886708332</v>
      </c>
      <c r="P323" s="36">
        <v>9941.6553880200008</v>
      </c>
      <c r="Q323" s="38">
        <v>40.108605729333689</v>
      </c>
      <c r="R323" s="37">
        <v>59</v>
      </c>
      <c r="S323" s="39">
        <v>57.3</v>
      </c>
      <c r="T323" s="39">
        <v>78.600000000000009</v>
      </c>
      <c r="U323" s="39">
        <v>50.4</v>
      </c>
      <c r="V323" s="48">
        <v>65.849999999999994</v>
      </c>
    </row>
    <row r="324" spans="1:22">
      <c r="A324" s="2" t="s">
        <v>328</v>
      </c>
      <c r="B324" s="31">
        <v>28899</v>
      </c>
      <c r="C324" s="31">
        <v>10860.244199999999</v>
      </c>
      <c r="D324" s="32">
        <v>8318</v>
      </c>
      <c r="E324" s="33">
        <v>340</v>
      </c>
      <c r="F324" s="34">
        <v>7358</v>
      </c>
      <c r="G324" s="35">
        <v>6644</v>
      </c>
      <c r="H324" s="31">
        <v>3007.4069999999997</v>
      </c>
      <c r="I324" s="31">
        <v>1010.5992</v>
      </c>
      <c r="J324" s="32">
        <v>10807.882114530001</v>
      </c>
      <c r="K324" s="37">
        <v>37.521612006698554</v>
      </c>
      <c r="L324" s="37">
        <v>43.242528316529231</v>
      </c>
      <c r="M324" s="37">
        <v>59.477303500521529</v>
      </c>
      <c r="N324" s="36">
        <v>12959.50104519</v>
      </c>
      <c r="O324" s="38">
        <v>19.90812610218185</v>
      </c>
      <c r="P324" s="36">
        <v>11644.92420171</v>
      </c>
      <c r="Q324" s="38">
        <v>42.876543873482767</v>
      </c>
      <c r="R324" s="37">
        <v>66</v>
      </c>
      <c r="S324" s="39">
        <v>62.6</v>
      </c>
      <c r="T324" s="39">
        <v>77.7</v>
      </c>
      <c r="U324" s="39">
        <v>50.1</v>
      </c>
      <c r="V324" s="48">
        <v>56.18</v>
      </c>
    </row>
    <row r="325" spans="1:22">
      <c r="A325" s="2" t="s">
        <v>329</v>
      </c>
      <c r="B325" s="31">
        <v>21449</v>
      </c>
      <c r="C325" s="31">
        <v>11790.515300000001</v>
      </c>
      <c r="D325" s="32">
        <v>6491</v>
      </c>
      <c r="E325" s="33">
        <v>280</v>
      </c>
      <c r="F325" s="34">
        <v>7586</v>
      </c>
      <c r="G325" s="35">
        <v>9039</v>
      </c>
      <c r="H325" s="31">
        <v>809.03159999999991</v>
      </c>
      <c r="I325" s="31">
        <v>1866.5712000000003</v>
      </c>
      <c r="J325" s="32">
        <v>9624.2643763399992</v>
      </c>
      <c r="K325" s="37">
        <v>32.959943352785395</v>
      </c>
      <c r="L325" s="37">
        <v>53.520559472685626</v>
      </c>
      <c r="M325" s="37">
        <v>76.662962860496748</v>
      </c>
      <c r="N325" s="36">
        <v>10283.60064348</v>
      </c>
      <c r="O325" s="38">
        <v>12.886990840219292</v>
      </c>
      <c r="P325" s="36">
        <v>7857.2951862899999</v>
      </c>
      <c r="Q325" s="38">
        <v>40.768646132442385</v>
      </c>
      <c r="R325" s="37">
        <v>60.099999999999994</v>
      </c>
      <c r="S325" s="39">
        <v>59.5</v>
      </c>
      <c r="T325" s="39">
        <v>76.599999999999994</v>
      </c>
      <c r="U325" s="39">
        <v>46.9</v>
      </c>
      <c r="V325" s="48">
        <v>64.23</v>
      </c>
    </row>
    <row r="326" spans="1:22">
      <c r="A326" s="2" t="s">
        <v>330</v>
      </c>
      <c r="B326" s="31">
        <v>27274</v>
      </c>
      <c r="C326" s="31">
        <v>4410.2058000000006</v>
      </c>
      <c r="D326" s="32">
        <v>7981</v>
      </c>
      <c r="E326" s="33">
        <v>324</v>
      </c>
      <c r="F326" s="34">
        <v>7578</v>
      </c>
      <c r="G326" s="35">
        <v>4246</v>
      </c>
      <c r="H326" s="31">
        <v>1661.7822000000001</v>
      </c>
      <c r="I326" s="31">
        <v>654.40440000000001</v>
      </c>
      <c r="J326" s="32">
        <v>10902.273361199999</v>
      </c>
      <c r="K326" s="37">
        <v>35.937167147572772</v>
      </c>
      <c r="L326" s="37">
        <v>45.661540326191719</v>
      </c>
      <c r="M326" s="37">
        <v>58.999763601379861</v>
      </c>
      <c r="N326" s="36">
        <v>12421.726004919999</v>
      </c>
      <c r="O326" s="38">
        <v>15.790929479390275</v>
      </c>
      <c r="P326" s="36">
        <v>10740.963873049999</v>
      </c>
      <c r="Q326" s="38">
        <v>40.764081706632673</v>
      </c>
      <c r="R326" s="37">
        <v>64.099999999999994</v>
      </c>
      <c r="S326" s="39">
        <v>56.899999999999991</v>
      </c>
      <c r="T326" s="39">
        <v>77.7</v>
      </c>
      <c r="U326" s="39">
        <v>52.7</v>
      </c>
      <c r="V326" s="48">
        <v>61.050000000000004</v>
      </c>
    </row>
    <row r="327" spans="1:22">
      <c r="A327" s="2" t="s">
        <v>331</v>
      </c>
      <c r="B327" s="31">
        <v>24136</v>
      </c>
      <c r="C327" s="31">
        <v>12405.903999999999</v>
      </c>
      <c r="D327" s="32">
        <v>6904</v>
      </c>
      <c r="E327" s="33">
        <v>211</v>
      </c>
      <c r="F327" s="34">
        <v>10658</v>
      </c>
      <c r="G327" s="35">
        <v>5121</v>
      </c>
      <c r="H327" s="31">
        <v>3601.5252</v>
      </c>
      <c r="I327" s="31">
        <v>963.65880000000004</v>
      </c>
      <c r="J327" s="32">
        <v>8998.9193127199997</v>
      </c>
      <c r="K327" s="37">
        <v>43.552317176328344</v>
      </c>
      <c r="L327" s="37">
        <v>44.958784610106669</v>
      </c>
      <c r="M327" s="37">
        <v>77.911858799774549</v>
      </c>
      <c r="N327" s="36">
        <v>9682.6917123200001</v>
      </c>
      <c r="O327" s="38">
        <v>28.515668326575653</v>
      </c>
      <c r="P327" s="36">
        <v>10172.821648540001</v>
      </c>
      <c r="Q327" s="38">
        <v>42.135504725133742</v>
      </c>
      <c r="R327" s="37">
        <v>55.500000000000007</v>
      </c>
      <c r="S327" s="39">
        <v>57.999999999999993</v>
      </c>
      <c r="T327" s="39">
        <v>76.7</v>
      </c>
      <c r="U327" s="39">
        <v>49.8</v>
      </c>
      <c r="V327" s="48">
        <v>57.86</v>
      </c>
    </row>
    <row r="328" spans="1:22">
      <c r="A328" s="2" t="s">
        <v>332</v>
      </c>
      <c r="B328" s="31">
        <v>38556</v>
      </c>
      <c r="C328" s="31">
        <v>5031.5580000000009</v>
      </c>
      <c r="D328" s="32">
        <v>11188</v>
      </c>
      <c r="E328" s="33">
        <v>378</v>
      </c>
      <c r="F328" s="34">
        <v>10268</v>
      </c>
      <c r="G328" s="35">
        <v>4631</v>
      </c>
      <c r="H328" s="31">
        <v>3436.3134000000005</v>
      </c>
      <c r="I328" s="31">
        <v>584.91420000000005</v>
      </c>
      <c r="J328" s="32">
        <v>15577.338004220001</v>
      </c>
      <c r="K328" s="37">
        <v>36.329672083366447</v>
      </c>
      <c r="L328" s="37">
        <v>39.638902462128698</v>
      </c>
      <c r="M328" s="37">
        <v>65.174686227472947</v>
      </c>
      <c r="N328" s="36">
        <v>17571.525025899999</v>
      </c>
      <c r="O328" s="38">
        <v>12.783636049056859</v>
      </c>
      <c r="P328" s="36">
        <v>13538.54543269</v>
      </c>
      <c r="Q328" s="38">
        <v>33.110194001611717</v>
      </c>
      <c r="R328" s="37">
        <v>65.400000000000006</v>
      </c>
      <c r="S328" s="39">
        <v>61.5</v>
      </c>
      <c r="T328" s="39">
        <v>77.5</v>
      </c>
      <c r="U328" s="39">
        <v>53.300000000000004</v>
      </c>
      <c r="V328" s="48">
        <v>62.3</v>
      </c>
    </row>
    <row r="329" spans="1:22">
      <c r="A329" s="2" t="s">
        <v>333</v>
      </c>
      <c r="B329" s="31">
        <v>24943</v>
      </c>
      <c r="C329" s="31">
        <v>12169.689699999999</v>
      </c>
      <c r="D329" s="32">
        <v>7133</v>
      </c>
      <c r="E329" s="33">
        <v>213</v>
      </c>
      <c r="F329" s="34">
        <v>10334</v>
      </c>
      <c r="G329" s="35">
        <v>3476</v>
      </c>
      <c r="H329" s="31">
        <v>1854.1457999999998</v>
      </c>
      <c r="I329" s="31">
        <v>693.52139999999997</v>
      </c>
      <c r="J329" s="32">
        <v>8179.4476684600004</v>
      </c>
      <c r="K329" s="37">
        <v>49.371934977498668</v>
      </c>
      <c r="L329" s="37">
        <v>39.792558671453953</v>
      </c>
      <c r="M329" s="37">
        <v>77.469342218894894</v>
      </c>
      <c r="N329" s="36">
        <v>8781.7394168699993</v>
      </c>
      <c r="O329" s="38">
        <v>26.240934280777616</v>
      </c>
      <c r="P329" s="36">
        <v>11700.352581769999</v>
      </c>
      <c r="Q329" s="38">
        <v>33.267013793452477</v>
      </c>
      <c r="R329" s="37">
        <v>55.900000000000006</v>
      </c>
      <c r="S329" s="39">
        <v>57.8</v>
      </c>
      <c r="T329" s="39">
        <v>80.5</v>
      </c>
      <c r="U329" s="39">
        <v>47.9</v>
      </c>
      <c r="V329" s="48">
        <v>59.67</v>
      </c>
    </row>
    <row r="330" spans="1:22">
      <c r="A330" s="2" t="s">
        <v>334</v>
      </c>
      <c r="B330" s="31">
        <v>21831</v>
      </c>
      <c r="C330" s="31">
        <v>15246.770400000001</v>
      </c>
      <c r="D330" s="32">
        <v>6120</v>
      </c>
      <c r="E330" s="33">
        <v>210</v>
      </c>
      <c r="F330" s="34">
        <v>6990</v>
      </c>
      <c r="G330" s="35">
        <v>3083</v>
      </c>
      <c r="H330" s="31">
        <v>3700.4682000000003</v>
      </c>
      <c r="I330" s="31">
        <v>709.16820000000007</v>
      </c>
      <c r="J330" s="32">
        <v>5985.7860864800004</v>
      </c>
      <c r="K330" s="37">
        <v>47.713356237352443</v>
      </c>
      <c r="L330" s="37">
        <v>43.390728357538322</v>
      </c>
      <c r="M330" s="37">
        <v>79.395762112149384</v>
      </c>
      <c r="N330" s="36">
        <v>7060.8351287100004</v>
      </c>
      <c r="O330" s="38">
        <v>29.498205567229085</v>
      </c>
      <c r="P330" s="36">
        <v>11228.274529140001</v>
      </c>
      <c r="Q330" s="38">
        <v>40.832152211646687</v>
      </c>
      <c r="R330" s="37">
        <v>55.400000000000006</v>
      </c>
      <c r="S330" s="39">
        <v>53.400000000000006</v>
      </c>
      <c r="T330" s="39">
        <v>77.5</v>
      </c>
      <c r="U330" s="39">
        <v>49</v>
      </c>
      <c r="V330" s="48">
        <v>57.26</v>
      </c>
    </row>
    <row r="331" spans="1:22">
      <c r="A331" s="2" t="s">
        <v>335</v>
      </c>
      <c r="B331" s="31">
        <v>20775</v>
      </c>
      <c r="C331" s="31">
        <v>10942.192499999999</v>
      </c>
      <c r="D331" s="32">
        <v>5500</v>
      </c>
      <c r="E331" s="33">
        <v>229</v>
      </c>
      <c r="F331" s="34">
        <v>8894</v>
      </c>
      <c r="G331" s="35">
        <v>6668</v>
      </c>
      <c r="H331" s="31">
        <v>2722.0830000000001</v>
      </c>
      <c r="I331" s="31">
        <v>1624.0457999999999</v>
      </c>
      <c r="J331" s="32">
        <v>8590.5457078500003</v>
      </c>
      <c r="K331" s="37">
        <v>35.237583427695789</v>
      </c>
      <c r="L331" s="37">
        <v>51.218344640332027</v>
      </c>
      <c r="M331" s="37">
        <v>79.140207742884371</v>
      </c>
      <c r="N331" s="36">
        <v>9247.5536166000002</v>
      </c>
      <c r="O331" s="38">
        <v>15.271992980012023</v>
      </c>
      <c r="P331" s="36">
        <v>8315.6317240999997</v>
      </c>
      <c r="Q331" s="38">
        <v>42.559308705353146</v>
      </c>
      <c r="R331" s="37">
        <v>58.599999999999994</v>
      </c>
      <c r="S331" s="39">
        <v>59.8</v>
      </c>
      <c r="T331" s="39">
        <v>73.900000000000006</v>
      </c>
      <c r="U331" s="39">
        <v>47.4</v>
      </c>
      <c r="V331" s="48">
        <v>49.36</v>
      </c>
    </row>
    <row r="332" spans="1:22">
      <c r="A332" s="2" t="s">
        <v>336</v>
      </c>
      <c r="B332" s="31">
        <v>21001</v>
      </c>
      <c r="C332" s="31">
        <v>10973.022499999999</v>
      </c>
      <c r="D332" s="32">
        <v>5626</v>
      </c>
      <c r="E332" s="33">
        <v>334</v>
      </c>
      <c r="F332" s="34">
        <v>6606</v>
      </c>
      <c r="G332" s="35">
        <v>2620</v>
      </c>
      <c r="H332" s="31">
        <v>2696.7719999999999</v>
      </c>
      <c r="I332" s="31">
        <v>640.59839999999997</v>
      </c>
      <c r="J332" s="32">
        <v>8842.5739333700003</v>
      </c>
      <c r="K332" s="37">
        <v>37.545489551027536</v>
      </c>
      <c r="L332" s="37">
        <v>44.341295481546474</v>
      </c>
      <c r="M332" s="37">
        <v>71.783312950090462</v>
      </c>
      <c r="N332" s="36">
        <v>9835.3601028400008</v>
      </c>
      <c r="O332" s="38">
        <v>18.644371316923106</v>
      </c>
      <c r="P332" s="36">
        <v>8315.0720947699992</v>
      </c>
      <c r="Q332" s="38">
        <v>40.097602167239224</v>
      </c>
      <c r="R332" s="37">
        <v>61.5</v>
      </c>
      <c r="S332" s="39">
        <v>58.8</v>
      </c>
      <c r="T332" s="39">
        <v>76.2</v>
      </c>
      <c r="U332" s="39">
        <v>48.199999999999996</v>
      </c>
      <c r="V332" s="48">
        <v>51.339999999999996</v>
      </c>
    </row>
    <row r="333" spans="1:22">
      <c r="A333" s="2" t="s">
        <v>337</v>
      </c>
      <c r="B333" s="31">
        <v>29504</v>
      </c>
      <c r="C333" s="31">
        <v>18599.321599999999</v>
      </c>
      <c r="D333" s="32">
        <v>7211</v>
      </c>
      <c r="E333" s="33">
        <v>187</v>
      </c>
      <c r="F333" s="34">
        <v>10152</v>
      </c>
      <c r="G333" s="35">
        <v>9194</v>
      </c>
      <c r="H333" s="31">
        <v>2986.6980000000003</v>
      </c>
      <c r="I333" s="31">
        <v>1566.9809999999998</v>
      </c>
      <c r="J333" s="32">
        <v>10004.83692335</v>
      </c>
      <c r="K333" s="37">
        <v>48.720774251550502</v>
      </c>
      <c r="L333" s="37">
        <v>42.200448244769298</v>
      </c>
      <c r="M333" s="37">
        <v>74.849662762607252</v>
      </c>
      <c r="N333" s="36">
        <v>11009.099294170001</v>
      </c>
      <c r="O333" s="38">
        <v>32.411831302762522</v>
      </c>
      <c r="P333" s="36">
        <v>13107.841092930001</v>
      </c>
      <c r="Q333" s="38">
        <v>37.581564094387879</v>
      </c>
      <c r="R333" s="37">
        <v>59</v>
      </c>
      <c r="S333" s="39">
        <v>58.199999999999996</v>
      </c>
      <c r="T333" s="39">
        <v>77.5</v>
      </c>
      <c r="U333" s="39">
        <v>53.1</v>
      </c>
      <c r="V333" s="48">
        <v>55.47</v>
      </c>
    </row>
    <row r="334" spans="1:22">
      <c r="A334" s="2" t="s">
        <v>338</v>
      </c>
      <c r="B334" s="31">
        <v>27778</v>
      </c>
      <c r="C334" s="31">
        <v>18244.590400000001</v>
      </c>
      <c r="D334" s="32">
        <v>8046</v>
      </c>
      <c r="E334" s="33">
        <v>254</v>
      </c>
      <c r="F334" s="34">
        <v>11550</v>
      </c>
      <c r="G334" s="35">
        <v>13509</v>
      </c>
      <c r="H334" s="31">
        <v>1630.0283999999999</v>
      </c>
      <c r="I334" s="31">
        <v>2301.9204</v>
      </c>
      <c r="J334" s="32">
        <v>10114.636260830001</v>
      </c>
      <c r="K334" s="37">
        <v>41.551405167703528</v>
      </c>
      <c r="L334" s="37">
        <v>45.849401260892904</v>
      </c>
      <c r="M334" s="37">
        <v>78.829819451870179</v>
      </c>
      <c r="N334" s="36">
        <v>10543.699953040001</v>
      </c>
      <c r="O334" s="38">
        <v>21.12177494218145</v>
      </c>
      <c r="P334" s="36">
        <v>12861.480723230001</v>
      </c>
      <c r="Q334" s="38">
        <v>41.700609442060191</v>
      </c>
      <c r="R334" s="37">
        <v>57.699999999999996</v>
      </c>
      <c r="S334" s="39">
        <v>61.1</v>
      </c>
      <c r="T334" s="39">
        <v>77.100000000000009</v>
      </c>
      <c r="U334" s="39">
        <v>47.599999999999994</v>
      </c>
      <c r="V334" s="48">
        <v>59.11</v>
      </c>
    </row>
    <row r="335" spans="1:22">
      <c r="A335" s="2" t="s">
        <v>339</v>
      </c>
      <c r="B335" s="31">
        <v>32860</v>
      </c>
      <c r="C335" s="31">
        <v>21832.183999999997</v>
      </c>
      <c r="D335" s="32">
        <v>8204</v>
      </c>
      <c r="E335" s="33">
        <v>172</v>
      </c>
      <c r="F335" s="34">
        <v>13460</v>
      </c>
      <c r="G335" s="35">
        <v>17885</v>
      </c>
      <c r="H335" s="31">
        <v>1821.0114000000001</v>
      </c>
      <c r="I335" s="31">
        <v>2754.297</v>
      </c>
      <c r="J335" s="32">
        <v>10503.7124293</v>
      </c>
      <c r="K335" s="37">
        <v>47.066804393288706</v>
      </c>
      <c r="L335" s="37">
        <v>43.693198741848363</v>
      </c>
      <c r="M335" s="37">
        <v>84.950715253819865</v>
      </c>
      <c r="N335" s="36">
        <v>11433.809160839999</v>
      </c>
      <c r="O335" s="38">
        <v>31.759094379822795</v>
      </c>
      <c r="P335" s="36">
        <v>14700.179101350001</v>
      </c>
      <c r="Q335" s="38">
        <v>41.026848495105327</v>
      </c>
      <c r="R335" s="37">
        <v>50.6</v>
      </c>
      <c r="S335" s="39">
        <v>60.699999999999996</v>
      </c>
      <c r="T335" s="39">
        <v>75.8</v>
      </c>
      <c r="U335" s="39">
        <v>50.7</v>
      </c>
      <c r="V335" s="48">
        <v>60.160000000000004</v>
      </c>
    </row>
    <row r="336" spans="1:22">
      <c r="A336" s="2" t="s">
        <v>340</v>
      </c>
      <c r="B336" s="31">
        <v>20121</v>
      </c>
      <c r="C336" s="31">
        <v>8883.4215000000004</v>
      </c>
      <c r="D336" s="32">
        <v>6062</v>
      </c>
      <c r="E336" s="33">
        <v>228</v>
      </c>
      <c r="F336" s="34">
        <v>7126</v>
      </c>
      <c r="G336" s="35">
        <v>1961</v>
      </c>
      <c r="H336" s="31">
        <v>2826.5484000000001</v>
      </c>
      <c r="I336" s="31">
        <v>526.92899999999997</v>
      </c>
      <c r="J336" s="32">
        <v>7439.3988647400001</v>
      </c>
      <c r="K336" s="37">
        <v>41.069132530263971</v>
      </c>
      <c r="L336" s="37">
        <v>47.727406737371339</v>
      </c>
      <c r="M336" s="37">
        <v>72.583695908748282</v>
      </c>
      <c r="N336" s="36">
        <v>8256.2548921100006</v>
      </c>
      <c r="O336" s="38">
        <v>19.107226281828581</v>
      </c>
      <c r="P336" s="36">
        <v>8128.0035598100003</v>
      </c>
      <c r="Q336" s="38">
        <v>36.622425480330158</v>
      </c>
      <c r="R336" s="37">
        <v>57.699999999999996</v>
      </c>
      <c r="S336" s="39">
        <v>56.100000000000009</v>
      </c>
      <c r="T336" s="39">
        <v>74.599999999999994</v>
      </c>
      <c r="U336" s="39">
        <v>49.6</v>
      </c>
      <c r="V336" s="48">
        <v>51.449999999999996</v>
      </c>
    </row>
    <row r="337" spans="1:22">
      <c r="A337" s="2" t="s">
        <v>341</v>
      </c>
      <c r="B337" s="31">
        <v>22399</v>
      </c>
      <c r="C337" s="31">
        <v>7237.1169000000009</v>
      </c>
      <c r="D337" s="32">
        <v>6671</v>
      </c>
      <c r="E337" s="33">
        <v>239</v>
      </c>
      <c r="F337" s="34">
        <v>6990</v>
      </c>
      <c r="G337" s="35">
        <v>2923</v>
      </c>
      <c r="H337" s="31">
        <v>2406.3858</v>
      </c>
      <c r="I337" s="31">
        <v>609.76499999999999</v>
      </c>
      <c r="J337" s="32">
        <v>8322.8435175100003</v>
      </c>
      <c r="K337" s="37">
        <v>36.808673083983209</v>
      </c>
      <c r="L337" s="37">
        <v>49.304255178847868</v>
      </c>
      <c r="M337" s="37">
        <v>75.120469429734555</v>
      </c>
      <c r="N337" s="36">
        <v>9127.6401241200001</v>
      </c>
      <c r="O337" s="38">
        <v>15.443859817664601</v>
      </c>
      <c r="P337" s="36">
        <v>9350.0753595700007</v>
      </c>
      <c r="Q337" s="38">
        <v>42.334775571285235</v>
      </c>
      <c r="R337" s="37">
        <v>57.8</v>
      </c>
      <c r="S337" s="39">
        <v>53.900000000000006</v>
      </c>
      <c r="T337" s="39">
        <v>77.5</v>
      </c>
      <c r="U337" s="39">
        <v>53.7</v>
      </c>
      <c r="V337" s="48">
        <v>52.64</v>
      </c>
    </row>
    <row r="338" spans="1:22">
      <c r="A338" s="2" t="s">
        <v>342</v>
      </c>
      <c r="B338" s="31">
        <v>24481</v>
      </c>
      <c r="C338" s="31">
        <v>9611.2405999999992</v>
      </c>
      <c r="D338" s="32">
        <v>6891</v>
      </c>
      <c r="E338" s="33">
        <v>252</v>
      </c>
      <c r="F338" s="34">
        <v>10514</v>
      </c>
      <c r="G338" s="35">
        <v>7326</v>
      </c>
      <c r="H338" s="31">
        <v>3162.9546</v>
      </c>
      <c r="I338" s="31">
        <v>1403.1497999999999</v>
      </c>
      <c r="J338" s="32">
        <v>9594.1162539699999</v>
      </c>
      <c r="K338" s="37">
        <v>35.528686258407596</v>
      </c>
      <c r="L338" s="37">
        <v>52.511906654513993</v>
      </c>
      <c r="M338" s="37">
        <v>80.634819437492965</v>
      </c>
      <c r="N338" s="36">
        <v>10714.188371370001</v>
      </c>
      <c r="O338" s="38">
        <v>15.452441702014816</v>
      </c>
      <c r="P338" s="36">
        <v>9537.8591510099996</v>
      </c>
      <c r="Q338" s="38">
        <v>41.919013213637335</v>
      </c>
      <c r="R338" s="37">
        <v>56.000000000000007</v>
      </c>
      <c r="S338" s="39">
        <v>55.1</v>
      </c>
      <c r="T338" s="39">
        <v>73.900000000000006</v>
      </c>
      <c r="U338" s="39">
        <v>55.000000000000007</v>
      </c>
      <c r="V338" s="48">
        <v>46.339999999999996</v>
      </c>
    </row>
    <row r="339" spans="1:22">
      <c r="A339" s="2" t="s">
        <v>343</v>
      </c>
      <c r="B339" s="31">
        <v>44701</v>
      </c>
      <c r="C339" s="31">
        <v>10039.8446</v>
      </c>
      <c r="D339" s="32">
        <v>12887</v>
      </c>
      <c r="E339" s="33">
        <v>267</v>
      </c>
      <c r="F339" s="34">
        <v>17384</v>
      </c>
      <c r="G339" s="35">
        <v>6981</v>
      </c>
      <c r="H339" s="31">
        <v>1016.5817999999999</v>
      </c>
      <c r="I339" s="31">
        <v>700.42439999999999</v>
      </c>
      <c r="J339" s="32">
        <v>16166.9419719</v>
      </c>
      <c r="K339" s="37">
        <v>36.901948599652329</v>
      </c>
      <c r="L339" s="37">
        <v>48.790453474743991</v>
      </c>
      <c r="M339" s="37">
        <v>75.001827887941374</v>
      </c>
      <c r="N339" s="36">
        <v>18854.314548089998</v>
      </c>
      <c r="O339" s="38">
        <v>18.994866265784253</v>
      </c>
      <c r="P339" s="36">
        <v>17864.178643480001</v>
      </c>
      <c r="Q339" s="38">
        <v>44.198455191679017</v>
      </c>
      <c r="R339" s="37">
        <v>60.4</v>
      </c>
      <c r="S339" s="39">
        <v>57.9</v>
      </c>
      <c r="T339" s="39">
        <v>77.3</v>
      </c>
      <c r="U339" s="39">
        <v>57.4</v>
      </c>
      <c r="V339" s="48">
        <v>55.269999999999996</v>
      </c>
    </row>
    <row r="340" spans="1:22">
      <c r="A340" s="2" t="s">
        <v>344</v>
      </c>
      <c r="B340" s="31">
        <v>33066</v>
      </c>
      <c r="C340" s="31">
        <v>4688.7587999999996</v>
      </c>
      <c r="D340" s="32">
        <v>9605</v>
      </c>
      <c r="E340" s="33">
        <v>404</v>
      </c>
      <c r="F340" s="34">
        <v>4634</v>
      </c>
      <c r="G340" s="35">
        <v>1621</v>
      </c>
      <c r="H340" s="31">
        <v>620.8098</v>
      </c>
      <c r="I340" s="31">
        <v>252.6498</v>
      </c>
      <c r="J340" s="32">
        <v>12096.02573281</v>
      </c>
      <c r="K340" s="37">
        <v>42.903877479705741</v>
      </c>
      <c r="L340" s="37">
        <v>29.774795382883358</v>
      </c>
      <c r="M340" s="37">
        <v>50.795452325119896</v>
      </c>
      <c r="N340" s="36">
        <v>15214.10591996</v>
      </c>
      <c r="O340" s="38">
        <v>17.574205752913738</v>
      </c>
      <c r="P340" s="36">
        <v>12588.06726931</v>
      </c>
      <c r="Q340" s="38">
        <v>26.482343587863028</v>
      </c>
      <c r="R340" s="37">
        <v>66.600000000000009</v>
      </c>
      <c r="S340" s="39">
        <v>60.199999999999996</v>
      </c>
      <c r="T340" s="39">
        <v>82.1</v>
      </c>
      <c r="U340" s="39">
        <v>51.6</v>
      </c>
      <c r="V340" s="48">
        <v>52.5</v>
      </c>
    </row>
    <row r="341" spans="1:22">
      <c r="A341" s="2" t="s">
        <v>345</v>
      </c>
      <c r="B341" s="31">
        <v>27627</v>
      </c>
      <c r="C341" s="31">
        <v>12153.1173</v>
      </c>
      <c r="D341" s="32">
        <v>7559</v>
      </c>
      <c r="E341" s="33">
        <v>321</v>
      </c>
      <c r="F341" s="34">
        <v>7568</v>
      </c>
      <c r="G341" s="35">
        <v>7034</v>
      </c>
      <c r="H341" s="31">
        <v>2803.5384000000004</v>
      </c>
      <c r="I341" s="31">
        <v>1253.1246000000001</v>
      </c>
      <c r="J341" s="32">
        <v>11607.670143429999</v>
      </c>
      <c r="K341" s="37">
        <v>33.579535975775052</v>
      </c>
      <c r="L341" s="37">
        <v>44.944057648007139</v>
      </c>
      <c r="M341" s="37">
        <v>67.333622836053451</v>
      </c>
      <c r="N341" s="36">
        <v>12918.08574923</v>
      </c>
      <c r="O341" s="38">
        <v>14.278236163434219</v>
      </c>
      <c r="P341" s="36">
        <v>9321.3324702400005</v>
      </c>
      <c r="Q341" s="38">
        <v>39.671515111238044</v>
      </c>
      <c r="R341" s="37">
        <v>62.1</v>
      </c>
      <c r="S341" s="39">
        <v>60.199999999999996</v>
      </c>
      <c r="T341" s="39">
        <v>73.5</v>
      </c>
      <c r="U341" s="39">
        <v>52.2</v>
      </c>
      <c r="V341" s="48">
        <v>56.07</v>
      </c>
    </row>
    <row r="342" spans="1:22">
      <c r="A342" s="2" t="s">
        <v>346</v>
      </c>
      <c r="B342" s="31">
        <v>23846</v>
      </c>
      <c r="C342" s="31">
        <v>14276.600200000001</v>
      </c>
      <c r="D342" s="32">
        <v>6509</v>
      </c>
      <c r="E342" s="33">
        <v>228</v>
      </c>
      <c r="F342" s="34">
        <v>9774</v>
      </c>
      <c r="G342" s="35">
        <v>10691</v>
      </c>
      <c r="H342" s="31">
        <v>1373.2367999999999</v>
      </c>
      <c r="I342" s="31">
        <v>2070.9</v>
      </c>
      <c r="J342" s="32">
        <v>11140.39773698</v>
      </c>
      <c r="K342" s="37">
        <v>34.017183602867824</v>
      </c>
      <c r="L342" s="37">
        <v>51.470106037058336</v>
      </c>
      <c r="M342" s="37">
        <v>78.329449910674072</v>
      </c>
      <c r="N342" s="36">
        <v>11600.252747889999</v>
      </c>
      <c r="O342" s="38">
        <v>14.876291130155675</v>
      </c>
      <c r="P342" s="36">
        <v>7735.97257085</v>
      </c>
      <c r="Q342" s="38">
        <v>37.280647604508175</v>
      </c>
      <c r="R342" s="37">
        <v>55.900000000000006</v>
      </c>
      <c r="S342" s="39">
        <v>60.099999999999994</v>
      </c>
      <c r="T342" s="39">
        <v>76.900000000000006</v>
      </c>
      <c r="U342" s="39">
        <v>48.199999999999996</v>
      </c>
      <c r="V342" s="48">
        <v>55.169999999999995</v>
      </c>
    </row>
    <row r="343" spans="1:22">
      <c r="A343" s="2" t="s">
        <v>347</v>
      </c>
      <c r="B343" s="31">
        <v>24602</v>
      </c>
      <c r="C343" s="31">
        <v>12109.1044</v>
      </c>
      <c r="D343" s="32">
        <v>7008</v>
      </c>
      <c r="E343" s="33">
        <v>233</v>
      </c>
      <c r="F343" s="34">
        <v>8380</v>
      </c>
      <c r="G343" s="35">
        <v>7751</v>
      </c>
      <c r="H343" s="31">
        <v>1622.2049999999999</v>
      </c>
      <c r="I343" s="31">
        <v>1458.3738000000001</v>
      </c>
      <c r="J343" s="32">
        <v>9665.7618703999997</v>
      </c>
      <c r="K343" s="37">
        <v>36.733766219531141</v>
      </c>
      <c r="L343" s="37">
        <v>51.992066796752276</v>
      </c>
      <c r="M343" s="37">
        <v>74.188231773207718</v>
      </c>
      <c r="N343" s="36">
        <v>10940.84821349</v>
      </c>
      <c r="O343" s="38">
        <v>21.21917547825527</v>
      </c>
      <c r="P343" s="36">
        <v>9401.0861049600007</v>
      </c>
      <c r="Q343" s="38">
        <v>45.210577178710828</v>
      </c>
      <c r="R343" s="37">
        <v>59.199999999999996</v>
      </c>
      <c r="S343" s="39">
        <v>60.8</v>
      </c>
      <c r="T343" s="39">
        <v>78.900000000000006</v>
      </c>
      <c r="U343" s="39">
        <v>47.599999999999994</v>
      </c>
      <c r="V343" s="48">
        <v>52.01</v>
      </c>
    </row>
    <row r="344" spans="1:22">
      <c r="A344" s="2" t="s">
        <v>348</v>
      </c>
      <c r="B344" s="31">
        <v>27228</v>
      </c>
      <c r="C344" s="31">
        <v>20851.202399999998</v>
      </c>
      <c r="D344" s="32">
        <v>7232</v>
      </c>
      <c r="E344" s="33">
        <v>194</v>
      </c>
      <c r="F344" s="34">
        <v>13396</v>
      </c>
      <c r="G344" s="35">
        <v>10274</v>
      </c>
      <c r="H344" s="31">
        <v>2374.1718000000001</v>
      </c>
      <c r="I344" s="31">
        <v>1799.3820000000001</v>
      </c>
      <c r="J344" s="32">
        <v>10538.263453969999</v>
      </c>
      <c r="K344" s="37">
        <v>41.920703838231667</v>
      </c>
      <c r="L344" s="37">
        <v>47.946642111403797</v>
      </c>
      <c r="M344" s="37">
        <v>83.934846564445664</v>
      </c>
      <c r="N344" s="36">
        <v>10960.875187129999</v>
      </c>
      <c r="O344" s="38">
        <v>27.916910694530184</v>
      </c>
      <c r="P344" s="36">
        <v>11561.9163936</v>
      </c>
      <c r="Q344" s="38">
        <v>44.803484127747396</v>
      </c>
      <c r="R344" s="37">
        <v>54.400000000000006</v>
      </c>
      <c r="S344" s="39">
        <v>58.3</v>
      </c>
      <c r="T344" s="39">
        <v>79.800000000000011</v>
      </c>
      <c r="U344" s="39">
        <v>47.4</v>
      </c>
      <c r="V344" s="48">
        <v>58.330000000000005</v>
      </c>
    </row>
    <row r="345" spans="1:22">
      <c r="A345" s="2" t="s">
        <v>349</v>
      </c>
      <c r="B345" s="31">
        <v>22874</v>
      </c>
      <c r="C345" s="31">
        <v>16023.236999999999</v>
      </c>
      <c r="D345" s="32">
        <v>6265</v>
      </c>
      <c r="E345" s="33">
        <v>213</v>
      </c>
      <c r="F345" s="34">
        <v>9750</v>
      </c>
      <c r="G345" s="35">
        <v>10045</v>
      </c>
      <c r="H345" s="31">
        <v>2047.4298000000001</v>
      </c>
      <c r="I345" s="31">
        <v>2047.89</v>
      </c>
      <c r="J345" s="32">
        <v>9217.5053980800003</v>
      </c>
      <c r="K345" s="37">
        <v>40.511825506073492</v>
      </c>
      <c r="L345" s="37">
        <v>49.615628611335161</v>
      </c>
      <c r="M345" s="37">
        <v>81.87885193715519</v>
      </c>
      <c r="N345" s="36">
        <v>9962.6869902899998</v>
      </c>
      <c r="O345" s="38">
        <v>27.521393519964317</v>
      </c>
      <c r="P345" s="36">
        <v>8907.9271342299999</v>
      </c>
      <c r="Q345" s="38">
        <v>44.95958599111497</v>
      </c>
      <c r="R345" s="37">
        <v>56.399999999999991</v>
      </c>
      <c r="S345" s="39">
        <v>51.9</v>
      </c>
      <c r="T345" s="39">
        <v>77.400000000000006</v>
      </c>
      <c r="U345" s="39">
        <v>51</v>
      </c>
      <c r="V345" s="48">
        <v>50.31</v>
      </c>
    </row>
    <row r="346" spans="1:22">
      <c r="A346" s="2" t="s">
        <v>350</v>
      </c>
      <c r="B346" s="31">
        <v>38957</v>
      </c>
      <c r="C346" s="31">
        <v>15485.407499999999</v>
      </c>
      <c r="D346" s="32">
        <v>10585</v>
      </c>
      <c r="E346" s="33">
        <v>253</v>
      </c>
      <c r="F346" s="34">
        <v>15396</v>
      </c>
      <c r="G346" s="35">
        <v>11387</v>
      </c>
      <c r="H346" s="31">
        <v>870.69840000000011</v>
      </c>
      <c r="I346" s="31">
        <v>1521.4212000000002</v>
      </c>
      <c r="J346" s="32">
        <v>15787.77862452</v>
      </c>
      <c r="K346" s="37">
        <v>38.010968382243171</v>
      </c>
      <c r="L346" s="37">
        <v>47.002742876554585</v>
      </c>
      <c r="M346" s="37">
        <v>75.412953545792647</v>
      </c>
      <c r="N346" s="36">
        <v>17053.241825289999</v>
      </c>
      <c r="O346" s="38">
        <v>18.856540766760144</v>
      </c>
      <c r="P346" s="36">
        <v>14854.18219413</v>
      </c>
      <c r="Q346" s="38">
        <v>39.998922577561615</v>
      </c>
      <c r="R346" s="37">
        <v>57.9</v>
      </c>
      <c r="S346" s="39">
        <v>58.8</v>
      </c>
      <c r="T346" s="39">
        <v>75.5</v>
      </c>
      <c r="U346" s="39">
        <v>55.900000000000006</v>
      </c>
      <c r="V346" s="48">
        <v>54.65</v>
      </c>
    </row>
    <row r="347" spans="1:22">
      <c r="A347" s="2" t="s">
        <v>351</v>
      </c>
      <c r="B347" s="31">
        <v>21937</v>
      </c>
      <c r="C347" s="31">
        <v>11192.2574</v>
      </c>
      <c r="D347" s="32">
        <v>5911</v>
      </c>
      <c r="E347" s="33">
        <v>218</v>
      </c>
      <c r="F347" s="34">
        <v>9526</v>
      </c>
      <c r="G347" s="35">
        <v>5625</v>
      </c>
      <c r="H347" s="31">
        <v>2879.9315999999999</v>
      </c>
      <c r="I347" s="31">
        <v>1559.6178</v>
      </c>
      <c r="J347" s="32">
        <v>6124.0801310400002</v>
      </c>
      <c r="K347" s="37">
        <v>48.551708537137571</v>
      </c>
      <c r="L347" s="37">
        <v>40.377472492562781</v>
      </c>
      <c r="M347" s="37">
        <v>78.146915406899396</v>
      </c>
      <c r="N347" s="36">
        <v>7113.1677809100001</v>
      </c>
      <c r="O347" s="38">
        <v>25.142924466786571</v>
      </c>
      <c r="P347" s="36">
        <v>11061.556154129999</v>
      </c>
      <c r="Q347" s="38">
        <v>36.395200711491917</v>
      </c>
      <c r="R347" s="37">
        <v>57.8</v>
      </c>
      <c r="S347" s="39">
        <v>53.300000000000004</v>
      </c>
      <c r="T347" s="39">
        <v>73.400000000000006</v>
      </c>
      <c r="U347" s="39">
        <v>53</v>
      </c>
      <c r="V347" s="48">
        <v>54.339999999999996</v>
      </c>
    </row>
    <row r="348" spans="1:22">
      <c r="A348" s="2" t="s">
        <v>352</v>
      </c>
      <c r="B348" s="31">
        <v>33172</v>
      </c>
      <c r="C348" s="31">
        <v>13311.923600000002</v>
      </c>
      <c r="D348" s="32">
        <v>10155</v>
      </c>
      <c r="E348" s="33">
        <v>287</v>
      </c>
      <c r="F348" s="34">
        <v>9108</v>
      </c>
      <c r="G348" s="35">
        <v>4683</v>
      </c>
      <c r="H348" s="31">
        <v>1319.8535999999999</v>
      </c>
      <c r="I348" s="31">
        <v>666.82979999999998</v>
      </c>
      <c r="J348" s="32">
        <v>13791.968450009999</v>
      </c>
      <c r="K348" s="37">
        <v>32.425863102147268</v>
      </c>
      <c r="L348" s="37">
        <v>53.656464875264177</v>
      </c>
      <c r="M348" s="37">
        <v>67.113348764797792</v>
      </c>
      <c r="N348" s="36">
        <v>15338.03360653</v>
      </c>
      <c r="O348" s="38">
        <v>15.466323617390232</v>
      </c>
      <c r="P348" s="36">
        <v>13034.862504909999</v>
      </c>
      <c r="Q348" s="38">
        <v>47.617962717228181</v>
      </c>
      <c r="R348" s="37">
        <v>62.8</v>
      </c>
      <c r="S348" s="39">
        <v>61.6</v>
      </c>
      <c r="T348" s="39">
        <v>80.7</v>
      </c>
      <c r="U348" s="39">
        <v>49.2</v>
      </c>
      <c r="V348" s="48">
        <v>48.07</v>
      </c>
    </row>
    <row r="349" spans="1:22">
      <c r="A349" s="2" t="s">
        <v>353</v>
      </c>
      <c r="B349" s="31">
        <v>30646</v>
      </c>
      <c r="C349" s="31">
        <v>17554.0288</v>
      </c>
      <c r="D349" s="32">
        <v>7987</v>
      </c>
      <c r="E349" s="33">
        <v>233</v>
      </c>
      <c r="F349" s="34">
        <v>12602</v>
      </c>
      <c r="G349" s="35">
        <v>9847</v>
      </c>
      <c r="H349" s="31">
        <v>2898.3395999999998</v>
      </c>
      <c r="I349" s="31">
        <v>1463.8961999999999</v>
      </c>
      <c r="J349" s="32">
        <v>12106.16544042</v>
      </c>
      <c r="K349" s="37">
        <v>37.71105667021903</v>
      </c>
      <c r="L349" s="37">
        <v>49.466740801222144</v>
      </c>
      <c r="M349" s="37">
        <v>74.859954078770514</v>
      </c>
      <c r="N349" s="36">
        <v>13267.88055803</v>
      </c>
      <c r="O349" s="38">
        <v>18.801145513480432</v>
      </c>
      <c r="P349" s="36">
        <v>12430.018312550001</v>
      </c>
      <c r="Q349" s="38">
        <v>42.104383960528047</v>
      </c>
      <c r="R349" s="37">
        <v>61.5</v>
      </c>
      <c r="S349" s="39">
        <v>61.3</v>
      </c>
      <c r="T349" s="39">
        <v>77.5</v>
      </c>
      <c r="U349" s="39">
        <v>51</v>
      </c>
      <c r="V349" s="48">
        <v>56.25</v>
      </c>
    </row>
    <row r="350" spans="1:22">
      <c r="A350" s="2" t="s">
        <v>354</v>
      </c>
      <c r="B350" s="31">
        <v>47518</v>
      </c>
      <c r="C350" s="31">
        <v>17762.2284</v>
      </c>
      <c r="D350" s="32">
        <v>13834</v>
      </c>
      <c r="E350" s="33">
        <v>311</v>
      </c>
      <c r="F350" s="34">
        <v>18254</v>
      </c>
      <c r="G350" s="35">
        <v>4483</v>
      </c>
      <c r="H350" s="31">
        <v>3099.9071999999996</v>
      </c>
      <c r="I350" s="31">
        <v>420.1626</v>
      </c>
      <c r="J350" s="32">
        <v>19030.331828760001</v>
      </c>
      <c r="K350" s="37">
        <v>35.840193277317169</v>
      </c>
      <c r="L350" s="37">
        <v>47.793977857188743</v>
      </c>
      <c r="M350" s="37">
        <v>71.553910190677684</v>
      </c>
      <c r="N350" s="36">
        <v>20733.501623609998</v>
      </c>
      <c r="O350" s="38">
        <v>15.869711383981377</v>
      </c>
      <c r="P350" s="36">
        <v>18800.349444340001</v>
      </c>
      <c r="Q350" s="38">
        <v>42.135853392155376</v>
      </c>
      <c r="R350" s="37">
        <v>60.099999999999994</v>
      </c>
      <c r="S350" s="39">
        <v>61.5</v>
      </c>
      <c r="T350" s="39">
        <v>76.2</v>
      </c>
      <c r="U350" s="39">
        <v>57.699999999999996</v>
      </c>
      <c r="V350" s="48">
        <v>54.379999999999995</v>
      </c>
    </row>
    <row r="351" spans="1:22">
      <c r="A351" s="2" t="s">
        <v>355</v>
      </c>
      <c r="B351" s="31">
        <v>37164</v>
      </c>
      <c r="C351" s="31">
        <v>13854.739200000002</v>
      </c>
      <c r="D351" s="32">
        <v>10648</v>
      </c>
      <c r="E351" s="33">
        <v>243</v>
      </c>
      <c r="F351" s="34">
        <v>12878</v>
      </c>
      <c r="G351" s="35">
        <v>8879</v>
      </c>
      <c r="H351" s="31">
        <v>3138.5640000000003</v>
      </c>
      <c r="I351" s="31">
        <v>1156.0224000000001</v>
      </c>
      <c r="J351" s="32">
        <v>16320.68938903</v>
      </c>
      <c r="K351" s="37">
        <v>34.498401493313516</v>
      </c>
      <c r="L351" s="37">
        <v>52.126474362573447</v>
      </c>
      <c r="M351" s="37">
        <v>75.997718271597478</v>
      </c>
      <c r="N351" s="36">
        <v>17071.271071250001</v>
      </c>
      <c r="O351" s="38">
        <v>14.403132211349511</v>
      </c>
      <c r="P351" s="36">
        <v>13404.80738806</v>
      </c>
      <c r="Q351" s="38">
        <v>39.909900003973519</v>
      </c>
      <c r="R351" s="37">
        <v>57.199999999999996</v>
      </c>
      <c r="S351" s="39">
        <v>63.6</v>
      </c>
      <c r="T351" s="39">
        <v>75.2</v>
      </c>
      <c r="U351" s="39">
        <v>51.6</v>
      </c>
      <c r="V351" s="48">
        <v>53.790000000000006</v>
      </c>
    </row>
    <row r="352" spans="1:22">
      <c r="A352" s="2" t="s">
        <v>356</v>
      </c>
      <c r="B352" s="31">
        <v>29887</v>
      </c>
      <c r="C352" s="31">
        <v>7794.5295999999998</v>
      </c>
      <c r="D352" s="32">
        <v>8758</v>
      </c>
      <c r="E352" s="33">
        <v>270</v>
      </c>
      <c r="F352" s="34">
        <v>9818</v>
      </c>
      <c r="G352" s="35">
        <v>4877</v>
      </c>
      <c r="H352" s="31">
        <v>1472.1797999999999</v>
      </c>
      <c r="I352" s="31">
        <v>834.80279999999993</v>
      </c>
      <c r="J352" s="32">
        <v>10938.80468137</v>
      </c>
      <c r="K352" s="37">
        <v>38.481680626973535</v>
      </c>
      <c r="L352" s="37">
        <v>48.452999610916656</v>
      </c>
      <c r="M352" s="37">
        <v>71.675023046881023</v>
      </c>
      <c r="N352" s="36">
        <v>12684.233226390001</v>
      </c>
      <c r="O352" s="38">
        <v>19.409428224623397</v>
      </c>
      <c r="P352" s="36">
        <v>12016.874983829999</v>
      </c>
      <c r="Q352" s="38">
        <v>41.386887703019781</v>
      </c>
      <c r="R352" s="37">
        <v>61</v>
      </c>
      <c r="S352" s="39">
        <v>59</v>
      </c>
      <c r="T352" s="39">
        <v>77.7</v>
      </c>
      <c r="U352" s="39">
        <v>52.7</v>
      </c>
      <c r="V352" s="48">
        <v>56.34</v>
      </c>
    </row>
    <row r="353" spans="1:22">
      <c r="A353" s="2" t="s">
        <v>357</v>
      </c>
      <c r="B353" s="31">
        <v>26264</v>
      </c>
      <c r="C353" s="31">
        <v>7261.9960000000001</v>
      </c>
      <c r="D353" s="32">
        <v>7784</v>
      </c>
      <c r="E353" s="33">
        <v>336</v>
      </c>
      <c r="F353" s="34">
        <v>5694</v>
      </c>
      <c r="G353" s="35">
        <v>2700</v>
      </c>
      <c r="H353" s="31">
        <v>2199.7559999999999</v>
      </c>
      <c r="I353" s="31">
        <v>520.48620000000005</v>
      </c>
      <c r="J353" s="32">
        <v>10524.0558721</v>
      </c>
      <c r="K353" s="37">
        <v>36.386702238638591</v>
      </c>
      <c r="L353" s="37">
        <v>40.917498747463299</v>
      </c>
      <c r="M353" s="37">
        <v>58.523873334240172</v>
      </c>
      <c r="N353" s="36">
        <v>12214.975395990001</v>
      </c>
      <c r="O353" s="38">
        <v>14.324565054747593</v>
      </c>
      <c r="P353" s="36">
        <v>8637.2123114000005</v>
      </c>
      <c r="Q353" s="38">
        <v>32.412436514904044</v>
      </c>
      <c r="R353" s="37">
        <v>65.400000000000006</v>
      </c>
      <c r="S353" s="39">
        <v>62.6</v>
      </c>
      <c r="T353" s="39">
        <v>79.100000000000009</v>
      </c>
      <c r="U353" s="39">
        <v>47.3</v>
      </c>
      <c r="V353" s="48">
        <v>58.75</v>
      </c>
    </row>
    <row r="354" spans="1:22">
      <c r="A354" s="2" t="s">
        <v>358</v>
      </c>
      <c r="B354" s="31">
        <v>40309</v>
      </c>
      <c r="C354" s="31">
        <v>16494.442800000001</v>
      </c>
      <c r="D354" s="32">
        <v>11126</v>
      </c>
      <c r="E354" s="33">
        <v>299</v>
      </c>
      <c r="F354" s="34">
        <v>14124</v>
      </c>
      <c r="G354" s="35">
        <v>7658</v>
      </c>
      <c r="H354" s="31">
        <v>3305.1563999999994</v>
      </c>
      <c r="I354" s="31">
        <v>834.80279999999993</v>
      </c>
      <c r="J354" s="32">
        <v>16030.68011146</v>
      </c>
      <c r="K354" s="37">
        <v>37.011701456721639</v>
      </c>
      <c r="L354" s="37">
        <v>47.874416162819159</v>
      </c>
      <c r="M354" s="37">
        <v>70.136033696649875</v>
      </c>
      <c r="N354" s="36">
        <v>17250.697166459999</v>
      </c>
      <c r="O354" s="38">
        <v>18.31972914337884</v>
      </c>
      <c r="P354" s="36">
        <v>16343.651034930001</v>
      </c>
      <c r="Q354" s="38">
        <v>43.258952075210424</v>
      </c>
      <c r="R354" s="37">
        <v>61.4</v>
      </c>
      <c r="S354" s="39">
        <v>59.8</v>
      </c>
      <c r="T354" s="39">
        <v>79.5</v>
      </c>
      <c r="U354" s="39">
        <v>53.1</v>
      </c>
      <c r="V354" s="48">
        <v>54.75</v>
      </c>
    </row>
    <row r="355" spans="1:22">
      <c r="A355" s="2" t="s">
        <v>359</v>
      </c>
      <c r="B355" s="31">
        <v>26250</v>
      </c>
      <c r="C355" s="31">
        <v>11342.625</v>
      </c>
      <c r="D355" s="32">
        <v>7193</v>
      </c>
      <c r="E355" s="33">
        <v>227</v>
      </c>
      <c r="F355" s="34">
        <v>7898</v>
      </c>
      <c r="G355" s="35">
        <v>7254</v>
      </c>
      <c r="H355" s="31">
        <v>2581.7220000000002</v>
      </c>
      <c r="I355" s="31">
        <v>1412.8139999999999</v>
      </c>
      <c r="J355" s="32">
        <v>10217.09747791</v>
      </c>
      <c r="K355" s="37">
        <v>41.882373795157548</v>
      </c>
      <c r="L355" s="37">
        <v>46.528429561773073</v>
      </c>
      <c r="M355" s="37">
        <v>73.028473986258859</v>
      </c>
      <c r="N355" s="36">
        <v>10908.837486619999</v>
      </c>
      <c r="O355" s="38">
        <v>26.112618929504343</v>
      </c>
      <c r="P355" s="36">
        <v>10722.643344100001</v>
      </c>
      <c r="Q355" s="38">
        <v>42.074036251073935</v>
      </c>
      <c r="R355" s="37">
        <v>60.5</v>
      </c>
      <c r="S355" s="39">
        <v>61.5</v>
      </c>
      <c r="T355" s="39">
        <v>76.2</v>
      </c>
      <c r="U355" s="39">
        <v>49.1</v>
      </c>
      <c r="V355" s="48">
        <v>60.61</v>
      </c>
    </row>
    <row r="356" spans="1:22">
      <c r="A356" s="2" t="s">
        <v>360</v>
      </c>
      <c r="B356" s="31">
        <v>33838</v>
      </c>
      <c r="C356" s="31">
        <v>13044.548999999999</v>
      </c>
      <c r="D356" s="32">
        <v>9440</v>
      </c>
      <c r="E356" s="33">
        <v>231</v>
      </c>
      <c r="F356" s="34">
        <v>11540</v>
      </c>
      <c r="G356" s="35">
        <v>8320</v>
      </c>
      <c r="H356" s="31">
        <v>1114.1442</v>
      </c>
      <c r="I356" s="31">
        <v>1108.6217999999999</v>
      </c>
      <c r="J356" s="32">
        <v>13945.56305372</v>
      </c>
      <c r="K356" s="37">
        <v>33.96920760649207</v>
      </c>
      <c r="L356" s="37">
        <v>55.075110019413586</v>
      </c>
      <c r="M356" s="37">
        <v>72.376115637312992</v>
      </c>
      <c r="N356" s="36">
        <v>15540.9485663</v>
      </c>
      <c r="O356" s="38">
        <v>15.683592519219649</v>
      </c>
      <c r="P356" s="36">
        <v>12467.811635399999</v>
      </c>
      <c r="Q356" s="38">
        <v>43.238035181200004</v>
      </c>
      <c r="R356" s="37">
        <v>59.8</v>
      </c>
      <c r="S356" s="39">
        <v>60.5</v>
      </c>
      <c r="T356" s="39">
        <v>74.8</v>
      </c>
      <c r="U356" s="39">
        <v>55.500000000000007</v>
      </c>
      <c r="V356" s="48">
        <v>49.99</v>
      </c>
    </row>
    <row r="357" spans="1:22">
      <c r="A357" s="2" t="s">
        <v>361</v>
      </c>
      <c r="B357" s="31">
        <v>24750</v>
      </c>
      <c r="C357" s="31">
        <v>11266.2</v>
      </c>
      <c r="D357" s="32">
        <v>6956</v>
      </c>
      <c r="E357" s="33">
        <v>273</v>
      </c>
      <c r="F357" s="34">
        <v>9398</v>
      </c>
      <c r="G357" s="35">
        <v>1645</v>
      </c>
      <c r="H357" s="31">
        <v>3960.9413999999997</v>
      </c>
      <c r="I357" s="31">
        <v>305.11259999999999</v>
      </c>
      <c r="J357" s="32">
        <v>9866.37856293</v>
      </c>
      <c r="K357" s="37">
        <v>35.770848515835787</v>
      </c>
      <c r="L357" s="37">
        <v>51.106645212616911</v>
      </c>
      <c r="M357" s="37">
        <v>74.342017382002666</v>
      </c>
      <c r="N357" s="36">
        <v>11100.76970146</v>
      </c>
      <c r="O357" s="38">
        <v>18.962112683980404</v>
      </c>
      <c r="P357" s="36">
        <v>9570.0584241199995</v>
      </c>
      <c r="Q357" s="38">
        <v>44.731892724297971</v>
      </c>
      <c r="R357" s="37">
        <v>60.8</v>
      </c>
      <c r="S357" s="39">
        <v>64.099999999999994</v>
      </c>
      <c r="T357" s="39">
        <v>77.400000000000006</v>
      </c>
      <c r="U357" s="39">
        <v>46.7</v>
      </c>
      <c r="V357" s="48">
        <v>55.179999999999993</v>
      </c>
    </row>
    <row r="358" spans="1:22">
      <c r="A358" s="2" t="s">
        <v>362</v>
      </c>
      <c r="B358" s="31">
        <v>47880</v>
      </c>
      <c r="C358" s="31">
        <v>20190.995999999999</v>
      </c>
      <c r="D358" s="32">
        <v>13126</v>
      </c>
      <c r="E358" s="33">
        <v>287</v>
      </c>
      <c r="F358" s="34">
        <v>14982</v>
      </c>
      <c r="G358" s="35">
        <v>7078</v>
      </c>
      <c r="H358" s="31">
        <v>3602.9058</v>
      </c>
      <c r="I358" s="31">
        <v>700.88460000000009</v>
      </c>
      <c r="J358" s="32">
        <v>21285.158355470001</v>
      </c>
      <c r="K358" s="37">
        <v>37.860117349001442</v>
      </c>
      <c r="L358" s="37">
        <v>46.212244530930342</v>
      </c>
      <c r="M358" s="37">
        <v>69.461631393176376</v>
      </c>
      <c r="N358" s="36">
        <v>23823.059163459999</v>
      </c>
      <c r="O358" s="38">
        <v>22.387590573340077</v>
      </c>
      <c r="P358" s="36">
        <v>16019.09637531</v>
      </c>
      <c r="Q358" s="38">
        <v>39.129663338445944</v>
      </c>
      <c r="R358" s="37">
        <v>62.6</v>
      </c>
      <c r="S358" s="39">
        <v>62.4</v>
      </c>
      <c r="T358" s="39">
        <v>78.400000000000006</v>
      </c>
      <c r="U358" s="39">
        <v>57.099999999999994</v>
      </c>
      <c r="V358" s="48">
        <v>57.550000000000004</v>
      </c>
    </row>
    <row r="359" spans="1:22">
      <c r="A359" s="2" t="s">
        <v>363</v>
      </c>
      <c r="B359" s="31">
        <v>27659</v>
      </c>
      <c r="C359" s="31">
        <v>19026.626100000001</v>
      </c>
      <c r="D359" s="32">
        <v>7033</v>
      </c>
      <c r="E359" s="33">
        <v>309</v>
      </c>
      <c r="F359" s="34">
        <v>9828</v>
      </c>
      <c r="G359" s="35">
        <v>7715</v>
      </c>
      <c r="H359" s="31">
        <v>2687.5679999999998</v>
      </c>
      <c r="I359" s="31">
        <v>1642.4537999999998</v>
      </c>
      <c r="J359" s="32">
        <v>10431.816223940001</v>
      </c>
      <c r="K359" s="37">
        <v>46.150556000974547</v>
      </c>
      <c r="L359" s="37">
        <v>33.946910498670263</v>
      </c>
      <c r="M359" s="37">
        <v>75.198956332145428</v>
      </c>
      <c r="N359" s="36">
        <v>11030.514200310001</v>
      </c>
      <c r="O359" s="38">
        <v>21.953723818622557</v>
      </c>
      <c r="P359" s="36">
        <v>11266.23751766</v>
      </c>
      <c r="Q359" s="38">
        <v>30.158881770812499</v>
      </c>
      <c r="R359" s="37">
        <v>57.9</v>
      </c>
      <c r="S359" s="39">
        <v>57.499999999999993</v>
      </c>
      <c r="T359" s="39">
        <v>75.8</v>
      </c>
      <c r="U359" s="39">
        <v>54</v>
      </c>
      <c r="V359" s="48">
        <v>57.53</v>
      </c>
    </row>
    <row r="360" spans="1:22">
      <c r="A360" s="2" t="s">
        <v>364</v>
      </c>
      <c r="B360" s="31">
        <v>20305</v>
      </c>
      <c r="C360" s="31">
        <v>10485.502</v>
      </c>
      <c r="D360" s="32">
        <v>5946</v>
      </c>
      <c r="E360" s="33">
        <v>241</v>
      </c>
      <c r="F360" s="34">
        <v>7078</v>
      </c>
      <c r="G360" s="35">
        <v>8588</v>
      </c>
      <c r="H360" s="31">
        <v>2219.0844000000002</v>
      </c>
      <c r="I360" s="31">
        <v>2008.3127999999999</v>
      </c>
      <c r="J360" s="32">
        <v>8943.91669258</v>
      </c>
      <c r="K360" s="37">
        <v>36.199177915204025</v>
      </c>
      <c r="L360" s="37">
        <v>50.755263445848684</v>
      </c>
      <c r="M360" s="37">
        <v>71.047270270919654</v>
      </c>
      <c r="N360" s="36">
        <v>9631.1443336299999</v>
      </c>
      <c r="O360" s="38">
        <v>20.118639942650443</v>
      </c>
      <c r="P360" s="36">
        <v>7819.51914339</v>
      </c>
      <c r="Q360" s="38">
        <v>43.99474714130028</v>
      </c>
      <c r="R360" s="37">
        <v>61.6</v>
      </c>
      <c r="S360" s="39">
        <v>58.9</v>
      </c>
      <c r="T360" s="39">
        <v>74.400000000000006</v>
      </c>
      <c r="U360" s="39">
        <v>49.6</v>
      </c>
      <c r="V360" s="48">
        <v>51.01</v>
      </c>
    </row>
    <row r="361" spans="1:22">
      <c r="A361" s="2" t="s">
        <v>365</v>
      </c>
      <c r="B361" s="31">
        <v>33183</v>
      </c>
      <c r="C361" s="31">
        <v>5790.4335000000001</v>
      </c>
      <c r="D361" s="32">
        <v>9429</v>
      </c>
      <c r="E361" s="33">
        <v>355</v>
      </c>
      <c r="F361" s="34">
        <v>4878</v>
      </c>
      <c r="G361" s="35">
        <v>361</v>
      </c>
      <c r="H361" s="31">
        <v>1744.6181999999999</v>
      </c>
      <c r="I361" s="31">
        <v>66.268799999999999</v>
      </c>
      <c r="J361" s="32">
        <v>11804.974684430001</v>
      </c>
      <c r="K361" s="37">
        <v>42.184369205381131</v>
      </c>
      <c r="L361" s="37">
        <v>28.95873778781532</v>
      </c>
      <c r="M361" s="37">
        <v>53.733253940767113</v>
      </c>
      <c r="N361" s="36">
        <v>15796.181968180001</v>
      </c>
      <c r="O361" s="38">
        <v>22.668035168390492</v>
      </c>
      <c r="P361" s="36">
        <v>11916.1934227</v>
      </c>
      <c r="Q361" s="38">
        <v>31.944653976399579</v>
      </c>
      <c r="R361" s="37">
        <v>67.400000000000006</v>
      </c>
      <c r="S361" s="39">
        <v>61.5</v>
      </c>
      <c r="T361" s="39">
        <v>77.8</v>
      </c>
      <c r="U361" s="39">
        <v>53.2</v>
      </c>
      <c r="V361" s="48">
        <v>51.980000000000004</v>
      </c>
    </row>
    <row r="362" spans="1:22">
      <c r="A362" s="2" t="s">
        <v>366</v>
      </c>
      <c r="B362" s="31">
        <v>33283</v>
      </c>
      <c r="C362" s="31">
        <v>16777.960299999999</v>
      </c>
      <c r="D362" s="32">
        <v>9015</v>
      </c>
      <c r="E362" s="33">
        <v>315</v>
      </c>
      <c r="F362" s="34">
        <v>7420</v>
      </c>
      <c r="G362" s="35">
        <v>6021</v>
      </c>
      <c r="H362" s="31">
        <v>3488.3159999999998</v>
      </c>
      <c r="I362" s="31">
        <v>839.86500000000001</v>
      </c>
      <c r="J362" s="32">
        <v>14173.66173469</v>
      </c>
      <c r="K362" s="37">
        <v>36.554075313735311</v>
      </c>
      <c r="L362" s="37">
        <v>42.809494695597003</v>
      </c>
      <c r="M362" s="37">
        <v>61.542077932841664</v>
      </c>
      <c r="N362" s="36">
        <v>16233.18606493</v>
      </c>
      <c r="O362" s="38">
        <v>17.646698043945282</v>
      </c>
      <c r="P362" s="36">
        <v>11553.577115489999</v>
      </c>
      <c r="Q362" s="38">
        <v>36.88038830283331</v>
      </c>
      <c r="R362" s="37">
        <v>62.7</v>
      </c>
      <c r="S362" s="39">
        <v>56.599999999999994</v>
      </c>
      <c r="T362" s="39">
        <v>79</v>
      </c>
      <c r="U362" s="39">
        <v>56.399999999999991</v>
      </c>
      <c r="V362" s="48">
        <v>56.81</v>
      </c>
    </row>
    <row r="363" spans="1:22">
      <c r="A363" s="2" t="s">
        <v>367</v>
      </c>
      <c r="B363" s="31">
        <v>42153</v>
      </c>
      <c r="C363" s="31">
        <v>9041.8184999999994</v>
      </c>
      <c r="D363" s="32">
        <v>12317</v>
      </c>
      <c r="E363" s="33">
        <v>371</v>
      </c>
      <c r="F363" s="34">
        <v>8764</v>
      </c>
      <c r="G363" s="35">
        <v>3314</v>
      </c>
      <c r="H363" s="31">
        <v>1734.4937999999997</v>
      </c>
      <c r="I363" s="31">
        <v>425.685</v>
      </c>
      <c r="J363" s="32">
        <v>15338.754042619999</v>
      </c>
      <c r="K363" s="37">
        <v>41.041640467457704</v>
      </c>
      <c r="L363" s="37">
        <v>35.369791037056551</v>
      </c>
      <c r="M363" s="37">
        <v>55.764015989292901</v>
      </c>
      <c r="N363" s="36">
        <v>18650.937353490001</v>
      </c>
      <c r="O363" s="38">
        <v>16.821845306627001</v>
      </c>
      <c r="P363" s="36">
        <v>17062.770936659999</v>
      </c>
      <c r="Q363" s="38">
        <v>32.484237367046148</v>
      </c>
      <c r="R363" s="37">
        <v>65.7</v>
      </c>
      <c r="S363" s="39">
        <v>58.199999999999996</v>
      </c>
      <c r="T363" s="39">
        <v>76.900000000000006</v>
      </c>
      <c r="U363" s="39">
        <v>58.3</v>
      </c>
      <c r="V363" s="48">
        <v>54.64</v>
      </c>
    </row>
    <row r="364" spans="1:22">
      <c r="A364" s="2" t="s">
        <v>368</v>
      </c>
      <c r="B364" s="31">
        <v>41798</v>
      </c>
      <c r="C364" s="31">
        <v>21521.790199999999</v>
      </c>
      <c r="D364" s="32">
        <v>11493</v>
      </c>
      <c r="E364" s="33">
        <v>292</v>
      </c>
      <c r="F364" s="34">
        <v>9590</v>
      </c>
      <c r="G364" s="35">
        <v>10316</v>
      </c>
      <c r="H364" s="31">
        <v>3360.8406</v>
      </c>
      <c r="I364" s="31">
        <v>1137.1541999999999</v>
      </c>
      <c r="J364" s="32">
        <v>18583.952987749999</v>
      </c>
      <c r="K364" s="37">
        <v>36.203943898048877</v>
      </c>
      <c r="L364" s="37">
        <v>47.743693626508851</v>
      </c>
      <c r="M364" s="37">
        <v>66.71188617733182</v>
      </c>
      <c r="N364" s="36">
        <v>20020.474819800002</v>
      </c>
      <c r="O364" s="38">
        <v>20.071280440041743</v>
      </c>
      <c r="P364" s="36">
        <v>14286.41670408</v>
      </c>
      <c r="Q364" s="38">
        <v>41.188316930721456</v>
      </c>
      <c r="R364" s="37">
        <v>63.5</v>
      </c>
      <c r="S364" s="39">
        <v>62.3</v>
      </c>
      <c r="T364" s="39">
        <v>72.899999999999991</v>
      </c>
      <c r="U364" s="39">
        <v>56.8</v>
      </c>
      <c r="V364" s="48">
        <v>58.03</v>
      </c>
    </row>
    <row r="365" spans="1:22">
      <c r="A365" s="2" t="s">
        <v>369</v>
      </c>
      <c r="B365" s="31">
        <v>37425</v>
      </c>
      <c r="C365" s="31">
        <v>15748.44</v>
      </c>
      <c r="D365" s="32">
        <v>9171</v>
      </c>
      <c r="E365" s="33">
        <v>201</v>
      </c>
      <c r="F365" s="34">
        <v>12422</v>
      </c>
      <c r="G365" s="35">
        <v>5319</v>
      </c>
      <c r="H365" s="31">
        <v>2549.9681999999998</v>
      </c>
      <c r="I365" s="31">
        <v>733.09860000000003</v>
      </c>
      <c r="J365" s="32">
        <v>13408.001851339999</v>
      </c>
      <c r="K365" s="37">
        <v>40.233157764991098</v>
      </c>
      <c r="L365" s="37">
        <v>48.723005917754357</v>
      </c>
      <c r="M365" s="37">
        <v>76.647159329389709</v>
      </c>
      <c r="N365" s="36">
        <v>14706.901363839999</v>
      </c>
      <c r="O365" s="38">
        <v>21.516054156045442</v>
      </c>
      <c r="P365" s="36">
        <v>14848.27939912</v>
      </c>
      <c r="Q365" s="38">
        <v>41.227953708311858</v>
      </c>
      <c r="R365" s="37">
        <v>58.5</v>
      </c>
      <c r="S365" s="39">
        <v>57.8</v>
      </c>
      <c r="T365" s="39">
        <v>78.400000000000006</v>
      </c>
      <c r="U365" s="39">
        <v>55.300000000000004</v>
      </c>
      <c r="V365" s="48">
        <v>53.43</v>
      </c>
    </row>
    <row r="366" spans="1:22">
      <c r="A366" s="2" t="s">
        <v>370</v>
      </c>
      <c r="B366" s="31">
        <v>31638</v>
      </c>
      <c r="C366" s="31">
        <v>25364.184600000001</v>
      </c>
      <c r="D366" s="32">
        <v>8272</v>
      </c>
      <c r="E366" s="33">
        <v>200</v>
      </c>
      <c r="F366" s="34">
        <v>10782</v>
      </c>
      <c r="G366" s="35">
        <v>4994</v>
      </c>
      <c r="H366" s="31">
        <v>3783.3042</v>
      </c>
      <c r="I366" s="31">
        <v>782.34</v>
      </c>
      <c r="J366" s="32">
        <v>9351.8076086900001</v>
      </c>
      <c r="K366" s="37">
        <v>45.833798675156459</v>
      </c>
      <c r="L366" s="37">
        <v>43.273626101663211</v>
      </c>
      <c r="M366" s="37">
        <v>72.452986345418509</v>
      </c>
      <c r="N366" s="36">
        <v>10625.642205530001</v>
      </c>
      <c r="O366" s="38">
        <v>21.569811726082673</v>
      </c>
      <c r="P366" s="36">
        <v>14882.53755592</v>
      </c>
      <c r="Q366" s="38">
        <v>36.84251288584133</v>
      </c>
      <c r="R366" s="37">
        <v>59.5</v>
      </c>
      <c r="S366" s="39">
        <v>58.199999999999996</v>
      </c>
      <c r="T366" s="39">
        <v>79.3</v>
      </c>
      <c r="U366" s="39">
        <v>51.800000000000004</v>
      </c>
      <c r="V366" s="48">
        <v>54.669999999999995</v>
      </c>
    </row>
    <row r="367" spans="1:22">
      <c r="A367" s="2" t="s">
        <v>371</v>
      </c>
      <c r="B367" s="31">
        <v>22000</v>
      </c>
      <c r="C367" s="31">
        <v>1997.6</v>
      </c>
      <c r="D367" s="32">
        <v>6088</v>
      </c>
      <c r="E367" s="33">
        <v>315</v>
      </c>
      <c r="F367" s="34">
        <v>5760</v>
      </c>
      <c r="G367" s="35">
        <v>1232</v>
      </c>
      <c r="H367" s="31">
        <v>924.54179999999997</v>
      </c>
      <c r="I367" s="31">
        <v>284.86380000000003</v>
      </c>
      <c r="J367" s="32">
        <v>7580.0729505899999</v>
      </c>
      <c r="K367" s="37">
        <v>40.355851321210714</v>
      </c>
      <c r="L367" s="37">
        <v>39.059518912851253</v>
      </c>
      <c r="M367" s="37">
        <v>64.593060767498159</v>
      </c>
      <c r="N367" s="36">
        <v>8661.7193620800008</v>
      </c>
      <c r="O367" s="38">
        <v>14.98516903309493</v>
      </c>
      <c r="P367" s="36">
        <v>9343.8119811800007</v>
      </c>
      <c r="Q367" s="38">
        <v>36.12551084160107</v>
      </c>
      <c r="R367" s="37">
        <v>63.1</v>
      </c>
      <c r="S367" s="39">
        <v>60</v>
      </c>
      <c r="T367" s="39">
        <v>73.599999999999994</v>
      </c>
      <c r="U367" s="39">
        <v>49.3</v>
      </c>
      <c r="V367" s="48">
        <v>51.6</v>
      </c>
    </row>
    <row r="368" spans="1:22">
      <c r="A368" s="2" t="s">
        <v>372</v>
      </c>
      <c r="B368" s="31">
        <v>20013</v>
      </c>
      <c r="C368" s="31">
        <v>11723.615400000001</v>
      </c>
      <c r="D368" s="32">
        <v>5679</v>
      </c>
      <c r="E368" s="33">
        <v>240</v>
      </c>
      <c r="F368" s="34">
        <v>7920</v>
      </c>
      <c r="G368" s="35">
        <v>9168</v>
      </c>
      <c r="H368" s="31">
        <v>1894.6433999999999</v>
      </c>
      <c r="I368" s="31">
        <v>2149.134</v>
      </c>
      <c r="J368" s="32">
        <v>8292.4091589399995</v>
      </c>
      <c r="K368" s="37">
        <v>35.439582326547175</v>
      </c>
      <c r="L368" s="37">
        <v>52.697932363125588</v>
      </c>
      <c r="M368" s="37">
        <v>79.622076055204161</v>
      </c>
      <c r="N368" s="36">
        <v>9057.0628571500001</v>
      </c>
      <c r="O368" s="38">
        <v>17.48840937058948</v>
      </c>
      <c r="P368" s="36">
        <v>7990.2297928099997</v>
      </c>
      <c r="Q368" s="38">
        <v>44.212454468692187</v>
      </c>
      <c r="R368" s="37">
        <v>57.699999999999996</v>
      </c>
      <c r="S368" s="39">
        <v>55.000000000000007</v>
      </c>
      <c r="T368" s="39">
        <v>70.399999999999991</v>
      </c>
      <c r="U368" s="39">
        <v>53.7</v>
      </c>
      <c r="V368" s="48">
        <v>50.83</v>
      </c>
    </row>
    <row r="369" spans="1:22">
      <c r="A369" s="2" t="s">
        <v>373</v>
      </c>
      <c r="B369" s="31">
        <v>21482</v>
      </c>
      <c r="C369" s="31">
        <v>14790.357</v>
      </c>
      <c r="D369" s="32">
        <v>5532</v>
      </c>
      <c r="E369" s="33">
        <v>253</v>
      </c>
      <c r="F369" s="34">
        <v>7520</v>
      </c>
      <c r="G369" s="35">
        <v>4874</v>
      </c>
      <c r="H369" s="31">
        <v>2507.1695999999997</v>
      </c>
      <c r="I369" s="31">
        <v>1108.1615999999999</v>
      </c>
      <c r="J369" s="32">
        <v>8822.0445027500009</v>
      </c>
      <c r="K369" s="37">
        <v>40.53271264242067</v>
      </c>
      <c r="L369" s="37">
        <v>44.119864033427135</v>
      </c>
      <c r="M369" s="37">
        <v>76.619610875326231</v>
      </c>
      <c r="N369" s="36">
        <v>9362.1404259999999</v>
      </c>
      <c r="O369" s="38">
        <v>21.933996323502704</v>
      </c>
      <c r="P369" s="36">
        <v>8121.4200513300002</v>
      </c>
      <c r="Q369" s="38">
        <v>38.027219879166793</v>
      </c>
      <c r="R369" s="37">
        <v>56.599999999999994</v>
      </c>
      <c r="S369" s="39">
        <v>54.7</v>
      </c>
      <c r="T369" s="39">
        <v>78.3</v>
      </c>
      <c r="U369" s="39">
        <v>48.199999999999996</v>
      </c>
      <c r="V369" s="48">
        <v>54.75</v>
      </c>
    </row>
    <row r="370" spans="1:22">
      <c r="A370" s="2" t="s">
        <v>374</v>
      </c>
      <c r="B370" s="31">
        <v>24294</v>
      </c>
      <c r="C370" s="31">
        <v>13534.187400000001</v>
      </c>
      <c r="D370" s="32">
        <v>7055</v>
      </c>
      <c r="E370" s="33">
        <v>239</v>
      </c>
      <c r="F370" s="34">
        <v>8488</v>
      </c>
      <c r="G370" s="35">
        <v>9382</v>
      </c>
      <c r="H370" s="31">
        <v>2653.5131999999999</v>
      </c>
      <c r="I370" s="31">
        <v>1846.7826</v>
      </c>
      <c r="J370" s="32">
        <v>9068.6559225399997</v>
      </c>
      <c r="K370" s="37">
        <v>40.71786433561779</v>
      </c>
      <c r="L370" s="37">
        <v>48.598148357819703</v>
      </c>
      <c r="M370" s="37">
        <v>74.169579571317044</v>
      </c>
      <c r="N370" s="36">
        <v>9761.2724298699995</v>
      </c>
      <c r="O370" s="38">
        <v>23.444683078889113</v>
      </c>
      <c r="P370" s="36">
        <v>10645.77993803</v>
      </c>
      <c r="Q370" s="38">
        <v>43.444101348537266</v>
      </c>
      <c r="R370" s="37">
        <v>60.5</v>
      </c>
      <c r="S370" s="39">
        <v>57.199999999999996</v>
      </c>
      <c r="T370" s="39">
        <v>79.100000000000009</v>
      </c>
      <c r="U370" s="39">
        <v>50.8</v>
      </c>
      <c r="V370" s="48">
        <v>57.769999999999996</v>
      </c>
    </row>
    <row r="371" spans="1:22">
      <c r="A371" s="2" t="s">
        <v>375</v>
      </c>
      <c r="B371" s="31">
        <v>20691</v>
      </c>
      <c r="C371" s="31">
        <v>3093.3045000000002</v>
      </c>
      <c r="D371" s="32">
        <v>6015</v>
      </c>
      <c r="E371" s="33">
        <v>318</v>
      </c>
      <c r="F371" s="34">
        <v>6414</v>
      </c>
      <c r="G371" s="35">
        <v>2092</v>
      </c>
      <c r="H371" s="31">
        <v>1266.0101999999999</v>
      </c>
      <c r="I371" s="31">
        <v>516.34440000000006</v>
      </c>
      <c r="J371" s="32">
        <v>7973.1820752699996</v>
      </c>
      <c r="K371" s="37">
        <v>35.357028899710663</v>
      </c>
      <c r="L371" s="37">
        <v>47.14661920241717</v>
      </c>
      <c r="M371" s="37">
        <v>68.147255820172703</v>
      </c>
      <c r="N371" s="36">
        <v>8681.7043670999992</v>
      </c>
      <c r="O371" s="38">
        <v>10.180591571275045</v>
      </c>
      <c r="P371" s="36">
        <v>8365.7646032899993</v>
      </c>
      <c r="Q371" s="38">
        <v>38.515725562405045</v>
      </c>
      <c r="R371" s="37">
        <v>61.1</v>
      </c>
      <c r="S371" s="39">
        <v>50.3</v>
      </c>
      <c r="T371" s="39">
        <v>75.2</v>
      </c>
      <c r="U371" s="39">
        <v>56.8</v>
      </c>
      <c r="V371" s="48">
        <v>56.19</v>
      </c>
    </row>
    <row r="372" spans="1:22">
      <c r="A372" s="2" t="s">
        <v>376</v>
      </c>
      <c r="B372" s="31">
        <v>25004</v>
      </c>
      <c r="C372" s="31">
        <v>7053.6283999999996</v>
      </c>
      <c r="D372" s="32">
        <v>6774</v>
      </c>
      <c r="E372" s="33">
        <v>269</v>
      </c>
      <c r="F372" s="34">
        <v>9678</v>
      </c>
      <c r="G372" s="35">
        <v>6051</v>
      </c>
      <c r="H372" s="31">
        <v>1242.54</v>
      </c>
      <c r="I372" s="31">
        <v>997.25340000000006</v>
      </c>
      <c r="J372" s="32">
        <v>8416.4078298900004</v>
      </c>
      <c r="K372" s="37">
        <v>41.120539537035484</v>
      </c>
      <c r="L372" s="37">
        <v>44.286386597018591</v>
      </c>
      <c r="M372" s="37">
        <v>67.097939164916554</v>
      </c>
      <c r="N372" s="36">
        <v>10375.458827230001</v>
      </c>
      <c r="O372" s="38">
        <v>17.820001369169464</v>
      </c>
      <c r="P372" s="36">
        <v>10308.87385729</v>
      </c>
      <c r="Q372" s="38">
        <v>35.428424223730971</v>
      </c>
      <c r="R372" s="37">
        <v>59.3</v>
      </c>
      <c r="S372" s="39">
        <v>60.699999999999996</v>
      </c>
      <c r="T372" s="39">
        <v>76.7</v>
      </c>
      <c r="U372" s="39">
        <v>49</v>
      </c>
      <c r="V372" s="48">
        <v>53.559999999999995</v>
      </c>
    </row>
    <row r="373" spans="1:22">
      <c r="A373" s="2" t="s">
        <v>377</v>
      </c>
      <c r="B373" s="31">
        <v>24110</v>
      </c>
      <c r="C373" s="31">
        <v>9079.8259999999991</v>
      </c>
      <c r="D373" s="32">
        <v>7209</v>
      </c>
      <c r="E373" s="33">
        <v>269</v>
      </c>
      <c r="F373" s="34">
        <v>8694</v>
      </c>
      <c r="G373" s="35">
        <v>6713</v>
      </c>
      <c r="H373" s="31">
        <v>2167.0818000000004</v>
      </c>
      <c r="I373" s="31">
        <v>1428.4607999999998</v>
      </c>
      <c r="J373" s="32">
        <v>9060.5266803199993</v>
      </c>
      <c r="K373" s="37">
        <v>35.145633921231223</v>
      </c>
      <c r="L373" s="37">
        <v>47.834851626457301</v>
      </c>
      <c r="M373" s="37">
        <v>74.182551003886104</v>
      </c>
      <c r="N373" s="36">
        <v>10678.28003763</v>
      </c>
      <c r="O373" s="38">
        <v>16.054556716705971</v>
      </c>
      <c r="P373" s="36">
        <v>8933.0529125100002</v>
      </c>
      <c r="Q373" s="38">
        <v>42.033515177455257</v>
      </c>
      <c r="R373" s="37">
        <v>56.000000000000007</v>
      </c>
      <c r="S373" s="39">
        <v>59.599999999999994</v>
      </c>
      <c r="T373" s="39">
        <v>79.600000000000009</v>
      </c>
      <c r="U373" s="39">
        <v>43.4</v>
      </c>
      <c r="V373" s="48">
        <v>51.78</v>
      </c>
    </row>
    <row r="374" spans="1:22">
      <c r="A374" s="2" t="s">
        <v>378</v>
      </c>
      <c r="B374" s="31">
        <v>24560</v>
      </c>
      <c r="C374" s="31">
        <v>11074.104000000001</v>
      </c>
      <c r="D374" s="32">
        <v>7517</v>
      </c>
      <c r="E374" s="33">
        <v>322</v>
      </c>
      <c r="F374" s="34">
        <v>6090</v>
      </c>
      <c r="G374" s="35">
        <v>2778</v>
      </c>
      <c r="H374" s="31">
        <v>2029.4820000000002</v>
      </c>
      <c r="I374" s="31">
        <v>491.03339999999997</v>
      </c>
      <c r="J374" s="32">
        <v>12057.782828740001</v>
      </c>
      <c r="K374" s="37">
        <v>27.982221946605918</v>
      </c>
      <c r="L374" s="37">
        <v>55.693308267139116</v>
      </c>
      <c r="M374" s="37">
        <v>65.160169099899079</v>
      </c>
      <c r="N374" s="36">
        <v>12941.771508059999</v>
      </c>
      <c r="O374" s="38">
        <v>11.187477262276571</v>
      </c>
      <c r="P374" s="36">
        <v>8003.6290881599998</v>
      </c>
      <c r="Q374" s="38">
        <v>44.860878870955275</v>
      </c>
      <c r="R374" s="37">
        <v>63.7</v>
      </c>
      <c r="S374" s="39">
        <v>57.199999999999996</v>
      </c>
      <c r="T374" s="39">
        <v>76.400000000000006</v>
      </c>
      <c r="U374" s="39">
        <v>53.2</v>
      </c>
      <c r="V374" s="48">
        <v>49.830000000000005</v>
      </c>
    </row>
    <row r="375" spans="1:22">
      <c r="A375" s="2" t="s">
        <v>379</v>
      </c>
      <c r="B375" s="31">
        <v>37567</v>
      </c>
      <c r="C375" s="31">
        <v>2321.6406000000002</v>
      </c>
      <c r="D375" s="32">
        <v>11749</v>
      </c>
      <c r="E375" s="33">
        <v>362</v>
      </c>
      <c r="F375" s="34">
        <v>5948</v>
      </c>
      <c r="G375" s="35">
        <v>1067</v>
      </c>
      <c r="H375" s="31">
        <v>3526.0524000000005</v>
      </c>
      <c r="I375" s="31">
        <v>149.565</v>
      </c>
      <c r="J375" s="32">
        <v>14395.087360809999</v>
      </c>
      <c r="K375" s="37">
        <v>37.436217719773701</v>
      </c>
      <c r="L375" s="37">
        <v>40.801949373037857</v>
      </c>
      <c r="M375" s="37">
        <v>57.924905759518353</v>
      </c>
      <c r="N375" s="36">
        <v>16535.688853129999</v>
      </c>
      <c r="O375" s="38">
        <v>13.796287470952118</v>
      </c>
      <c r="P375" s="36">
        <v>14949.894689819999</v>
      </c>
      <c r="Q375" s="38">
        <v>36.416271597733576</v>
      </c>
      <c r="R375" s="37">
        <v>64.5</v>
      </c>
      <c r="S375" s="39">
        <v>58.8</v>
      </c>
      <c r="T375" s="39">
        <v>76.099999999999994</v>
      </c>
      <c r="U375" s="39">
        <v>57.199999999999996</v>
      </c>
      <c r="V375" s="48">
        <v>57.87</v>
      </c>
    </row>
    <row r="376" spans="1:22">
      <c r="A376" s="2" t="s">
        <v>380</v>
      </c>
      <c r="B376" s="31">
        <v>22189</v>
      </c>
      <c r="C376" s="31">
        <v>14678.023500000001</v>
      </c>
      <c r="D376" s="32">
        <v>6021</v>
      </c>
      <c r="E376" s="33">
        <v>227</v>
      </c>
      <c r="F376" s="34">
        <v>9330</v>
      </c>
      <c r="G376" s="35">
        <v>9763</v>
      </c>
      <c r="H376" s="31">
        <v>1434.4433999999999</v>
      </c>
      <c r="I376" s="31">
        <v>2075.9621999999999</v>
      </c>
      <c r="J376" s="32">
        <v>9623.2049154199995</v>
      </c>
      <c r="K376" s="37">
        <v>31.976677027815281</v>
      </c>
      <c r="L376" s="37">
        <v>52.838632709985056</v>
      </c>
      <c r="M376" s="37">
        <v>79.407183245364294</v>
      </c>
      <c r="N376" s="36">
        <v>10393.702047119999</v>
      </c>
      <c r="O376" s="38">
        <v>13.730497685619516</v>
      </c>
      <c r="P376" s="36">
        <v>7483.76929991</v>
      </c>
      <c r="Q376" s="38">
        <v>42.682436049951654</v>
      </c>
      <c r="R376" s="37">
        <v>54.400000000000006</v>
      </c>
      <c r="S376" s="39">
        <v>54.900000000000006</v>
      </c>
      <c r="T376" s="39">
        <v>80.400000000000006</v>
      </c>
      <c r="U376" s="39">
        <v>45.9</v>
      </c>
      <c r="V376" s="48">
        <v>45.2</v>
      </c>
    </row>
    <row r="377" spans="1:22">
      <c r="A377" s="2" t="s">
        <v>381</v>
      </c>
      <c r="B377" s="31">
        <v>45536</v>
      </c>
      <c r="C377" s="31">
        <v>12995.974399999999</v>
      </c>
      <c r="D377" s="32">
        <v>11618</v>
      </c>
      <c r="E377" s="33">
        <v>258</v>
      </c>
      <c r="F377" s="34">
        <v>13938</v>
      </c>
      <c r="G377" s="35">
        <v>6124</v>
      </c>
      <c r="H377" s="31">
        <v>2403.6246000000001</v>
      </c>
      <c r="I377" s="31">
        <v>709.62839999999994</v>
      </c>
      <c r="J377" s="32">
        <v>16404.121065340001</v>
      </c>
      <c r="K377" s="37">
        <v>41.632265052670789</v>
      </c>
      <c r="L377" s="37">
        <v>44.24047612603227</v>
      </c>
      <c r="M377" s="37">
        <v>69.3375745097063</v>
      </c>
      <c r="N377" s="36">
        <v>18559.4878178</v>
      </c>
      <c r="O377" s="38">
        <v>23.602835755729718</v>
      </c>
      <c r="P377" s="36">
        <v>18067.221733310002</v>
      </c>
      <c r="Q377" s="38">
        <v>39.847069272343859</v>
      </c>
      <c r="R377" s="37">
        <v>58.5</v>
      </c>
      <c r="S377" s="39">
        <v>60.099999999999994</v>
      </c>
      <c r="T377" s="39">
        <v>78</v>
      </c>
      <c r="U377" s="39">
        <v>54.800000000000004</v>
      </c>
      <c r="V377" s="48">
        <v>56.779999999999994</v>
      </c>
    </row>
    <row r="378" spans="1:22">
      <c r="A378" s="2" t="s">
        <v>382</v>
      </c>
      <c r="B378" s="31">
        <v>51651</v>
      </c>
      <c r="C378" s="31">
        <v>32013.289799999999</v>
      </c>
      <c r="D378" s="32">
        <v>13612</v>
      </c>
      <c r="E378" s="33">
        <v>195</v>
      </c>
      <c r="F378" s="34">
        <v>24036</v>
      </c>
      <c r="G378" s="35">
        <v>20646</v>
      </c>
      <c r="H378" s="31">
        <v>1349.3064000000002</v>
      </c>
      <c r="I378" s="31">
        <v>1956.3101999999999</v>
      </c>
      <c r="J378" s="32">
        <v>20546.093032240002</v>
      </c>
      <c r="K378" s="37">
        <v>40.338325638200914</v>
      </c>
      <c r="L378" s="37">
        <v>49.384731368679766</v>
      </c>
      <c r="M378" s="37">
        <v>80.006265031086684</v>
      </c>
      <c r="N378" s="36">
        <v>22007.421054279999</v>
      </c>
      <c r="O378" s="38">
        <v>23.451309885881809</v>
      </c>
      <c r="P378" s="36">
        <v>19561.973910839999</v>
      </c>
      <c r="Q378" s="38">
        <v>40.663608639729674</v>
      </c>
      <c r="R378" s="37">
        <v>53.400000000000006</v>
      </c>
      <c r="S378" s="39">
        <v>59.4</v>
      </c>
      <c r="T378" s="39">
        <v>75.400000000000006</v>
      </c>
      <c r="U378" s="39">
        <v>59.4</v>
      </c>
      <c r="V378" s="48">
        <v>56.67</v>
      </c>
    </row>
    <row r="379" spans="1:22">
      <c r="A379" s="2" t="s">
        <v>383</v>
      </c>
      <c r="B379" s="31">
        <v>63480</v>
      </c>
      <c r="C379" s="31">
        <v>20383.428</v>
      </c>
      <c r="D379" s="32">
        <v>16344</v>
      </c>
      <c r="E379" s="33">
        <v>314</v>
      </c>
      <c r="F379" s="34">
        <v>17274</v>
      </c>
      <c r="G379" s="35">
        <v>10828</v>
      </c>
      <c r="H379" s="31">
        <v>2333.2140000000004</v>
      </c>
      <c r="I379" s="31">
        <v>887.26560000000018</v>
      </c>
      <c r="J379" s="32">
        <v>24422.194104210001</v>
      </c>
      <c r="K379" s="37">
        <v>37.969749782051593</v>
      </c>
      <c r="L379" s="37">
        <v>44.580997439566303</v>
      </c>
      <c r="M379" s="37">
        <v>61.707498881201218</v>
      </c>
      <c r="N379" s="36">
        <v>27671.556840410001</v>
      </c>
      <c r="O379" s="38">
        <v>16.588736378563606</v>
      </c>
      <c r="P379" s="36">
        <v>23770.193540159999</v>
      </c>
      <c r="Q379" s="38">
        <v>37.140005773762731</v>
      </c>
      <c r="R379" s="37">
        <v>63.3</v>
      </c>
      <c r="S379" s="39">
        <v>67.900000000000006</v>
      </c>
      <c r="T379" s="39">
        <v>80.100000000000009</v>
      </c>
      <c r="U379" s="39">
        <v>54.1</v>
      </c>
      <c r="V379" s="48">
        <v>60.480000000000004</v>
      </c>
    </row>
    <row r="380" spans="1:22">
      <c r="A380" s="2" t="s">
        <v>384</v>
      </c>
      <c r="B380" s="31">
        <v>64602</v>
      </c>
      <c r="C380" s="31">
        <v>19471.042799999999</v>
      </c>
      <c r="D380" s="32">
        <v>18506</v>
      </c>
      <c r="E380" s="33">
        <v>371</v>
      </c>
      <c r="F380" s="34">
        <v>16182</v>
      </c>
      <c r="G380" s="35">
        <v>13067</v>
      </c>
      <c r="H380" s="31">
        <v>866.09640000000002</v>
      </c>
      <c r="I380" s="31">
        <v>950.77320000000009</v>
      </c>
      <c r="J380" s="32">
        <v>27627.610031169999</v>
      </c>
      <c r="K380" s="37">
        <v>34.030296744873489</v>
      </c>
      <c r="L380" s="37">
        <v>44.961445285125684</v>
      </c>
      <c r="M380" s="37">
        <v>60.724410931525782</v>
      </c>
      <c r="N380" s="36">
        <v>30529.88377452</v>
      </c>
      <c r="O380" s="38">
        <v>13.342514873475125</v>
      </c>
      <c r="P380" s="36">
        <v>24885.573344410001</v>
      </c>
      <c r="Q380" s="38">
        <v>40.589714321566817</v>
      </c>
      <c r="R380" s="37">
        <v>65.600000000000009</v>
      </c>
      <c r="S380" s="39">
        <v>64.5</v>
      </c>
      <c r="T380" s="39">
        <v>81.899999999999991</v>
      </c>
      <c r="U380" s="39">
        <v>55.900000000000006</v>
      </c>
      <c r="V380" s="48">
        <v>52.26</v>
      </c>
    </row>
    <row r="381" spans="1:22">
      <c r="A381" s="2" t="s">
        <v>385</v>
      </c>
      <c r="B381" s="31">
        <v>66616</v>
      </c>
      <c r="C381" s="31">
        <v>41754.908799999997</v>
      </c>
      <c r="D381" s="32">
        <v>17999</v>
      </c>
      <c r="E381" s="33">
        <v>233</v>
      </c>
      <c r="F381" s="34">
        <v>23102</v>
      </c>
      <c r="G381" s="35">
        <v>19359</v>
      </c>
      <c r="H381" s="31">
        <v>2823.3270000000002</v>
      </c>
      <c r="I381" s="31">
        <v>1357.1297999999997</v>
      </c>
      <c r="J381" s="32">
        <v>27917.114346350001</v>
      </c>
      <c r="K381" s="37">
        <v>37.024535650562079</v>
      </c>
      <c r="L381" s="37">
        <v>48.633742843251383</v>
      </c>
      <c r="M381" s="37">
        <v>74.066207168717924</v>
      </c>
      <c r="N381" s="36">
        <v>30253.743564100001</v>
      </c>
      <c r="O381" s="38">
        <v>17.333451275804126</v>
      </c>
      <c r="P381" s="36">
        <v>24271.5172728</v>
      </c>
      <c r="Q381" s="38">
        <v>38.431097778643029</v>
      </c>
      <c r="R381" s="37">
        <v>58.599999999999994</v>
      </c>
      <c r="S381" s="39">
        <v>64.8</v>
      </c>
      <c r="T381" s="39">
        <v>81.8</v>
      </c>
      <c r="U381" s="39">
        <v>56.2</v>
      </c>
      <c r="V381" s="48">
        <v>57.13</v>
      </c>
    </row>
    <row r="382" spans="1:22">
      <c r="A382" s="2" t="s">
        <v>386</v>
      </c>
      <c r="B382" s="31">
        <v>83158</v>
      </c>
      <c r="C382" s="31">
        <v>7159.9038</v>
      </c>
      <c r="D382" s="32">
        <v>24892</v>
      </c>
      <c r="E382" s="33">
        <v>403</v>
      </c>
      <c r="F382" s="34">
        <v>11372</v>
      </c>
      <c r="G382" s="35">
        <v>1444</v>
      </c>
      <c r="H382" s="31">
        <v>1436.2842000000001</v>
      </c>
      <c r="I382" s="31">
        <v>101.7042</v>
      </c>
      <c r="J382" s="32">
        <v>32505.907942180002</v>
      </c>
      <c r="K382" s="37">
        <v>40.532776825366945</v>
      </c>
      <c r="L382" s="37">
        <v>30.036036451290197</v>
      </c>
      <c r="M382" s="37">
        <v>47.143162393775981</v>
      </c>
      <c r="N382" s="36">
        <v>39670.569944269999</v>
      </c>
      <c r="O382" s="38">
        <v>17.964822647221343</v>
      </c>
      <c r="P382" s="36">
        <v>30689.39554406</v>
      </c>
      <c r="Q382" s="38">
        <v>30.294813980784028</v>
      </c>
      <c r="R382" s="37">
        <v>69.099999999999994</v>
      </c>
      <c r="S382" s="39">
        <v>66</v>
      </c>
      <c r="T382" s="39">
        <v>81.399999999999991</v>
      </c>
      <c r="U382" s="39">
        <v>57.8</v>
      </c>
      <c r="V382" s="48">
        <v>51.2</v>
      </c>
    </row>
    <row r="383" spans="1:22">
      <c r="A383" s="2" t="s">
        <v>387</v>
      </c>
      <c r="B383" s="31">
        <v>64940</v>
      </c>
      <c r="C383" s="31">
        <v>27398.185999999998</v>
      </c>
      <c r="D383" s="32">
        <v>17074</v>
      </c>
      <c r="E383" s="33">
        <v>247</v>
      </c>
      <c r="F383" s="34">
        <v>22792</v>
      </c>
      <c r="G383" s="35">
        <v>21432</v>
      </c>
      <c r="H383" s="31">
        <v>1265.55</v>
      </c>
      <c r="I383" s="31">
        <v>1727.5907999999999</v>
      </c>
      <c r="J383" s="32">
        <v>25615.40317885</v>
      </c>
      <c r="K383" s="37">
        <v>39.629166569428357</v>
      </c>
      <c r="L383" s="37">
        <v>45.412231514841373</v>
      </c>
      <c r="M383" s="37">
        <v>76.061894776914727</v>
      </c>
      <c r="N383" s="36">
        <v>27818.029312809998</v>
      </c>
      <c r="O383" s="38">
        <v>20.664576416356237</v>
      </c>
      <c r="P383" s="36">
        <v>24607.253596639999</v>
      </c>
      <c r="Q383" s="38">
        <v>38.931727164132226</v>
      </c>
      <c r="R383" s="37">
        <v>56.999999999999993</v>
      </c>
      <c r="S383" s="39">
        <v>66.7</v>
      </c>
      <c r="T383" s="39">
        <v>79</v>
      </c>
      <c r="U383" s="39">
        <v>56.2</v>
      </c>
      <c r="V383" s="48">
        <v>54.83</v>
      </c>
    </row>
    <row r="384" spans="1:22">
      <c r="A384" s="2" t="s">
        <v>388</v>
      </c>
      <c r="B384" s="31">
        <v>51077</v>
      </c>
      <c r="C384" s="31">
        <v>8320.443299999999</v>
      </c>
      <c r="D384" s="32">
        <v>15169</v>
      </c>
      <c r="E384" s="33">
        <v>419</v>
      </c>
      <c r="F384" s="34">
        <v>8740</v>
      </c>
      <c r="G384" s="35">
        <v>2795</v>
      </c>
      <c r="H384" s="31">
        <v>1292.2415999999998</v>
      </c>
      <c r="I384" s="31">
        <v>295.90859999999998</v>
      </c>
      <c r="J384" s="32">
        <v>17668.475444029998</v>
      </c>
      <c r="K384" s="37">
        <v>43.371060264464752</v>
      </c>
      <c r="L384" s="37">
        <v>32.31926468055363</v>
      </c>
      <c r="M384" s="37">
        <v>52.291189995698886</v>
      </c>
      <c r="N384" s="36">
        <v>21415.158832140001</v>
      </c>
      <c r="O384" s="38">
        <v>18.433225584465713</v>
      </c>
      <c r="P384" s="36">
        <v>22207.656467469998</v>
      </c>
      <c r="Q384" s="38">
        <v>32.581031241268548</v>
      </c>
      <c r="R384" s="37">
        <v>67.7</v>
      </c>
      <c r="S384" s="39">
        <v>63</v>
      </c>
      <c r="T384" s="39">
        <v>80.7</v>
      </c>
      <c r="U384" s="39">
        <v>55.400000000000006</v>
      </c>
      <c r="V384" s="48">
        <v>57.96</v>
      </c>
    </row>
    <row r="385" spans="1:22">
      <c r="A385" s="2" t="s">
        <v>389</v>
      </c>
      <c r="B385" s="31">
        <v>62040</v>
      </c>
      <c r="C385" s="31">
        <v>25759.008000000002</v>
      </c>
      <c r="D385" s="32">
        <v>18519</v>
      </c>
      <c r="E385" s="33">
        <v>297</v>
      </c>
      <c r="F385" s="34">
        <v>18110</v>
      </c>
      <c r="G385" s="35">
        <v>9465</v>
      </c>
      <c r="H385" s="31">
        <v>2579.8812000000003</v>
      </c>
      <c r="I385" s="31">
        <v>682.01639999999998</v>
      </c>
      <c r="J385" s="32">
        <v>29831.90644006</v>
      </c>
      <c r="K385" s="37">
        <v>30.30209752694083</v>
      </c>
      <c r="L385" s="37">
        <v>54.55411906462696</v>
      </c>
      <c r="M385" s="37">
        <v>70.274224214403887</v>
      </c>
      <c r="N385" s="36">
        <v>31905.307823719999</v>
      </c>
      <c r="O385" s="38">
        <v>14.145220154073405</v>
      </c>
      <c r="P385" s="36">
        <v>19664.240743459999</v>
      </c>
      <c r="Q385" s="38">
        <v>43.483305490825053</v>
      </c>
      <c r="R385" s="37">
        <v>61.1</v>
      </c>
      <c r="S385" s="39">
        <v>62.9</v>
      </c>
      <c r="T385" s="39">
        <v>79.600000000000009</v>
      </c>
      <c r="U385" s="39">
        <v>57.3</v>
      </c>
      <c r="V385" s="48">
        <v>49.46</v>
      </c>
    </row>
    <row r="386" spans="1:22">
      <c r="A386" s="2" t="s">
        <v>390</v>
      </c>
      <c r="B386" s="31">
        <v>58606</v>
      </c>
      <c r="C386" s="31">
        <v>8720.5727999999999</v>
      </c>
      <c r="D386" s="32">
        <v>17226</v>
      </c>
      <c r="E386" s="33">
        <v>441</v>
      </c>
      <c r="F386" s="34">
        <v>10654</v>
      </c>
      <c r="G386" s="35">
        <v>7122</v>
      </c>
      <c r="H386" s="31">
        <v>3288.5891999999999</v>
      </c>
      <c r="I386" s="31">
        <v>550.85940000000005</v>
      </c>
      <c r="J386" s="32">
        <v>22953.101594510001</v>
      </c>
      <c r="K386" s="37">
        <v>37.854203184335447</v>
      </c>
      <c r="L386" s="37">
        <v>41.962307033883647</v>
      </c>
      <c r="M386" s="37">
        <v>45.728498371665282</v>
      </c>
      <c r="N386" s="36">
        <v>27194.98024031</v>
      </c>
      <c r="O386" s="38">
        <v>16.687545587598002</v>
      </c>
      <c r="P386" s="36">
        <v>23052.14972908</v>
      </c>
      <c r="Q386" s="38">
        <v>37.175161024134177</v>
      </c>
      <c r="R386" s="37">
        <v>69.899999999999991</v>
      </c>
      <c r="S386" s="39">
        <v>63.800000000000004</v>
      </c>
      <c r="T386" s="39">
        <v>77.3</v>
      </c>
      <c r="U386" s="39">
        <v>59.9</v>
      </c>
      <c r="V386" s="48">
        <v>57.34</v>
      </c>
    </row>
    <row r="387" spans="1:22">
      <c r="A387" s="2" t="s">
        <v>391</v>
      </c>
      <c r="B387" s="31">
        <v>66440</v>
      </c>
      <c r="C387" s="31">
        <v>3966.4679999999998</v>
      </c>
      <c r="D387" s="32">
        <v>19888</v>
      </c>
      <c r="E387" s="33">
        <v>413</v>
      </c>
      <c r="F387" s="34">
        <v>7904</v>
      </c>
      <c r="G387" s="35">
        <v>1405</v>
      </c>
      <c r="H387" s="31">
        <v>1956.3101999999999</v>
      </c>
      <c r="I387" s="31">
        <v>114.1296</v>
      </c>
      <c r="J387" s="32">
        <v>24466.57739509</v>
      </c>
      <c r="K387" s="37">
        <v>40.778526691404153</v>
      </c>
      <c r="L387" s="37">
        <v>28.308447256760406</v>
      </c>
      <c r="M387" s="37">
        <v>46.552240409229952</v>
      </c>
      <c r="N387" s="36">
        <v>30300.66688447</v>
      </c>
      <c r="O387" s="38">
        <v>17.271955894978454</v>
      </c>
      <c r="P387" s="36">
        <v>24069.370128719998</v>
      </c>
      <c r="Q387" s="38">
        <v>29.629308349994844</v>
      </c>
      <c r="R387" s="37">
        <v>67.600000000000009</v>
      </c>
      <c r="S387" s="39">
        <v>66.3</v>
      </c>
      <c r="T387" s="39">
        <v>78.900000000000006</v>
      </c>
      <c r="U387" s="39">
        <v>58.4</v>
      </c>
      <c r="V387" s="48">
        <v>53.37</v>
      </c>
    </row>
    <row r="388" spans="1:22">
      <c r="A388" s="2" t="s">
        <v>392</v>
      </c>
      <c r="B388" s="31">
        <v>56289</v>
      </c>
      <c r="C388" s="31">
        <v>28870.628100000002</v>
      </c>
      <c r="D388" s="32">
        <v>15857</v>
      </c>
      <c r="E388" s="33">
        <v>251</v>
      </c>
      <c r="F388" s="34">
        <v>22496</v>
      </c>
      <c r="G388" s="35">
        <v>7096</v>
      </c>
      <c r="H388" s="31">
        <v>3653.5278000000003</v>
      </c>
      <c r="I388" s="31">
        <v>598.26</v>
      </c>
      <c r="J388" s="32">
        <v>21943.06947436</v>
      </c>
      <c r="K388" s="37">
        <v>37.505765747214959</v>
      </c>
      <c r="L388" s="37">
        <v>49.664536627299498</v>
      </c>
      <c r="M388" s="37">
        <v>78.458579892900445</v>
      </c>
      <c r="N388" s="36">
        <v>25329.372824810001</v>
      </c>
      <c r="O388" s="38">
        <v>21.689595281012295</v>
      </c>
      <c r="P388" s="36">
        <v>21469.226396679998</v>
      </c>
      <c r="Q388" s="38">
        <v>43.834331422697645</v>
      </c>
      <c r="R388" s="37">
        <v>56.699999999999996</v>
      </c>
      <c r="S388" s="39">
        <v>64.400000000000006</v>
      </c>
      <c r="T388" s="39">
        <v>80.600000000000009</v>
      </c>
      <c r="U388" s="39">
        <v>55.1</v>
      </c>
      <c r="V388" s="48">
        <v>55.589999999999996</v>
      </c>
    </row>
    <row r="389" spans="1:22">
      <c r="A389" s="2" t="s">
        <v>393</v>
      </c>
      <c r="B389" s="31">
        <v>78833</v>
      </c>
      <c r="C389" s="31">
        <v>16271.131200000002</v>
      </c>
      <c r="D389" s="32">
        <v>22288</v>
      </c>
      <c r="E389" s="33">
        <v>411</v>
      </c>
      <c r="F389" s="34">
        <v>18702</v>
      </c>
      <c r="G389" s="35">
        <v>10537</v>
      </c>
      <c r="H389" s="31">
        <v>1571.1228000000001</v>
      </c>
      <c r="I389" s="31">
        <v>667.75020000000006</v>
      </c>
      <c r="J389" s="32">
        <v>37189.375280280001</v>
      </c>
      <c r="K389" s="37">
        <v>30.116883004550161</v>
      </c>
      <c r="L389" s="37">
        <v>47.333817672560308</v>
      </c>
      <c r="M389" s="37">
        <v>60.175003633953693</v>
      </c>
      <c r="N389" s="36">
        <v>40256.559022870002</v>
      </c>
      <c r="O389" s="38">
        <v>10.959424735317242</v>
      </c>
      <c r="P389" s="36">
        <v>27005.39250342</v>
      </c>
      <c r="Q389" s="38">
        <v>41.325363226609923</v>
      </c>
      <c r="R389" s="37">
        <v>67.300000000000011</v>
      </c>
      <c r="S389" s="39">
        <v>67.300000000000011</v>
      </c>
      <c r="T389" s="39">
        <v>80.100000000000009</v>
      </c>
      <c r="U389" s="39">
        <v>57.199999999999996</v>
      </c>
      <c r="V389" s="48">
        <v>55.81</v>
      </c>
    </row>
    <row r="390" spans="1:22">
      <c r="A390" s="2" t="s">
        <v>394</v>
      </c>
      <c r="B390" s="31">
        <v>59343</v>
      </c>
      <c r="C390" s="31">
        <v>30336.141599999995</v>
      </c>
      <c r="D390" s="32">
        <v>17055</v>
      </c>
      <c r="E390" s="33">
        <v>251</v>
      </c>
      <c r="F390" s="34">
        <v>23816</v>
      </c>
      <c r="G390" s="35">
        <v>20542</v>
      </c>
      <c r="H390" s="31">
        <v>901.07159999999988</v>
      </c>
      <c r="I390" s="31">
        <v>1548.5729999999999</v>
      </c>
      <c r="J390" s="32">
        <v>23070.781058019998</v>
      </c>
      <c r="K390" s="37">
        <v>36.958083855213751</v>
      </c>
      <c r="L390" s="37">
        <v>51.526580536825719</v>
      </c>
      <c r="M390" s="37">
        <v>79.495636658145457</v>
      </c>
      <c r="N390" s="36">
        <v>25333.215133819998</v>
      </c>
      <c r="O390" s="38">
        <v>19.046894680329544</v>
      </c>
      <c r="P390" s="36">
        <v>24017.356919950002</v>
      </c>
      <c r="Q390" s="38">
        <v>44.149412270099518</v>
      </c>
      <c r="R390" s="37">
        <v>54.900000000000006</v>
      </c>
      <c r="S390" s="39">
        <v>63.3</v>
      </c>
      <c r="T390" s="39">
        <v>81.2</v>
      </c>
      <c r="U390" s="39">
        <v>55.1</v>
      </c>
      <c r="V390" s="48">
        <v>52.94</v>
      </c>
    </row>
    <row r="391" spans="1:22">
      <c r="A391" s="2" t="s">
        <v>395</v>
      </c>
      <c r="B391" s="31">
        <v>66181</v>
      </c>
      <c r="C391" s="31">
        <v>5162.1179999999995</v>
      </c>
      <c r="D391" s="32">
        <v>19622</v>
      </c>
      <c r="E391" s="33">
        <v>397</v>
      </c>
      <c r="F391" s="34">
        <v>13012</v>
      </c>
      <c r="G391" s="35">
        <v>756</v>
      </c>
      <c r="H391" s="31">
        <v>3221.8602000000001</v>
      </c>
      <c r="I391" s="31">
        <v>60.286200000000001</v>
      </c>
      <c r="J391" s="32">
        <v>28208.14253171</v>
      </c>
      <c r="K391" s="37">
        <v>33.463057926594018</v>
      </c>
      <c r="L391" s="37">
        <v>45.015725494111699</v>
      </c>
      <c r="M391" s="37">
        <v>53.827293524856678</v>
      </c>
      <c r="N391" s="36">
        <v>30864.999685890001</v>
      </c>
      <c r="O391" s="38">
        <v>10.250975384089871</v>
      </c>
      <c r="P391" s="36">
        <v>24156.545691579999</v>
      </c>
      <c r="Q391" s="38">
        <v>36.878690039756748</v>
      </c>
      <c r="R391" s="37">
        <v>69.099999999999994</v>
      </c>
      <c r="S391" s="39">
        <v>67.800000000000011</v>
      </c>
      <c r="T391" s="39">
        <v>78.900000000000006</v>
      </c>
      <c r="U391" s="39">
        <v>57.199999999999996</v>
      </c>
      <c r="V391" s="48">
        <v>59.95</v>
      </c>
    </row>
    <row r="392" spans="1:22">
      <c r="A392" s="2" t="s">
        <v>396</v>
      </c>
      <c r="B392" s="31">
        <v>61631</v>
      </c>
      <c r="C392" s="31">
        <v>13145.8923</v>
      </c>
      <c r="D392" s="32">
        <v>17743</v>
      </c>
      <c r="E392" s="33">
        <v>346</v>
      </c>
      <c r="F392" s="34">
        <v>16232</v>
      </c>
      <c r="G392" s="35">
        <v>6229</v>
      </c>
      <c r="H392" s="31">
        <v>1120.5870000000002</v>
      </c>
      <c r="I392" s="31">
        <v>487.81199999999995</v>
      </c>
      <c r="J392" s="32">
        <v>25034.198253890001</v>
      </c>
      <c r="K392" s="37">
        <v>33.75973436160028</v>
      </c>
      <c r="L392" s="37">
        <v>47.35025885455866</v>
      </c>
      <c r="M392" s="37">
        <v>64.342410759908518</v>
      </c>
      <c r="N392" s="36">
        <v>28655.06201048</v>
      </c>
      <c r="O392" s="38">
        <v>14.308373738610241</v>
      </c>
      <c r="P392" s="36">
        <v>22573.429172529999</v>
      </c>
      <c r="Q392" s="38">
        <v>41.548405993154759</v>
      </c>
      <c r="R392" s="37">
        <v>62</v>
      </c>
      <c r="S392" s="39">
        <v>63</v>
      </c>
      <c r="T392" s="39">
        <v>79.900000000000006</v>
      </c>
      <c r="U392" s="39">
        <v>57.9</v>
      </c>
      <c r="V392" s="48">
        <v>59.050000000000004</v>
      </c>
    </row>
    <row r="393" spans="1:22">
      <c r="A393" s="2" t="s">
        <v>397</v>
      </c>
      <c r="B393" s="31">
        <v>63069</v>
      </c>
      <c r="C393" s="31">
        <v>13282.331399999999</v>
      </c>
      <c r="D393" s="32">
        <v>18636</v>
      </c>
      <c r="E393" s="33">
        <v>367</v>
      </c>
      <c r="F393" s="34">
        <v>20198</v>
      </c>
      <c r="G393" s="35">
        <v>6610</v>
      </c>
      <c r="H393" s="31">
        <v>1691.2349999999999</v>
      </c>
      <c r="I393" s="31">
        <v>531.07079999999996</v>
      </c>
      <c r="J393" s="32">
        <v>25035.9711054</v>
      </c>
      <c r="K393" s="37">
        <v>33.675690064830427</v>
      </c>
      <c r="L393" s="37">
        <v>44.10809049054614</v>
      </c>
      <c r="M393" s="37">
        <v>69.27262237189143</v>
      </c>
      <c r="N393" s="36">
        <v>28160.79927688</v>
      </c>
      <c r="O393" s="38">
        <v>12.018726846608823</v>
      </c>
      <c r="P393" s="36">
        <v>23938.198407989999</v>
      </c>
      <c r="Q393" s="38">
        <v>40.847146460262906</v>
      </c>
      <c r="R393" s="37">
        <v>62.7</v>
      </c>
      <c r="S393" s="39">
        <v>65.600000000000009</v>
      </c>
      <c r="T393" s="39">
        <v>79</v>
      </c>
      <c r="U393" s="39">
        <v>56.8</v>
      </c>
      <c r="V393" s="48">
        <v>55.800000000000004</v>
      </c>
    </row>
    <row r="394" spans="1:22">
      <c r="A394" s="2" t="s">
        <v>398</v>
      </c>
      <c r="B394" s="31">
        <v>68273</v>
      </c>
      <c r="C394" s="31">
        <v>2000.3989000000001</v>
      </c>
      <c r="D394" s="32">
        <v>19294</v>
      </c>
      <c r="E394" s="33">
        <v>431</v>
      </c>
      <c r="F394" s="34">
        <v>15228</v>
      </c>
      <c r="G394" s="35">
        <v>876</v>
      </c>
      <c r="H394" s="31">
        <v>376.90379999999999</v>
      </c>
      <c r="I394" s="31">
        <v>70.410600000000002</v>
      </c>
      <c r="J394" s="32">
        <v>31059.703105060002</v>
      </c>
      <c r="K394" s="37">
        <v>28.75319251618555</v>
      </c>
      <c r="L394" s="37">
        <v>43.775615109077037</v>
      </c>
      <c r="M394" s="37">
        <v>57.092324556164044</v>
      </c>
      <c r="N394" s="36">
        <v>33684.139055239997</v>
      </c>
      <c r="O394" s="38">
        <v>6.6982226620365806</v>
      </c>
      <c r="P394" s="36">
        <v>23545.555844890001</v>
      </c>
      <c r="Q394" s="38">
        <v>39.69509231852949</v>
      </c>
      <c r="R394" s="37">
        <v>66.7</v>
      </c>
      <c r="S394" s="39">
        <v>65.7</v>
      </c>
      <c r="T394" s="39">
        <v>82.6</v>
      </c>
      <c r="U394" s="39">
        <v>55.300000000000004</v>
      </c>
      <c r="V394" s="48">
        <v>49.62</v>
      </c>
    </row>
    <row r="395" spans="1:22">
      <c r="A395" s="2" t="s">
        <v>399</v>
      </c>
      <c r="B395" s="31">
        <v>79247</v>
      </c>
      <c r="C395" s="31">
        <v>23377.865000000002</v>
      </c>
      <c r="D395" s="32">
        <v>24883</v>
      </c>
      <c r="E395" s="33">
        <v>372</v>
      </c>
      <c r="F395" s="34">
        <v>20692</v>
      </c>
      <c r="G395" s="35">
        <v>7302</v>
      </c>
      <c r="H395" s="31">
        <v>1795.2402</v>
      </c>
      <c r="I395" s="31">
        <v>417.86160000000001</v>
      </c>
      <c r="J395" s="32">
        <v>35257.24753465</v>
      </c>
      <c r="K395" s="37">
        <v>31.256819277395909</v>
      </c>
      <c r="L395" s="37">
        <v>46.495445355768524</v>
      </c>
      <c r="M395" s="37">
        <v>59.964051337611259</v>
      </c>
      <c r="N395" s="36">
        <v>38798.083520660002</v>
      </c>
      <c r="O395" s="38">
        <v>12.462975809166316</v>
      </c>
      <c r="P395" s="36">
        <v>27777.527155020001</v>
      </c>
      <c r="Q395" s="38">
        <v>42.49299997450224</v>
      </c>
      <c r="R395" s="37">
        <v>64.900000000000006</v>
      </c>
      <c r="S395" s="39">
        <v>65.100000000000009</v>
      </c>
      <c r="T395" s="39">
        <v>81.100000000000009</v>
      </c>
      <c r="U395" s="39">
        <v>58.4</v>
      </c>
      <c r="V395" s="48">
        <v>55.37</v>
      </c>
    </row>
    <row r="396" spans="1:22">
      <c r="A396" s="2" t="s">
        <v>400</v>
      </c>
      <c r="B396" s="31">
        <v>51011</v>
      </c>
      <c r="C396" s="31">
        <v>12161.0224</v>
      </c>
      <c r="D396" s="32">
        <v>14077</v>
      </c>
      <c r="E396" s="33">
        <v>270</v>
      </c>
      <c r="F396" s="34">
        <v>19512</v>
      </c>
      <c r="G396" s="35">
        <v>9524</v>
      </c>
      <c r="H396" s="31">
        <v>2440.4405999999999</v>
      </c>
      <c r="I396" s="31">
        <v>832.50179999999989</v>
      </c>
      <c r="J396" s="32">
        <v>20711.730767879999</v>
      </c>
      <c r="K396" s="37">
        <v>36.250784416771701</v>
      </c>
      <c r="L396" s="37">
        <v>50.039907484371795</v>
      </c>
      <c r="M396" s="37">
        <v>74.037615954246093</v>
      </c>
      <c r="N396" s="36">
        <v>22696.777120260002</v>
      </c>
      <c r="O396" s="38">
        <v>14.907066131428099</v>
      </c>
      <c r="P396" s="36">
        <v>19195.762770860001</v>
      </c>
      <c r="Q396" s="38">
        <v>38.512728623957628</v>
      </c>
      <c r="R396" s="37">
        <v>57.999999999999993</v>
      </c>
      <c r="S396" s="39">
        <v>62.6</v>
      </c>
      <c r="T396" s="39">
        <v>77.2</v>
      </c>
      <c r="U396" s="39">
        <v>55.900000000000006</v>
      </c>
      <c r="V396" s="48">
        <v>51.43</v>
      </c>
    </row>
    <row r="397" spans="1:22">
      <c r="A397" s="2" t="s">
        <v>401</v>
      </c>
      <c r="B397" s="31">
        <v>60105</v>
      </c>
      <c r="C397" s="31">
        <v>5223.1244999999999</v>
      </c>
      <c r="D397" s="32">
        <v>17769</v>
      </c>
      <c r="E397" s="33">
        <v>709</v>
      </c>
      <c r="F397" s="34">
        <v>6160</v>
      </c>
      <c r="G397" s="35">
        <v>1487</v>
      </c>
      <c r="H397" s="31">
        <v>3742.8065999999999</v>
      </c>
      <c r="I397" s="31">
        <v>115.05</v>
      </c>
      <c r="J397" s="32">
        <v>29596.10972443</v>
      </c>
      <c r="K397" s="37">
        <v>31.733979017314358</v>
      </c>
      <c r="L397" s="37">
        <v>23.820278381296475</v>
      </c>
      <c r="M397" s="37">
        <v>52.957789851500984</v>
      </c>
      <c r="N397" s="36">
        <v>31990.165446620002</v>
      </c>
      <c r="O397" s="38">
        <v>7.5424688482657887</v>
      </c>
      <c r="P397" s="36">
        <v>16237.899502529999</v>
      </c>
      <c r="Q397" s="38">
        <v>20.606506118039803</v>
      </c>
      <c r="R397" s="37">
        <v>71.599999999999994</v>
      </c>
      <c r="S397" s="39">
        <v>64.099999999999994</v>
      </c>
      <c r="T397" s="39">
        <v>81.2</v>
      </c>
      <c r="U397" s="39">
        <v>58.699999999999996</v>
      </c>
      <c r="V397" s="48">
        <v>63.370000000000005</v>
      </c>
    </row>
    <row r="398" spans="1:22">
      <c r="A398" s="2" t="s">
        <v>402</v>
      </c>
      <c r="B398" s="31">
        <v>52338</v>
      </c>
      <c r="C398" s="31">
        <v>43492.877999999997</v>
      </c>
      <c r="D398" s="32">
        <v>14487</v>
      </c>
      <c r="E398" s="33">
        <v>188</v>
      </c>
      <c r="F398" s="34">
        <v>26568</v>
      </c>
      <c r="G398" s="35">
        <v>31759</v>
      </c>
      <c r="H398" s="31">
        <v>1295.0028</v>
      </c>
      <c r="I398" s="31">
        <v>2896.0385999999999</v>
      </c>
      <c r="J398" s="32">
        <v>20181.680987759999</v>
      </c>
      <c r="K398" s="37">
        <v>41.269424977866926</v>
      </c>
      <c r="L398" s="37">
        <v>49.79499665908255</v>
      </c>
      <c r="M398" s="37">
        <v>86.314420361409276</v>
      </c>
      <c r="N398" s="36">
        <v>21203.872327900001</v>
      </c>
      <c r="O398" s="38">
        <v>27.533499571246487</v>
      </c>
      <c r="P398" s="36">
        <v>21758.36947062</v>
      </c>
      <c r="Q398" s="38">
        <v>45.344700266176993</v>
      </c>
      <c r="R398" s="37">
        <v>50.6</v>
      </c>
      <c r="S398" s="39">
        <v>63.7</v>
      </c>
      <c r="T398" s="39">
        <v>77.7</v>
      </c>
      <c r="U398" s="39">
        <v>53.2</v>
      </c>
      <c r="V398" s="48">
        <v>55.169999999999995</v>
      </c>
    </row>
    <row r="399" spans="1:22">
      <c r="A399" s="2" t="s">
        <v>403</v>
      </c>
      <c r="B399" s="31">
        <v>57800</v>
      </c>
      <c r="C399" s="31">
        <v>13033.9</v>
      </c>
      <c r="D399" s="32">
        <v>16997</v>
      </c>
      <c r="E399" s="33">
        <v>333</v>
      </c>
      <c r="F399" s="34">
        <v>11140</v>
      </c>
      <c r="G399" s="35">
        <v>6104</v>
      </c>
      <c r="H399" s="31">
        <v>1598.7348000000002</v>
      </c>
      <c r="I399" s="31">
        <v>543.03600000000006</v>
      </c>
      <c r="J399" s="32">
        <v>21798.164052389999</v>
      </c>
      <c r="K399" s="37">
        <v>38.043954620682662</v>
      </c>
      <c r="L399" s="37">
        <v>42.848800810455288</v>
      </c>
      <c r="M399" s="37">
        <v>54.287578001606875</v>
      </c>
      <c r="N399" s="36">
        <v>25177.670379539999</v>
      </c>
      <c r="O399" s="38">
        <v>14.776016035316648</v>
      </c>
      <c r="P399" s="36">
        <v>24069.579823529999</v>
      </c>
      <c r="Q399" s="38">
        <v>37.616921372631261</v>
      </c>
      <c r="R399" s="37">
        <v>64.600000000000009</v>
      </c>
      <c r="S399" s="39">
        <v>60.9</v>
      </c>
      <c r="T399" s="39">
        <v>81</v>
      </c>
      <c r="U399" s="39">
        <v>60</v>
      </c>
      <c r="V399" s="48">
        <v>56.899999999999991</v>
      </c>
    </row>
    <row r="400" spans="1:22">
      <c r="A400" s="2" t="s">
        <v>404</v>
      </c>
      <c r="B400" s="31">
        <v>90985</v>
      </c>
      <c r="C400" s="31">
        <v>11682.473999999998</v>
      </c>
      <c r="D400" s="32">
        <v>27427</v>
      </c>
      <c r="E400" s="33">
        <v>448</v>
      </c>
      <c r="F400" s="34">
        <v>17260</v>
      </c>
      <c r="G400" s="35">
        <v>10725</v>
      </c>
      <c r="H400" s="31">
        <v>1195.1393999999998</v>
      </c>
      <c r="I400" s="31">
        <v>524.16780000000006</v>
      </c>
      <c r="J400" s="32">
        <v>42860.725014559997</v>
      </c>
      <c r="K400" s="37">
        <v>29.395237157981015</v>
      </c>
      <c r="L400" s="37">
        <v>44.385864139520507</v>
      </c>
      <c r="M400" s="37">
        <v>52.176499878091199</v>
      </c>
      <c r="N400" s="36">
        <v>47893.808836459997</v>
      </c>
      <c r="O400" s="38">
        <v>11.2298469460537</v>
      </c>
      <c r="P400" s="36">
        <v>29733.706090169999</v>
      </c>
      <c r="Q400" s="38">
        <v>41.34471286333924</v>
      </c>
      <c r="R400" s="37">
        <v>70</v>
      </c>
      <c r="S400" s="39">
        <v>68.100000000000009</v>
      </c>
      <c r="T400" s="39">
        <v>78.8</v>
      </c>
      <c r="U400" s="39">
        <v>58.099999999999994</v>
      </c>
      <c r="V400" s="48">
        <v>54.98</v>
      </c>
    </row>
    <row r="401" spans="1:22">
      <c r="A401" s="2" t="s">
        <v>405</v>
      </c>
      <c r="B401" s="31">
        <v>74419</v>
      </c>
      <c r="C401" s="31">
        <v>16855.9035</v>
      </c>
      <c r="D401" s="32">
        <v>22072</v>
      </c>
      <c r="E401" s="33">
        <v>369</v>
      </c>
      <c r="F401" s="34">
        <v>18002</v>
      </c>
      <c r="G401" s="35">
        <v>5364</v>
      </c>
      <c r="H401" s="31">
        <v>1810.4268000000002</v>
      </c>
      <c r="I401" s="31">
        <v>333.18480000000005</v>
      </c>
      <c r="J401" s="32">
        <v>28688.45214148</v>
      </c>
      <c r="K401" s="37">
        <v>35.653691525251133</v>
      </c>
      <c r="L401" s="37">
        <v>43.842360739278163</v>
      </c>
      <c r="M401" s="37">
        <v>56.134188841329433</v>
      </c>
      <c r="N401" s="36">
        <v>32384.912370940001</v>
      </c>
      <c r="O401" s="38">
        <v>12.712602746006757</v>
      </c>
      <c r="P401" s="36">
        <v>29904.385326330001</v>
      </c>
      <c r="Q401" s="38">
        <v>39.502288385305974</v>
      </c>
      <c r="R401" s="37">
        <v>66.600000000000009</v>
      </c>
      <c r="S401" s="39">
        <v>68.7</v>
      </c>
      <c r="T401" s="39">
        <v>79.600000000000009</v>
      </c>
      <c r="U401" s="39">
        <v>55.1</v>
      </c>
      <c r="V401" s="48">
        <v>58.330000000000005</v>
      </c>
    </row>
    <row r="402" spans="1:22">
      <c r="A402" s="2" t="s">
        <v>406</v>
      </c>
      <c r="B402" s="31">
        <v>76762</v>
      </c>
      <c r="C402" s="31">
        <v>29576.3986</v>
      </c>
      <c r="D402" s="32">
        <v>21765</v>
      </c>
      <c r="E402" s="33">
        <v>338</v>
      </c>
      <c r="F402" s="34">
        <v>19236</v>
      </c>
      <c r="G402" s="35">
        <v>8569</v>
      </c>
      <c r="H402" s="31">
        <v>1962.7529999999999</v>
      </c>
      <c r="I402" s="31">
        <v>515.42399999999998</v>
      </c>
      <c r="J402" s="32">
        <v>33196.815779260003</v>
      </c>
      <c r="K402" s="37">
        <v>38.107287116433035</v>
      </c>
      <c r="L402" s="37">
        <v>42.741199978253889</v>
      </c>
      <c r="M402" s="37">
        <v>59.688310569338846</v>
      </c>
      <c r="N402" s="36">
        <v>36907.637895430002</v>
      </c>
      <c r="O402" s="38">
        <v>19.179564705105406</v>
      </c>
      <c r="P402" s="36">
        <v>27239.501952210001</v>
      </c>
      <c r="Q402" s="38">
        <v>36.246960396311302</v>
      </c>
      <c r="R402" s="37">
        <v>63.4</v>
      </c>
      <c r="S402" s="39">
        <v>64.099999999999994</v>
      </c>
      <c r="T402" s="39">
        <v>81.3</v>
      </c>
      <c r="U402" s="39">
        <v>59.099999999999994</v>
      </c>
      <c r="V402" s="48">
        <v>56.120000000000005</v>
      </c>
    </row>
    <row r="403" spans="1:22">
      <c r="A403" s="2" t="s">
        <v>407</v>
      </c>
      <c r="B403" s="31">
        <v>52418</v>
      </c>
      <c r="C403" s="31">
        <v>30460.0998</v>
      </c>
      <c r="D403" s="32">
        <v>14880</v>
      </c>
      <c r="E403" s="33">
        <v>234</v>
      </c>
      <c r="F403" s="34">
        <v>22364</v>
      </c>
      <c r="G403" s="35">
        <v>9440</v>
      </c>
      <c r="H403" s="31">
        <v>1857.8273999999999</v>
      </c>
      <c r="I403" s="31">
        <v>869.31780000000003</v>
      </c>
      <c r="J403" s="32">
        <v>21136.640445339999</v>
      </c>
      <c r="K403" s="37">
        <v>37.279309638406914</v>
      </c>
      <c r="L403" s="37">
        <v>51.09183253408802</v>
      </c>
      <c r="M403" s="37">
        <v>79.268530575292502</v>
      </c>
      <c r="N403" s="36">
        <v>23185.68025351</v>
      </c>
      <c r="O403" s="38">
        <v>20.052146902078363</v>
      </c>
      <c r="P403" s="36">
        <v>20313.405260250001</v>
      </c>
      <c r="Q403" s="38">
        <v>43.057641170067207</v>
      </c>
      <c r="R403" s="37">
        <v>57.9</v>
      </c>
      <c r="S403" s="39">
        <v>63.2</v>
      </c>
      <c r="T403" s="39">
        <v>81.699999999999989</v>
      </c>
      <c r="U403" s="39">
        <v>52</v>
      </c>
      <c r="V403" s="48">
        <v>66.14</v>
      </c>
    </row>
    <row r="404" spans="1:22">
      <c r="A404" s="2" t="s">
        <v>408</v>
      </c>
      <c r="B404" s="31">
        <v>88673</v>
      </c>
      <c r="C404" s="31">
        <v>24305.2693</v>
      </c>
      <c r="D404" s="32">
        <v>26342</v>
      </c>
      <c r="E404" s="33">
        <v>351</v>
      </c>
      <c r="F404" s="34">
        <v>24976</v>
      </c>
      <c r="G404" s="35">
        <v>20081</v>
      </c>
      <c r="H404" s="31">
        <v>876.68100000000004</v>
      </c>
      <c r="I404" s="31">
        <v>1003.2360000000001</v>
      </c>
      <c r="J404" s="32">
        <v>39037.832036389998</v>
      </c>
      <c r="K404" s="37">
        <v>32.649992961197619</v>
      </c>
      <c r="L404" s="37">
        <v>48.634027891030748</v>
      </c>
      <c r="M404" s="37">
        <v>62.157420940707361</v>
      </c>
      <c r="N404" s="36">
        <v>43900.637368590003</v>
      </c>
      <c r="O404" s="38">
        <v>13.49238682513516</v>
      </c>
      <c r="P404" s="36">
        <v>29891.618450279999</v>
      </c>
      <c r="Q404" s="38">
        <v>39.213988869412319</v>
      </c>
      <c r="R404" s="37">
        <v>62.3</v>
      </c>
      <c r="S404" s="39">
        <v>68.7</v>
      </c>
      <c r="T404" s="39">
        <v>79.100000000000009</v>
      </c>
      <c r="U404" s="39">
        <v>57.199999999999996</v>
      </c>
      <c r="V404" s="48">
        <v>55.389999999999993</v>
      </c>
    </row>
    <row r="405" spans="1:22">
      <c r="A405" s="2" t="s">
        <v>409</v>
      </c>
      <c r="B405" s="31">
        <v>141949</v>
      </c>
      <c r="C405" s="31">
        <v>17913.963799999998</v>
      </c>
      <c r="D405" s="32">
        <v>41637</v>
      </c>
      <c r="E405" s="33">
        <v>478</v>
      </c>
      <c r="F405" s="34">
        <v>22114</v>
      </c>
      <c r="G405" s="35">
        <v>5772</v>
      </c>
      <c r="H405" s="31">
        <v>1954.4694</v>
      </c>
      <c r="I405" s="31">
        <v>186.38099999999997</v>
      </c>
      <c r="J405" s="32">
        <v>58099.705227869999</v>
      </c>
      <c r="K405" s="37">
        <v>36.373261129125957</v>
      </c>
      <c r="L405" s="37">
        <v>35.940641197683</v>
      </c>
      <c r="M405" s="37">
        <v>45.279023765214596</v>
      </c>
      <c r="N405" s="36">
        <v>67016.312987650002</v>
      </c>
      <c r="O405" s="38">
        <v>13.969041606041765</v>
      </c>
      <c r="P405" s="36">
        <v>54178.651992630002</v>
      </c>
      <c r="Q405" s="38">
        <v>35.913827371945047</v>
      </c>
      <c r="R405" s="37">
        <v>68.300000000000011</v>
      </c>
      <c r="S405" s="39">
        <v>65.2</v>
      </c>
      <c r="T405" s="39">
        <v>82.3</v>
      </c>
      <c r="U405" s="39">
        <v>61.6</v>
      </c>
      <c r="V405" s="48">
        <v>57.379999999999995</v>
      </c>
    </row>
    <row r="406" spans="1:22">
      <c r="A406" s="2" t="s">
        <v>410</v>
      </c>
      <c r="B406" s="31">
        <v>137427</v>
      </c>
      <c r="C406" s="31">
        <v>13687.729200000002</v>
      </c>
      <c r="D406" s="32">
        <v>38577</v>
      </c>
      <c r="E406" s="33">
        <v>530</v>
      </c>
      <c r="F406" s="34">
        <v>20748</v>
      </c>
      <c r="G406" s="35">
        <v>8386</v>
      </c>
      <c r="H406" s="31">
        <v>2759.8193999999999</v>
      </c>
      <c r="I406" s="31">
        <v>294.52800000000002</v>
      </c>
      <c r="J406" s="32">
        <v>61183.885849049999</v>
      </c>
      <c r="K406" s="37">
        <v>34.154782894238217</v>
      </c>
      <c r="L406" s="37">
        <v>33.613218457536128</v>
      </c>
      <c r="M406" s="37">
        <v>45.794028175096976</v>
      </c>
      <c r="N406" s="36">
        <v>67508.348738159999</v>
      </c>
      <c r="O406" s="38">
        <v>10.51663245206419</v>
      </c>
      <c r="P406" s="36">
        <v>46166.076258959998</v>
      </c>
      <c r="Q406" s="38">
        <v>31.279305664118198</v>
      </c>
      <c r="R406" s="37">
        <v>72.099999999999994</v>
      </c>
      <c r="S406" s="39">
        <v>69.5</v>
      </c>
      <c r="T406" s="39">
        <v>80.7</v>
      </c>
      <c r="U406" s="39">
        <v>66.8</v>
      </c>
      <c r="V406" s="48">
        <v>57.04</v>
      </c>
    </row>
    <row r="407" spans="1:22">
      <c r="A407" s="2" t="s">
        <v>411</v>
      </c>
      <c r="B407" s="31">
        <v>242970</v>
      </c>
      <c r="C407" s="31">
        <v>11006.541000000001</v>
      </c>
      <c r="D407" s="32">
        <v>73991</v>
      </c>
      <c r="E407" s="33">
        <v>475</v>
      </c>
      <c r="F407" s="34">
        <v>28094</v>
      </c>
      <c r="G407" s="35">
        <v>4739</v>
      </c>
      <c r="H407" s="31">
        <v>1632.7895999999998</v>
      </c>
      <c r="I407" s="31">
        <v>98.942999999999998</v>
      </c>
      <c r="J407" s="32">
        <v>106129.53448944</v>
      </c>
      <c r="K407" s="37">
        <v>35.754798669784265</v>
      </c>
      <c r="L407" s="37">
        <v>30.672082516119513</v>
      </c>
      <c r="M407" s="37">
        <v>45.610087367247957</v>
      </c>
      <c r="N407" s="36">
        <v>125447.30193011</v>
      </c>
      <c r="O407" s="38">
        <v>14.576586073654719</v>
      </c>
      <c r="P407" s="36">
        <v>77558.010111569994</v>
      </c>
      <c r="Q407" s="38">
        <v>29.990201413831954</v>
      </c>
      <c r="R407" s="37">
        <v>69.399999999999991</v>
      </c>
      <c r="S407" s="39">
        <v>71</v>
      </c>
      <c r="T407" s="39">
        <v>82</v>
      </c>
      <c r="U407" s="39">
        <v>61.9</v>
      </c>
      <c r="V407" s="48">
        <v>54.58</v>
      </c>
    </row>
    <row r="408" spans="1:22">
      <c r="A408" s="2" t="s">
        <v>412</v>
      </c>
      <c r="B408" s="31">
        <v>100196</v>
      </c>
      <c r="C408" s="31">
        <v>6783.2691999999988</v>
      </c>
      <c r="D408" s="32">
        <v>29461</v>
      </c>
      <c r="E408" s="33">
        <v>484</v>
      </c>
      <c r="F408" s="34">
        <v>21484</v>
      </c>
      <c r="G408" s="35">
        <v>3582</v>
      </c>
      <c r="H408" s="31">
        <v>2821.9464000000003</v>
      </c>
      <c r="I408" s="31">
        <v>179.93819999999999</v>
      </c>
      <c r="J408" s="32">
        <v>43588.454581350001</v>
      </c>
      <c r="K408" s="37">
        <v>34.949713875525966</v>
      </c>
      <c r="L408" s="37">
        <v>35.557699087840668</v>
      </c>
      <c r="M408" s="37">
        <v>54.247253326645698</v>
      </c>
      <c r="N408" s="36">
        <v>49010.981689159998</v>
      </c>
      <c r="O408" s="38">
        <v>11.29953691585588</v>
      </c>
      <c r="P408" s="36">
        <v>33685.98376594</v>
      </c>
      <c r="Q408" s="38">
        <v>30.64077034575503</v>
      </c>
      <c r="R408" s="37">
        <v>67.7</v>
      </c>
      <c r="S408" s="39">
        <v>65.7</v>
      </c>
      <c r="T408" s="39">
        <v>79.600000000000009</v>
      </c>
      <c r="U408" s="39">
        <v>59.4</v>
      </c>
      <c r="V408" s="48">
        <v>58.77</v>
      </c>
    </row>
    <row r="409" spans="1:22">
      <c r="A409" s="2" t="s">
        <v>413</v>
      </c>
      <c r="B409" s="31">
        <v>184236</v>
      </c>
      <c r="C409" s="31">
        <v>28961.8992</v>
      </c>
      <c r="D409" s="32">
        <v>56003</v>
      </c>
      <c r="E409" s="33">
        <v>506</v>
      </c>
      <c r="F409" s="34">
        <v>34412</v>
      </c>
      <c r="G409" s="35">
        <v>15685</v>
      </c>
      <c r="H409" s="31">
        <v>1515.8987999999997</v>
      </c>
      <c r="I409" s="31">
        <v>416.02079999999995</v>
      </c>
      <c r="J409" s="32">
        <v>76609.516597850001</v>
      </c>
      <c r="K409" s="37">
        <v>31.2143799591225</v>
      </c>
      <c r="L409" s="37">
        <v>40.032461375648168</v>
      </c>
      <c r="M409" s="37">
        <v>50.498144142026746</v>
      </c>
      <c r="N409" s="36">
        <v>87718.082018710003</v>
      </c>
      <c r="O409" s="38">
        <v>12.795321459988141</v>
      </c>
      <c r="P409" s="36">
        <v>67353.747227200001</v>
      </c>
      <c r="Q409" s="38">
        <v>44.797578533930569</v>
      </c>
      <c r="R409" s="37">
        <v>69</v>
      </c>
      <c r="S409" s="39">
        <v>67</v>
      </c>
      <c r="T409" s="39">
        <v>79.400000000000006</v>
      </c>
      <c r="U409" s="39">
        <v>66.7</v>
      </c>
      <c r="V409" s="48">
        <v>58.75</v>
      </c>
    </row>
    <row r="410" spans="1:22">
      <c r="A410" s="2" t="s">
        <v>414</v>
      </c>
      <c r="B410" s="31">
        <v>204667</v>
      </c>
      <c r="C410" s="31">
        <v>5014.3415000000005</v>
      </c>
      <c r="D410" s="32">
        <v>63020</v>
      </c>
      <c r="E410" s="33">
        <v>546</v>
      </c>
      <c r="F410" s="34">
        <v>32794</v>
      </c>
      <c r="G410" s="35">
        <v>4790</v>
      </c>
      <c r="H410" s="31">
        <v>888.18600000000004</v>
      </c>
      <c r="I410" s="31">
        <v>117.81120000000001</v>
      </c>
      <c r="J410" s="32">
        <v>84833.829116780005</v>
      </c>
      <c r="K410" s="37">
        <v>33.086440985833136</v>
      </c>
      <c r="L410" s="37">
        <v>36.935584849567007</v>
      </c>
      <c r="M410" s="37">
        <v>46.335685209735082</v>
      </c>
      <c r="N410" s="36">
        <v>98548.596806879999</v>
      </c>
      <c r="O410" s="38">
        <v>12.192629343212676</v>
      </c>
      <c r="P410" s="36">
        <v>76478.630418000001</v>
      </c>
      <c r="Q410" s="38">
        <v>39.990275894770399</v>
      </c>
      <c r="R410" s="37">
        <v>71.2</v>
      </c>
      <c r="S410" s="39">
        <v>75.400000000000006</v>
      </c>
      <c r="T410" s="39">
        <v>82.6</v>
      </c>
      <c r="U410" s="39">
        <v>59</v>
      </c>
      <c r="V410" s="48">
        <v>57.45</v>
      </c>
    </row>
    <row r="411" spans="1:22">
      <c r="A411" s="2" t="s">
        <v>415</v>
      </c>
      <c r="B411" s="31">
        <v>151895</v>
      </c>
      <c r="C411" s="31">
        <v>12470.579500000002</v>
      </c>
      <c r="D411" s="32">
        <v>45309</v>
      </c>
      <c r="E411" s="33">
        <v>409</v>
      </c>
      <c r="F411" s="34">
        <v>36648</v>
      </c>
      <c r="G411" s="35">
        <v>7827</v>
      </c>
      <c r="H411" s="31">
        <v>862.875</v>
      </c>
      <c r="I411" s="31">
        <v>258.63240000000002</v>
      </c>
      <c r="J411" s="32">
        <v>63269.281461339997</v>
      </c>
      <c r="K411" s="37">
        <v>33.624747632118975</v>
      </c>
      <c r="L411" s="37">
        <v>44.07951164973921</v>
      </c>
      <c r="M411" s="37">
        <v>55.225192532953947</v>
      </c>
      <c r="N411" s="36">
        <v>70548.31093136</v>
      </c>
      <c r="O411" s="38">
        <v>11.138755644335188</v>
      </c>
      <c r="P411" s="36">
        <v>57929.87802969</v>
      </c>
      <c r="Q411" s="38">
        <v>38.991304596728973</v>
      </c>
      <c r="R411" s="37">
        <v>66.5</v>
      </c>
      <c r="S411" s="39">
        <v>66.100000000000009</v>
      </c>
      <c r="T411" s="39">
        <v>77.600000000000009</v>
      </c>
      <c r="U411" s="39">
        <v>64.3</v>
      </c>
      <c r="V411" s="48">
        <v>56.589999999999996</v>
      </c>
    </row>
    <row r="412" spans="1:22">
      <c r="A412" s="2" t="s">
        <v>416</v>
      </c>
      <c r="B412" s="31">
        <v>197965</v>
      </c>
      <c r="C412" s="31">
        <v>37197.623499999994</v>
      </c>
      <c r="D412" s="32">
        <v>55019</v>
      </c>
      <c r="E412" s="33">
        <v>405</v>
      </c>
      <c r="F412" s="34">
        <v>38100</v>
      </c>
      <c r="G412" s="35">
        <v>13450</v>
      </c>
      <c r="H412" s="31">
        <v>1407.2916</v>
      </c>
      <c r="I412" s="31">
        <v>333.18480000000005</v>
      </c>
      <c r="J412" s="32">
        <v>79661.118778339995</v>
      </c>
      <c r="K412" s="37">
        <v>36.652574201389257</v>
      </c>
      <c r="L412" s="37">
        <v>37.711215806402379</v>
      </c>
      <c r="M412" s="37">
        <v>53.252388308896151</v>
      </c>
      <c r="N412" s="36">
        <v>89599.715930799997</v>
      </c>
      <c r="O412" s="38">
        <v>11.571386546702223</v>
      </c>
      <c r="P412" s="36">
        <v>72560.390990250002</v>
      </c>
      <c r="Q412" s="38">
        <v>32.37643379597651</v>
      </c>
      <c r="R412" s="37">
        <v>67.7</v>
      </c>
      <c r="S412" s="39">
        <v>68.100000000000009</v>
      </c>
      <c r="T412" s="39">
        <v>79.800000000000011</v>
      </c>
      <c r="U412" s="39">
        <v>61.6</v>
      </c>
      <c r="V412" s="48">
        <v>57.230000000000004</v>
      </c>
    </row>
    <row r="413" spans="1:22">
      <c r="A413" s="2" t="s">
        <v>417</v>
      </c>
      <c r="B413" s="31">
        <v>163449</v>
      </c>
      <c r="C413" s="31">
        <v>0</v>
      </c>
      <c r="D413" s="32">
        <v>49435</v>
      </c>
      <c r="E413" s="33">
        <v>878</v>
      </c>
      <c r="F413" s="34">
        <v>12266</v>
      </c>
      <c r="G413" s="35">
        <v>157</v>
      </c>
      <c r="H413" s="31">
        <v>977.46479999999997</v>
      </c>
      <c r="I413" s="31">
        <v>6.442800000000001</v>
      </c>
      <c r="J413" s="32">
        <v>78137.113842830004</v>
      </c>
      <c r="K413" s="37">
        <v>32.66810743139596</v>
      </c>
      <c r="L413" s="37">
        <v>27.927020700781007</v>
      </c>
      <c r="M413" s="37">
        <v>34.749632382331718</v>
      </c>
      <c r="N413" s="36">
        <v>87946.615853330004</v>
      </c>
      <c r="O413" s="38">
        <v>9.6555670482782645</v>
      </c>
      <c r="P413" s="36">
        <v>50785.711530330002</v>
      </c>
      <c r="Q413" s="38">
        <v>27.480623621144147</v>
      </c>
      <c r="R413" s="37">
        <v>75.400000000000006</v>
      </c>
      <c r="S413" s="39">
        <v>78.100000000000009</v>
      </c>
      <c r="T413" s="39">
        <v>82.699999999999989</v>
      </c>
      <c r="U413" s="39">
        <v>66.3</v>
      </c>
      <c r="V413" s="48">
        <v>65.19</v>
      </c>
    </row>
    <row r="414" spans="1:22">
      <c r="A414" s="2" t="s">
        <v>418</v>
      </c>
      <c r="B414" s="31">
        <v>108396</v>
      </c>
      <c r="C414" s="31">
        <v>14991.166799999999</v>
      </c>
      <c r="D414" s="32">
        <v>31139</v>
      </c>
      <c r="E414" s="33">
        <v>455</v>
      </c>
      <c r="F414" s="34">
        <v>26848</v>
      </c>
      <c r="G414" s="35">
        <v>8844</v>
      </c>
      <c r="H414" s="31">
        <v>561.44399999999996</v>
      </c>
      <c r="I414" s="31">
        <v>389.7894</v>
      </c>
      <c r="J414" s="32">
        <v>42470.762245819998</v>
      </c>
      <c r="K414" s="37">
        <v>37.104216370010029</v>
      </c>
      <c r="L414" s="37">
        <v>35.201088892165586</v>
      </c>
      <c r="M414" s="37">
        <v>55.482107933040325</v>
      </c>
      <c r="N414" s="36">
        <v>47159.913184980003</v>
      </c>
      <c r="O414" s="38">
        <v>12.98147104929323</v>
      </c>
      <c r="P414" s="36">
        <v>43769.886031100003</v>
      </c>
      <c r="Q414" s="38">
        <v>36.904704414017985</v>
      </c>
      <c r="R414" s="37">
        <v>67.400000000000006</v>
      </c>
      <c r="S414" s="39">
        <v>68.100000000000009</v>
      </c>
      <c r="T414" s="39">
        <v>79</v>
      </c>
      <c r="U414" s="39">
        <v>59.199999999999996</v>
      </c>
      <c r="V414" s="48">
        <v>58.85</v>
      </c>
    </row>
    <row r="415" spans="1:22">
      <c r="A415" s="2" t="s">
        <v>419</v>
      </c>
      <c r="B415" s="31">
        <v>126929</v>
      </c>
      <c r="C415" s="31">
        <v>22847.22</v>
      </c>
      <c r="D415" s="32">
        <v>38361</v>
      </c>
      <c r="E415" s="33">
        <v>457</v>
      </c>
      <c r="F415" s="34">
        <v>21100</v>
      </c>
      <c r="G415" s="35">
        <v>9127</v>
      </c>
      <c r="H415" s="31">
        <v>1922.7156</v>
      </c>
      <c r="I415" s="31">
        <v>316.1574</v>
      </c>
      <c r="J415" s="32">
        <v>58015.808853659997</v>
      </c>
      <c r="K415" s="37">
        <v>31.678026263294345</v>
      </c>
      <c r="L415" s="37">
        <v>35.797063958272211</v>
      </c>
      <c r="M415" s="37">
        <v>54.407874792040886</v>
      </c>
      <c r="N415" s="36">
        <v>64350.841117570002</v>
      </c>
      <c r="O415" s="38">
        <v>10.260461197464032</v>
      </c>
      <c r="P415" s="36">
        <v>37616.350058440003</v>
      </c>
      <c r="Q415" s="38">
        <v>31.682631415208206</v>
      </c>
      <c r="R415" s="37">
        <v>67.600000000000009</v>
      </c>
      <c r="S415" s="39">
        <v>68.8</v>
      </c>
      <c r="T415" s="39">
        <v>80.800000000000011</v>
      </c>
      <c r="U415" s="39">
        <v>59</v>
      </c>
      <c r="V415" s="48">
        <v>56.93</v>
      </c>
    </row>
    <row r="416" spans="1:22">
      <c r="A416" s="2" t="s">
        <v>420</v>
      </c>
      <c r="B416" s="31">
        <v>118047</v>
      </c>
      <c r="C416" s="31">
        <v>12241.473899999999</v>
      </c>
      <c r="D416" s="32">
        <v>35000</v>
      </c>
      <c r="E416" s="33">
        <v>372</v>
      </c>
      <c r="F416" s="34">
        <v>13572</v>
      </c>
      <c r="G416" s="35">
        <v>3102</v>
      </c>
      <c r="H416" s="31">
        <v>1798.4616000000001</v>
      </c>
      <c r="I416" s="31">
        <v>136.2192</v>
      </c>
      <c r="J416" s="32">
        <v>45960.258792740002</v>
      </c>
      <c r="K416" s="37">
        <v>40.014703535378359</v>
      </c>
      <c r="L416" s="37">
        <v>31.950762603250109</v>
      </c>
      <c r="M416" s="37">
        <v>46.04391244546833</v>
      </c>
      <c r="N416" s="36">
        <v>56229.319722729997</v>
      </c>
      <c r="O416" s="38">
        <v>16.472898551830976</v>
      </c>
      <c r="P416" s="36">
        <v>41425.857664980002</v>
      </c>
      <c r="Q416" s="38">
        <v>28.0308662153938</v>
      </c>
      <c r="R416" s="37">
        <v>67.5</v>
      </c>
      <c r="S416" s="39">
        <v>68.300000000000011</v>
      </c>
      <c r="T416" s="39">
        <v>80</v>
      </c>
      <c r="U416" s="39">
        <v>58.8</v>
      </c>
      <c r="V416" s="48">
        <v>52.580000000000005</v>
      </c>
    </row>
    <row r="417" spans="1:22">
      <c r="A417" s="2" t="s">
        <v>421</v>
      </c>
      <c r="B417" s="31">
        <v>138341</v>
      </c>
      <c r="C417" s="31">
        <v>9075.1695999999993</v>
      </c>
      <c r="D417" s="32">
        <v>41028</v>
      </c>
      <c r="E417" s="33">
        <v>493</v>
      </c>
      <c r="F417" s="34">
        <v>29766</v>
      </c>
      <c r="G417" s="35">
        <v>4136</v>
      </c>
      <c r="H417" s="31">
        <v>1552.7148000000002</v>
      </c>
      <c r="I417" s="31">
        <v>146.8038</v>
      </c>
      <c r="J417" s="32">
        <v>61691.065130390001</v>
      </c>
      <c r="K417" s="37">
        <v>32.264170533787812</v>
      </c>
      <c r="L417" s="37">
        <v>37.159095701449665</v>
      </c>
      <c r="M417" s="37">
        <v>55.164574703314869</v>
      </c>
      <c r="N417" s="36">
        <v>69043.031580519993</v>
      </c>
      <c r="O417" s="38">
        <v>10.97057378625748</v>
      </c>
      <c r="P417" s="36">
        <v>45600.582979179999</v>
      </c>
      <c r="Q417" s="38">
        <v>35.495573384972246</v>
      </c>
      <c r="R417" s="37">
        <v>68.5</v>
      </c>
      <c r="S417" s="39">
        <v>67.7</v>
      </c>
      <c r="T417" s="39">
        <v>81.5</v>
      </c>
      <c r="U417" s="39">
        <v>62.2</v>
      </c>
      <c r="V417" s="48">
        <v>54.08</v>
      </c>
    </row>
    <row r="418" spans="1:22">
      <c r="A418" s="2" t="s">
        <v>422</v>
      </c>
      <c r="B418" s="31">
        <v>306866</v>
      </c>
      <c r="C418" s="31">
        <v>32128.870200000001</v>
      </c>
      <c r="D418" s="32">
        <v>86460</v>
      </c>
      <c r="E418" s="33">
        <v>484</v>
      </c>
      <c r="F418" s="34">
        <v>61360</v>
      </c>
      <c r="G418" s="35">
        <v>22800</v>
      </c>
      <c r="H418" s="31">
        <v>1645.6751999999999</v>
      </c>
      <c r="I418" s="31">
        <v>342.38880000000006</v>
      </c>
      <c r="J418" s="32">
        <v>138570.26980785001</v>
      </c>
      <c r="K418" s="37">
        <v>31.722222894440439</v>
      </c>
      <c r="L418" s="37">
        <v>40.437810099876529</v>
      </c>
      <c r="M418" s="37">
        <v>55.15014026716679</v>
      </c>
      <c r="N418" s="36">
        <v>152769.90892424999</v>
      </c>
      <c r="O418" s="38">
        <v>9.7327455825561522</v>
      </c>
      <c r="P418" s="36">
        <v>104846.49872968</v>
      </c>
      <c r="Q418" s="38">
        <v>36.237313313920673</v>
      </c>
      <c r="R418" s="37">
        <v>67.800000000000011</v>
      </c>
      <c r="S418" s="39">
        <v>65.900000000000006</v>
      </c>
      <c r="T418" s="39">
        <v>79.600000000000009</v>
      </c>
      <c r="U418" s="39">
        <v>65</v>
      </c>
      <c r="V418" s="48">
        <v>55.879999999999995</v>
      </c>
    </row>
    <row r="419" spans="1:22">
      <c r="A419" s="2" t="s">
        <v>423</v>
      </c>
      <c r="B419" s="31">
        <v>556642</v>
      </c>
      <c r="C419" s="31">
        <v>46034.293399999995</v>
      </c>
      <c r="D419" s="32">
        <v>162864</v>
      </c>
      <c r="E419" s="33">
        <v>514</v>
      </c>
      <c r="F419" s="34">
        <v>76742</v>
      </c>
      <c r="G419" s="35">
        <v>16333</v>
      </c>
      <c r="H419" s="31">
        <v>2023.0392000000002</v>
      </c>
      <c r="I419" s="31">
        <v>138.9804</v>
      </c>
      <c r="J419" s="32">
        <v>261613.54074826001</v>
      </c>
      <c r="K419" s="37">
        <v>32.380819649066957</v>
      </c>
      <c r="L419" s="37">
        <v>35.683839335872634</v>
      </c>
      <c r="M419" s="37">
        <v>45.627376476836226</v>
      </c>
      <c r="N419" s="36">
        <v>292296.20551151998</v>
      </c>
      <c r="O419" s="38">
        <v>11.648860256986145</v>
      </c>
      <c r="P419" s="36">
        <v>179150.17972391</v>
      </c>
      <c r="Q419" s="38">
        <v>33.793520379711879</v>
      </c>
      <c r="R419" s="37">
        <v>71.2</v>
      </c>
      <c r="S419" s="39">
        <v>69.5</v>
      </c>
      <c r="T419" s="39">
        <v>80.7</v>
      </c>
      <c r="U419" s="39">
        <v>64.3</v>
      </c>
      <c r="V419" s="48">
        <v>60.79</v>
      </c>
    </row>
    <row r="420" spans="1:22">
      <c r="A420" s="2" t="s">
        <v>424</v>
      </c>
      <c r="B420" s="31">
        <v>2675656</v>
      </c>
      <c r="C420" s="31">
        <v>802.69679999999994</v>
      </c>
      <c r="D420" s="32">
        <v>858887</v>
      </c>
      <c r="E420" s="33">
        <v>786</v>
      </c>
      <c r="F420" s="34">
        <v>168408</v>
      </c>
      <c r="G420" s="35">
        <v>2249</v>
      </c>
      <c r="H420" s="31">
        <v>461.5806</v>
      </c>
      <c r="I420" s="31">
        <v>4.6020000000000003</v>
      </c>
      <c r="J420" s="32">
        <v>1252948.77065668</v>
      </c>
      <c r="K420" s="37">
        <v>32.958428478105716</v>
      </c>
      <c r="L420" s="37">
        <v>28.016017574354919</v>
      </c>
      <c r="M420" s="37">
        <v>32.01336415629504</v>
      </c>
      <c r="N420" s="36">
        <v>1441179.0545743499</v>
      </c>
      <c r="O420" s="38">
        <v>11.573924732363976</v>
      </c>
      <c r="P420" s="36">
        <v>889869.57030965004</v>
      </c>
      <c r="Q420" s="38">
        <v>32.408519758920079</v>
      </c>
      <c r="R420" s="37">
        <v>75.900000000000006</v>
      </c>
      <c r="S420" s="39">
        <v>77.2</v>
      </c>
      <c r="T420" s="39">
        <v>83.5</v>
      </c>
      <c r="U420" s="39">
        <v>67.900000000000006</v>
      </c>
      <c r="V420" s="48">
        <v>64.490000000000009</v>
      </c>
    </row>
  </sheetData>
  <autoFilter ref="A3:V3" xr:uid="{4372BCCB-C582-5545-9FF0-DBDBEFE3CCE4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06FE-AD84-494A-BFB0-F7231812B412}">
  <dimension ref="A1:AC418"/>
  <sheetViews>
    <sheetView topLeftCell="M1" workbookViewId="0">
      <selection activeCell="L2" sqref="L2"/>
    </sheetView>
  </sheetViews>
  <sheetFormatPr defaultColWidth="21.296875" defaultRowHeight="13.8"/>
  <cols>
    <col min="1" max="1" width="7.69921875" style="1" bestFit="1" customWidth="1"/>
    <col min="2" max="2" width="21" style="1" bestFit="1" customWidth="1"/>
    <col min="3" max="3" width="11" style="1" bestFit="1" customWidth="1"/>
    <col min="4" max="4" width="8.796875" style="1" bestFit="1" customWidth="1"/>
    <col min="5" max="5" width="8.19921875" style="7" customWidth="1"/>
    <col min="6" max="6" width="20.19921875" style="7" customWidth="1"/>
    <col min="7" max="7" width="10.796875" style="1" customWidth="1"/>
    <col min="8" max="8" width="11.796875" style="1" customWidth="1"/>
    <col min="9" max="9" width="12.796875" style="1" customWidth="1"/>
    <col min="10" max="10" width="9.796875" style="1" bestFit="1" customWidth="1"/>
    <col min="11" max="11" width="21.5" style="1" bestFit="1" customWidth="1"/>
    <col min="12" max="13" width="15.796875" style="1" customWidth="1"/>
    <col min="14" max="14" width="17.69921875" style="1" customWidth="1"/>
    <col min="15" max="15" width="13.296875" style="1" bestFit="1" customWidth="1"/>
    <col min="16" max="16" width="13.19921875" style="1" customWidth="1"/>
    <col min="17" max="17" width="13.296875" style="1" bestFit="1" customWidth="1"/>
    <col min="18" max="18" width="13.19921875" style="1" customWidth="1"/>
    <col min="19" max="19" width="9" style="1" bestFit="1" customWidth="1"/>
    <col min="20" max="20" width="9.796875" style="18" bestFit="1" customWidth="1"/>
    <col min="21" max="22" width="12.19921875" style="18" customWidth="1"/>
    <col min="23" max="24" width="21.296875" style="1"/>
    <col min="25" max="25" width="17" style="1" bestFit="1" customWidth="1"/>
    <col min="26" max="26" width="30.69921875" style="1" bestFit="1" customWidth="1"/>
    <col min="27" max="16384" width="21.296875" style="1"/>
  </cols>
  <sheetData>
    <row r="1" spans="1:29" ht="40.950000000000003" customHeight="1">
      <c r="A1" s="5" t="s">
        <v>0</v>
      </c>
      <c r="B1" s="5" t="s">
        <v>1</v>
      </c>
      <c r="C1" s="14" t="s">
        <v>2</v>
      </c>
      <c r="D1" s="14" t="s">
        <v>470</v>
      </c>
      <c r="E1" s="13" t="s">
        <v>433</v>
      </c>
      <c r="F1" s="23" t="s">
        <v>434</v>
      </c>
      <c r="G1" s="1" t="s">
        <v>432</v>
      </c>
      <c r="H1" s="18" t="s">
        <v>439</v>
      </c>
      <c r="I1" s="14" t="s">
        <v>468</v>
      </c>
      <c r="J1" s="14" t="s">
        <v>469</v>
      </c>
      <c r="K1" s="18" t="s">
        <v>444</v>
      </c>
      <c r="L1" s="18" t="s">
        <v>471</v>
      </c>
      <c r="M1" s="18" t="s">
        <v>472</v>
      </c>
      <c r="N1" s="18" t="s">
        <v>473</v>
      </c>
      <c r="O1" s="18" t="s">
        <v>456</v>
      </c>
      <c r="P1" s="18" t="s">
        <v>474</v>
      </c>
      <c r="Q1" s="18" t="s">
        <v>457</v>
      </c>
      <c r="R1" s="18" t="s">
        <v>487</v>
      </c>
      <c r="S1" s="1" t="s">
        <v>475</v>
      </c>
      <c r="T1" s="18" t="s">
        <v>476</v>
      </c>
      <c r="U1" s="18" t="s">
        <v>477</v>
      </c>
      <c r="V1" s="18" t="s">
        <v>478</v>
      </c>
      <c r="W1" s="1" t="s">
        <v>502</v>
      </c>
      <c r="Y1" s="1" t="s">
        <v>512</v>
      </c>
      <c r="Z1" s="52">
        <f>MEDIAN(V2:V418)</f>
        <v>47.599999999999994</v>
      </c>
      <c r="AA1" s="52">
        <f>Z1-Z3</f>
        <v>15.699999999999992</v>
      </c>
      <c r="AB1" s="52">
        <f>AA1/2</f>
        <v>7.8499999999999961</v>
      </c>
      <c r="AC1" s="52"/>
    </row>
    <row r="2" spans="1:29">
      <c r="A2" s="2">
        <v>2900603</v>
      </c>
      <c r="B2" s="2" t="s">
        <v>7</v>
      </c>
      <c r="C2" s="25">
        <v>4602</v>
      </c>
      <c r="D2" s="25">
        <v>1921.7951999999998</v>
      </c>
      <c r="E2" s="7">
        <v>1359</v>
      </c>
      <c r="F2" s="24">
        <v>262</v>
      </c>
      <c r="G2" s="26">
        <v>1632</v>
      </c>
      <c r="H2" s="27">
        <v>1193</v>
      </c>
      <c r="I2" s="25">
        <v>707.78760000000011</v>
      </c>
      <c r="J2" s="25">
        <v>1320.7739999999999</v>
      </c>
      <c r="K2" s="7">
        <v>1820.3622223699999</v>
      </c>
      <c r="L2" s="22">
        <v>32.417352980691362</v>
      </c>
      <c r="M2" s="22">
        <v>53.377329874547172</v>
      </c>
      <c r="N2" s="22">
        <v>72.150971215585429</v>
      </c>
      <c r="O2" s="28">
        <v>2039.00370021</v>
      </c>
      <c r="P2" s="29">
        <v>14.744988094873761</v>
      </c>
      <c r="Q2" s="28">
        <v>1799.0047918499999</v>
      </c>
      <c r="R2" s="29">
        <v>47.552674027081132</v>
      </c>
      <c r="S2" s="22">
        <v>58.3</v>
      </c>
      <c r="T2" s="30">
        <v>52.2</v>
      </c>
      <c r="U2" s="30">
        <v>75.3</v>
      </c>
      <c r="V2" s="30">
        <v>41.3</v>
      </c>
      <c r="W2" s="1" t="str">
        <f>IF(V2&lt;=$X$2,"A",IF(V2&lt;=$X$3,"B",IF(V2&lt;=$X$4,"C","D")))</f>
        <v>A</v>
      </c>
      <c r="X2" s="1">
        <f>_xlfn.QUARTILE.EXC($V$2:$V$418,1)</f>
        <v>44.4</v>
      </c>
      <c r="Y2" s="1" t="s">
        <v>511</v>
      </c>
      <c r="Z2" s="52">
        <f>MAX(V2:V418)</f>
        <v>67.900000000000006</v>
      </c>
      <c r="AA2" s="52">
        <f>Z2-Z1</f>
        <v>20.300000000000011</v>
      </c>
      <c r="AB2" s="52">
        <f>AA2/2</f>
        <v>10.150000000000006</v>
      </c>
    </row>
    <row r="3" spans="1:29">
      <c r="A3" s="2">
        <v>2907400</v>
      </c>
      <c r="B3" s="2" t="s">
        <v>8</v>
      </c>
      <c r="C3" s="25">
        <v>2612</v>
      </c>
      <c r="D3" s="25">
        <v>1645.0375999999999</v>
      </c>
      <c r="E3" s="7">
        <v>759</v>
      </c>
      <c r="F3" s="24">
        <v>251</v>
      </c>
      <c r="G3" s="26">
        <v>994</v>
      </c>
      <c r="H3" s="27">
        <v>679</v>
      </c>
      <c r="I3" s="25">
        <v>3189.1859999999997</v>
      </c>
      <c r="J3" s="25">
        <v>1315.7118</v>
      </c>
      <c r="K3" s="7">
        <v>921.21947480999995</v>
      </c>
      <c r="L3" s="22">
        <v>43.239590113934909</v>
      </c>
      <c r="M3" s="22">
        <v>45.056968974387686</v>
      </c>
      <c r="N3" s="22">
        <v>79.721953978536021</v>
      </c>
      <c r="O3" s="28">
        <v>957.87662205000004</v>
      </c>
      <c r="P3" s="29">
        <v>20.234396011794807</v>
      </c>
      <c r="Q3" s="28">
        <v>1242.7253520500001</v>
      </c>
      <c r="R3" s="29">
        <v>39.028303930544261</v>
      </c>
      <c r="S3" s="22">
        <v>58.199999999999996</v>
      </c>
      <c r="T3" s="30">
        <v>53.5</v>
      </c>
      <c r="U3" s="30">
        <v>70.099999999999994</v>
      </c>
      <c r="V3" s="30">
        <v>43.4</v>
      </c>
      <c r="W3" s="1" t="str">
        <f t="shared" ref="W3:W66" si="0">IF(V3&lt;=$X$2,"A",IF(V3&lt;=$X$3,"B",IF(V3&lt;=$X$4,"C","D")))</f>
        <v>A</v>
      </c>
      <c r="X3" s="1">
        <f>_xlfn.QUARTILE.EXC($V$2:$V$418,2)</f>
        <v>47.599999999999994</v>
      </c>
      <c r="Y3" s="1" t="s">
        <v>510</v>
      </c>
      <c r="Z3" s="52">
        <f>MIN(V2:V418)</f>
        <v>31.900000000000002</v>
      </c>
      <c r="AA3" s="52"/>
      <c r="AB3" s="52"/>
    </row>
    <row r="4" spans="1:29">
      <c r="A4" s="2">
        <v>2908804</v>
      </c>
      <c r="B4" s="2" t="s">
        <v>9</v>
      </c>
      <c r="C4" s="25">
        <v>4663</v>
      </c>
      <c r="D4" s="25">
        <v>2366.0061999999998</v>
      </c>
      <c r="E4" s="7">
        <v>1339</v>
      </c>
      <c r="F4" s="24">
        <v>266</v>
      </c>
      <c r="G4" s="26">
        <v>1870</v>
      </c>
      <c r="H4" s="27">
        <v>1328</v>
      </c>
      <c r="I4" s="25">
        <v>2735.8890000000001</v>
      </c>
      <c r="J4" s="25">
        <v>1367.7144000000001</v>
      </c>
      <c r="K4" s="7">
        <v>1884.3815647500001</v>
      </c>
      <c r="L4" s="22">
        <v>34.63940305385875</v>
      </c>
      <c r="M4" s="22">
        <v>52.422429697979332</v>
      </c>
      <c r="N4" s="22">
        <v>78.116597912631647</v>
      </c>
      <c r="O4" s="28">
        <v>2113.1811818199999</v>
      </c>
      <c r="P4" s="29">
        <v>17.341148919109298</v>
      </c>
      <c r="Q4" s="28">
        <v>1821.82987813</v>
      </c>
      <c r="R4" s="29">
        <v>45.295965470553959</v>
      </c>
      <c r="S4" s="22">
        <v>57.699999999999996</v>
      </c>
      <c r="T4" s="30">
        <v>52.1</v>
      </c>
      <c r="U4" s="30">
        <v>77.5</v>
      </c>
      <c r="V4" s="30">
        <v>39.800000000000004</v>
      </c>
      <c r="W4" s="1" t="str">
        <f t="shared" si="0"/>
        <v>A</v>
      </c>
      <c r="X4" s="1">
        <f>_xlfn.QUARTILE.EXC($V$2:$V$418,3)</f>
        <v>51.45</v>
      </c>
      <c r="AA4" s="52"/>
      <c r="AB4" s="52"/>
    </row>
    <row r="5" spans="1:29">
      <c r="A5" s="2">
        <v>2910206</v>
      </c>
      <c r="B5" s="2" t="s">
        <v>10</v>
      </c>
      <c r="C5" s="25">
        <v>3874</v>
      </c>
      <c r="D5" s="25">
        <v>2112.8795999999998</v>
      </c>
      <c r="E5" s="7">
        <v>1179</v>
      </c>
      <c r="F5" s="24">
        <v>295</v>
      </c>
      <c r="G5" s="26">
        <v>1248</v>
      </c>
      <c r="H5" s="27">
        <v>1600</v>
      </c>
      <c r="I5" s="25">
        <v>2205.2784000000001</v>
      </c>
      <c r="J5" s="25">
        <v>2096.2109999999998</v>
      </c>
      <c r="K5" s="7">
        <v>1572.1934971200001</v>
      </c>
      <c r="L5" s="22">
        <v>36.041619691402168</v>
      </c>
      <c r="M5" s="22">
        <v>48.173591291930023</v>
      </c>
      <c r="N5" s="22">
        <v>68.996658180186969</v>
      </c>
      <c r="O5" s="28">
        <v>1771.7656716399999</v>
      </c>
      <c r="P5" s="29">
        <v>19.540820119826037</v>
      </c>
      <c r="Q5" s="28">
        <v>1555.0728342499999</v>
      </c>
      <c r="R5" s="29">
        <v>45.158263946439966</v>
      </c>
      <c r="S5" s="22">
        <v>63.2</v>
      </c>
      <c r="T5" s="30">
        <v>53</v>
      </c>
      <c r="U5" s="30">
        <v>74.5</v>
      </c>
      <c r="V5" s="30">
        <v>43.8</v>
      </c>
      <c r="W5" s="1" t="str">
        <f t="shared" si="0"/>
        <v>A</v>
      </c>
      <c r="Z5" s="52">
        <f>Z3+AB1</f>
        <v>39.75</v>
      </c>
      <c r="AA5" s="52">
        <f>Z5+AB1</f>
        <v>47.599999999999994</v>
      </c>
      <c r="AB5" s="52">
        <f>AA5+AB2</f>
        <v>57.75</v>
      </c>
    </row>
    <row r="6" spans="1:29">
      <c r="A6" s="2">
        <v>2911253</v>
      </c>
      <c r="B6" s="2" t="s">
        <v>11</v>
      </c>
      <c r="C6" s="25">
        <v>4561</v>
      </c>
      <c r="D6" s="25">
        <v>2022.8035</v>
      </c>
      <c r="E6" s="7">
        <v>1355</v>
      </c>
      <c r="F6" s="24">
        <v>251</v>
      </c>
      <c r="G6" s="26">
        <v>1850</v>
      </c>
      <c r="H6" s="27">
        <v>1520</v>
      </c>
      <c r="I6" s="25">
        <v>2628.6623999999997</v>
      </c>
      <c r="J6" s="25">
        <v>1474.0206000000001</v>
      </c>
      <c r="K6" s="7">
        <v>2104.77250073</v>
      </c>
      <c r="L6" s="22">
        <v>30.257955445909513</v>
      </c>
      <c r="M6" s="22">
        <v>58.715479063427267</v>
      </c>
      <c r="N6" s="22">
        <v>74.342474749067293</v>
      </c>
      <c r="O6" s="28">
        <v>2289.4592822999998</v>
      </c>
      <c r="P6" s="29">
        <v>12.547693642815217</v>
      </c>
      <c r="Q6" s="28">
        <v>1639.6057639000001</v>
      </c>
      <c r="R6" s="29">
        <v>45.01236613394903</v>
      </c>
      <c r="S6" s="22">
        <v>59.9</v>
      </c>
      <c r="T6" s="30">
        <v>52.300000000000004</v>
      </c>
      <c r="U6" s="30">
        <v>73.5</v>
      </c>
      <c r="V6" s="30">
        <v>43.7</v>
      </c>
      <c r="W6" s="1" t="str">
        <f t="shared" si="0"/>
        <v>A</v>
      </c>
      <c r="Z6" s="1">
        <f>_xlfn.QUARTILE.EXC($V$2:$V$418,2)</f>
        <v>47.599999999999994</v>
      </c>
    </row>
    <row r="7" spans="1:29">
      <c r="A7" s="2">
        <v>2912608</v>
      </c>
      <c r="B7" s="2" t="s">
        <v>12</v>
      </c>
      <c r="C7" s="25">
        <v>4866</v>
      </c>
      <c r="D7" s="25">
        <v>2404.7772</v>
      </c>
      <c r="E7" s="7">
        <v>1400</v>
      </c>
      <c r="F7" s="24">
        <v>202</v>
      </c>
      <c r="G7" s="26">
        <v>2088</v>
      </c>
      <c r="H7" s="27">
        <v>1644</v>
      </c>
      <c r="I7" s="25">
        <v>2626.3614000000002</v>
      </c>
      <c r="J7" s="25">
        <v>1900.1657999999998</v>
      </c>
      <c r="K7" s="7">
        <v>1630.11631549</v>
      </c>
      <c r="L7" s="22">
        <v>51.311797288075688</v>
      </c>
      <c r="M7" s="22">
        <v>39.273197372986516</v>
      </c>
      <c r="N7" s="22">
        <v>81.765833979822773</v>
      </c>
      <c r="O7" s="28">
        <v>1796.7828330499999</v>
      </c>
      <c r="P7" s="29">
        <v>33.631638364678444</v>
      </c>
      <c r="Q7" s="28">
        <v>2195.03400603</v>
      </c>
      <c r="R7" s="29">
        <v>34.215804584201749</v>
      </c>
      <c r="S7" s="22">
        <v>51.1</v>
      </c>
      <c r="T7" s="30">
        <v>50.5</v>
      </c>
      <c r="U7" s="30">
        <v>71.099999999999994</v>
      </c>
      <c r="V7" s="30">
        <v>31.900000000000002</v>
      </c>
      <c r="W7" s="1" t="str">
        <f t="shared" si="0"/>
        <v>A</v>
      </c>
    </row>
    <row r="8" spans="1:29" ht="15.6">
      <c r="A8" s="2">
        <v>2918704</v>
      </c>
      <c r="B8" s="2" t="s">
        <v>13</v>
      </c>
      <c r="C8" s="25">
        <v>3901</v>
      </c>
      <c r="D8" s="25">
        <v>1797.1907000000001</v>
      </c>
      <c r="E8" s="7">
        <v>1243</v>
      </c>
      <c r="F8" s="24">
        <v>256</v>
      </c>
      <c r="G8" s="26">
        <v>1640</v>
      </c>
      <c r="H8" s="27">
        <v>713</v>
      </c>
      <c r="I8" s="25">
        <v>2228.7485999999999</v>
      </c>
      <c r="J8" s="25">
        <v>881.2829999999999</v>
      </c>
      <c r="K8" s="7">
        <v>1632.30044322</v>
      </c>
      <c r="L8" s="22">
        <v>32.254849245322717</v>
      </c>
      <c r="M8" s="22">
        <v>56.180125585945149</v>
      </c>
      <c r="N8" s="22">
        <v>78.382867676312898</v>
      </c>
      <c r="O8" s="28">
        <v>1851.9486169300001</v>
      </c>
      <c r="P8" s="29">
        <v>15.62516645843515</v>
      </c>
      <c r="Q8" s="28">
        <v>1529.6412648400001</v>
      </c>
      <c r="R8" s="29">
        <v>47.611464023636842</v>
      </c>
      <c r="S8" s="22">
        <v>59.9</v>
      </c>
      <c r="T8" s="30">
        <v>55.500000000000007</v>
      </c>
      <c r="U8" s="30">
        <v>72.599999999999994</v>
      </c>
      <c r="V8" s="30">
        <v>41.699999999999996</v>
      </c>
      <c r="W8" s="1" t="str">
        <f t="shared" si="0"/>
        <v>A</v>
      </c>
      <c r="Y8" s="49" t="s">
        <v>503</v>
      </c>
      <c r="Z8" t="s">
        <v>508</v>
      </c>
      <c r="AA8"/>
    </row>
    <row r="9" spans="1:29" ht="15.6">
      <c r="A9" s="2">
        <v>2918902</v>
      </c>
      <c r="B9" s="2" t="s">
        <v>14</v>
      </c>
      <c r="C9" s="25">
        <v>3733</v>
      </c>
      <c r="D9" s="25">
        <v>1657.0787</v>
      </c>
      <c r="E9" s="7">
        <v>1215</v>
      </c>
      <c r="F9" s="24">
        <v>386</v>
      </c>
      <c r="G9" s="26">
        <v>1364</v>
      </c>
      <c r="H9" s="27">
        <v>339</v>
      </c>
      <c r="I9" s="25">
        <v>2087.0070000000001</v>
      </c>
      <c r="J9" s="25">
        <v>477.22739999999999</v>
      </c>
      <c r="K9" s="7">
        <v>1464.9758037399999</v>
      </c>
      <c r="L9" s="22">
        <v>33.259257720554203</v>
      </c>
      <c r="M9" s="22">
        <v>46.7409687892455</v>
      </c>
      <c r="N9" s="22">
        <v>76.810813996337941</v>
      </c>
      <c r="O9" s="28">
        <v>1603.9436271699999</v>
      </c>
      <c r="P9" s="29">
        <v>6.968221639260519</v>
      </c>
      <c r="Q9" s="28">
        <v>1549.5994023000001</v>
      </c>
      <c r="R9" s="29">
        <v>39.527683400036373</v>
      </c>
      <c r="S9" s="22">
        <v>63.2</v>
      </c>
      <c r="T9" s="30">
        <v>54.800000000000004</v>
      </c>
      <c r="U9" s="30">
        <v>73.099999999999994</v>
      </c>
      <c r="V9" s="30">
        <v>43.1</v>
      </c>
      <c r="W9" s="1" t="str">
        <f t="shared" si="0"/>
        <v>A</v>
      </c>
      <c r="X9" s="1" t="s">
        <v>513</v>
      </c>
      <c r="Y9" s="50" t="s">
        <v>504</v>
      </c>
      <c r="Z9" s="51">
        <v>105</v>
      </c>
      <c r="AA9"/>
    </row>
    <row r="10" spans="1:29" ht="15.6">
      <c r="A10" s="2">
        <v>2919009</v>
      </c>
      <c r="B10" s="2" t="s">
        <v>15</v>
      </c>
      <c r="C10" s="25">
        <v>3936</v>
      </c>
      <c r="D10" s="25">
        <v>2691.0432000000001</v>
      </c>
      <c r="E10" s="7">
        <v>1114</v>
      </c>
      <c r="F10" s="24">
        <v>195</v>
      </c>
      <c r="G10" s="26">
        <v>1566</v>
      </c>
      <c r="H10" s="27">
        <v>1616</v>
      </c>
      <c r="I10" s="25">
        <v>1615.3020000000001</v>
      </c>
      <c r="J10" s="25">
        <v>2057.0940000000001</v>
      </c>
      <c r="K10" s="7">
        <v>1381.54356611</v>
      </c>
      <c r="L10" s="22">
        <v>43.191023836877584</v>
      </c>
      <c r="M10" s="22">
        <v>48.485287169572977</v>
      </c>
      <c r="N10" s="22">
        <v>82.152414769016914</v>
      </c>
      <c r="O10" s="28">
        <v>1570.7219496600001</v>
      </c>
      <c r="P10" s="29">
        <v>22.53657023361928</v>
      </c>
      <c r="Q10" s="28">
        <v>1668.4583312100001</v>
      </c>
      <c r="R10" s="29">
        <v>37.364436838401019</v>
      </c>
      <c r="S10" s="22">
        <v>54.6</v>
      </c>
      <c r="T10" s="30">
        <v>51.5</v>
      </c>
      <c r="U10" s="30">
        <v>78</v>
      </c>
      <c r="V10" s="30">
        <v>35.799999999999997</v>
      </c>
      <c r="W10" s="1" t="str">
        <f t="shared" si="0"/>
        <v>A</v>
      </c>
      <c r="X10" s="1" t="s">
        <v>514</v>
      </c>
      <c r="Y10" s="50" t="s">
        <v>505</v>
      </c>
      <c r="Z10" s="51">
        <v>104</v>
      </c>
      <c r="AA10"/>
    </row>
    <row r="11" spans="1:29" ht="15.6">
      <c r="A11" s="2">
        <v>2900108</v>
      </c>
      <c r="B11" s="2" t="s">
        <v>16</v>
      </c>
      <c r="C11" s="25">
        <v>8316</v>
      </c>
      <c r="D11" s="25">
        <v>4579.6211999999996</v>
      </c>
      <c r="E11" s="7">
        <v>2574</v>
      </c>
      <c r="F11" s="24">
        <v>292</v>
      </c>
      <c r="G11" s="26">
        <v>2622</v>
      </c>
      <c r="H11" s="27">
        <v>729</v>
      </c>
      <c r="I11" s="25">
        <v>3661.3512000000001</v>
      </c>
      <c r="J11" s="25">
        <v>370.00079999999997</v>
      </c>
      <c r="K11" s="7">
        <v>3351.78445336</v>
      </c>
      <c r="L11" s="22">
        <v>35.141733188521648</v>
      </c>
      <c r="M11" s="22">
        <v>51.009383293068979</v>
      </c>
      <c r="N11" s="22">
        <v>78.135690684765521</v>
      </c>
      <c r="O11" s="28">
        <v>3658.0875848300002</v>
      </c>
      <c r="P11" s="29">
        <v>21.623978924133951</v>
      </c>
      <c r="Q11" s="28">
        <v>3672.5950491200001</v>
      </c>
      <c r="R11" s="29">
        <v>51.393910303894415</v>
      </c>
      <c r="S11" s="22">
        <v>60.3</v>
      </c>
      <c r="T11" s="30">
        <v>51.300000000000004</v>
      </c>
      <c r="U11" s="30">
        <v>76.900000000000006</v>
      </c>
      <c r="V11" s="30">
        <v>43</v>
      </c>
      <c r="W11" s="1" t="str">
        <f t="shared" si="0"/>
        <v>A</v>
      </c>
      <c r="X11" s="1" t="s">
        <v>515</v>
      </c>
      <c r="Y11" s="50" t="s">
        <v>506</v>
      </c>
      <c r="Z11" s="51">
        <v>104</v>
      </c>
      <c r="AA11"/>
    </row>
    <row r="12" spans="1:29" ht="15.6">
      <c r="A12" s="2">
        <v>2900900</v>
      </c>
      <c r="B12" s="2" t="s">
        <v>17</v>
      </c>
      <c r="C12" s="25">
        <v>6357</v>
      </c>
      <c r="D12" s="25">
        <v>1277.1213</v>
      </c>
      <c r="E12" s="7">
        <v>1961</v>
      </c>
      <c r="F12" s="24">
        <v>259</v>
      </c>
      <c r="G12" s="26">
        <v>3018</v>
      </c>
      <c r="H12" s="27">
        <v>909</v>
      </c>
      <c r="I12" s="25">
        <v>722.9742</v>
      </c>
      <c r="J12" s="25">
        <v>748.7453999999999</v>
      </c>
      <c r="K12" s="7">
        <v>1769.39297405</v>
      </c>
      <c r="L12" s="22">
        <v>39.829868291983964</v>
      </c>
      <c r="M12" s="22">
        <v>48.15621783963563</v>
      </c>
      <c r="N12" s="22">
        <v>81.373541488512572</v>
      </c>
      <c r="O12" s="28">
        <v>2075.0656328800001</v>
      </c>
      <c r="P12" s="29">
        <v>13.808093635203569</v>
      </c>
      <c r="Q12" s="28">
        <v>3328.1671866800002</v>
      </c>
      <c r="R12" s="29">
        <v>43.945919621273731</v>
      </c>
      <c r="S12" s="22">
        <v>56.3</v>
      </c>
      <c r="T12" s="30">
        <v>54.500000000000007</v>
      </c>
      <c r="U12" s="30">
        <v>71.599999999999994</v>
      </c>
      <c r="V12" s="30">
        <v>39.200000000000003</v>
      </c>
      <c r="W12" s="1" t="str">
        <f t="shared" si="0"/>
        <v>A</v>
      </c>
      <c r="X12" s="1" t="s">
        <v>516</v>
      </c>
      <c r="Y12" s="50" t="s">
        <v>509</v>
      </c>
      <c r="Z12" s="51">
        <v>104</v>
      </c>
      <c r="AA12"/>
    </row>
    <row r="13" spans="1:29" ht="15.6">
      <c r="A13" s="2">
        <v>2901957</v>
      </c>
      <c r="B13" s="2" t="s">
        <v>18</v>
      </c>
      <c r="C13" s="25">
        <v>7459</v>
      </c>
      <c r="D13" s="25">
        <v>2342.1259999999997</v>
      </c>
      <c r="E13" s="7">
        <v>2115</v>
      </c>
      <c r="F13" s="24">
        <v>261</v>
      </c>
      <c r="G13" s="26">
        <v>3348</v>
      </c>
      <c r="H13" s="27">
        <v>1722</v>
      </c>
      <c r="I13" s="25">
        <v>1679.73</v>
      </c>
      <c r="J13" s="25">
        <v>1142.2164</v>
      </c>
      <c r="K13" s="7">
        <v>2809.44960438</v>
      </c>
      <c r="L13" s="22">
        <v>35.309160097129563</v>
      </c>
      <c r="M13" s="22">
        <v>51.669994142611351</v>
      </c>
      <c r="N13" s="22">
        <v>81.109342740254689</v>
      </c>
      <c r="O13" s="28">
        <v>3203.3391184100001</v>
      </c>
      <c r="P13" s="29">
        <v>14.422804401031463</v>
      </c>
      <c r="Q13" s="28">
        <v>2977.1860329299998</v>
      </c>
      <c r="R13" s="29">
        <v>42.217914293821103</v>
      </c>
      <c r="S13" s="22">
        <v>55.2</v>
      </c>
      <c r="T13" s="30">
        <v>52.400000000000006</v>
      </c>
      <c r="U13" s="30">
        <v>72.2</v>
      </c>
      <c r="V13" s="30">
        <v>38.6</v>
      </c>
      <c r="W13" s="1" t="str">
        <f t="shared" si="0"/>
        <v>A</v>
      </c>
      <c r="Y13" s="50" t="s">
        <v>507</v>
      </c>
      <c r="Z13" s="51">
        <v>417</v>
      </c>
      <c r="AA13"/>
    </row>
    <row r="14" spans="1:29" ht="15.6">
      <c r="A14" s="2">
        <v>2902302</v>
      </c>
      <c r="B14" s="2" t="s">
        <v>19</v>
      </c>
      <c r="C14" s="25">
        <v>8599</v>
      </c>
      <c r="D14" s="25">
        <v>3086.1810999999998</v>
      </c>
      <c r="E14" s="7">
        <v>2417</v>
      </c>
      <c r="F14" s="24">
        <v>236</v>
      </c>
      <c r="G14" s="26">
        <v>3044</v>
      </c>
      <c r="H14" s="27">
        <v>2995</v>
      </c>
      <c r="I14" s="25">
        <v>2020.2779999999998</v>
      </c>
      <c r="J14" s="25">
        <v>1633.71</v>
      </c>
      <c r="K14" s="7">
        <v>3913.5711080199999</v>
      </c>
      <c r="L14" s="22">
        <v>33.392651674803133</v>
      </c>
      <c r="M14" s="22">
        <v>52.641380019310887</v>
      </c>
      <c r="N14" s="22">
        <v>68.585480323669984</v>
      </c>
      <c r="O14" s="28">
        <v>4208.0208237500001</v>
      </c>
      <c r="P14" s="29">
        <v>13.629004364786207</v>
      </c>
      <c r="Q14" s="28">
        <v>2953.3096372999998</v>
      </c>
      <c r="R14" s="29">
        <v>38.447131603107906</v>
      </c>
      <c r="S14" s="22">
        <v>57.499999999999993</v>
      </c>
      <c r="T14" s="30">
        <v>51.2</v>
      </c>
      <c r="U14" s="30">
        <v>68.5</v>
      </c>
      <c r="V14" s="30">
        <v>45.4</v>
      </c>
      <c r="W14" s="1" t="str">
        <f t="shared" si="0"/>
        <v>B</v>
      </c>
      <c r="Y14"/>
      <c r="Z14"/>
      <c r="AA14"/>
    </row>
    <row r="15" spans="1:29" ht="15.6">
      <c r="A15" s="2">
        <v>2903102</v>
      </c>
      <c r="B15" s="2" t="s">
        <v>20</v>
      </c>
      <c r="C15" s="25">
        <v>6313</v>
      </c>
      <c r="D15" s="25">
        <v>2506.8923</v>
      </c>
      <c r="E15" s="7">
        <v>1798</v>
      </c>
      <c r="F15" s="24">
        <v>280</v>
      </c>
      <c r="G15" s="26">
        <v>2480</v>
      </c>
      <c r="H15" s="27">
        <v>1664</v>
      </c>
      <c r="I15" s="25">
        <v>1082.8506000000002</v>
      </c>
      <c r="J15" s="25">
        <v>1404.9906000000001</v>
      </c>
      <c r="K15" s="7">
        <v>2216.71933936</v>
      </c>
      <c r="L15" s="22">
        <v>37.064534843342898</v>
      </c>
      <c r="M15" s="22">
        <v>47.553246879544901</v>
      </c>
      <c r="N15" s="22">
        <v>74.085160034754466</v>
      </c>
      <c r="O15" s="28">
        <v>2464.3654494299999</v>
      </c>
      <c r="P15" s="29">
        <v>11.050222743261811</v>
      </c>
      <c r="Q15" s="28">
        <v>2757.2957460500002</v>
      </c>
      <c r="R15" s="29">
        <v>39.684868254976003</v>
      </c>
      <c r="S15" s="22">
        <v>57.699999999999996</v>
      </c>
      <c r="T15" s="30">
        <v>53.300000000000004</v>
      </c>
      <c r="U15" s="30">
        <v>75.400000000000006</v>
      </c>
      <c r="V15" s="30">
        <v>40</v>
      </c>
      <c r="W15" s="1" t="str">
        <f t="shared" si="0"/>
        <v>A</v>
      </c>
      <c r="Y15"/>
      <c r="Z15"/>
      <c r="AA15"/>
    </row>
    <row r="16" spans="1:29" ht="15.6">
      <c r="A16" s="2">
        <v>2903300</v>
      </c>
      <c r="B16" s="2" t="s">
        <v>21</v>
      </c>
      <c r="C16" s="25">
        <v>6453</v>
      </c>
      <c r="D16" s="25">
        <v>1158.3135</v>
      </c>
      <c r="E16" s="7">
        <v>1953</v>
      </c>
      <c r="F16" s="24">
        <v>271</v>
      </c>
      <c r="G16" s="26">
        <v>2544</v>
      </c>
      <c r="H16" s="27">
        <v>1064</v>
      </c>
      <c r="I16" s="25">
        <v>595.95899999999995</v>
      </c>
      <c r="J16" s="25">
        <v>864.71580000000006</v>
      </c>
      <c r="K16" s="7">
        <v>2140.39127388</v>
      </c>
      <c r="L16" s="22">
        <v>37.352531196037219</v>
      </c>
      <c r="M16" s="22">
        <v>48.921130340908796</v>
      </c>
      <c r="N16" s="22">
        <v>70.048432937534812</v>
      </c>
      <c r="O16" s="28">
        <v>2435.95334035</v>
      </c>
      <c r="P16" s="29">
        <v>12.088543000486624</v>
      </c>
      <c r="Q16" s="28">
        <v>3061.7983931600002</v>
      </c>
      <c r="R16" s="29">
        <v>42.547550869131442</v>
      </c>
      <c r="S16" s="22">
        <v>60.199999999999996</v>
      </c>
      <c r="T16" s="30">
        <v>53.900000000000006</v>
      </c>
      <c r="U16" s="30">
        <v>76.3</v>
      </c>
      <c r="V16" s="30">
        <v>41.099999999999994</v>
      </c>
      <c r="W16" s="1" t="str">
        <f t="shared" si="0"/>
        <v>A</v>
      </c>
      <c r="Y16"/>
      <c r="Z16"/>
      <c r="AA16"/>
    </row>
    <row r="17" spans="1:27" ht="15.6">
      <c r="A17" s="2">
        <v>2906105</v>
      </c>
      <c r="B17" s="2" t="s">
        <v>22</v>
      </c>
      <c r="C17" s="25">
        <v>9410</v>
      </c>
      <c r="D17" s="25">
        <v>6185.1930000000002</v>
      </c>
      <c r="E17" s="7">
        <v>2555</v>
      </c>
      <c r="F17" s="24">
        <v>206</v>
      </c>
      <c r="G17" s="26">
        <v>4112</v>
      </c>
      <c r="H17" s="27">
        <v>1619</v>
      </c>
      <c r="I17" s="25">
        <v>2950.3421999999996</v>
      </c>
      <c r="J17" s="25">
        <v>767.15340000000015</v>
      </c>
      <c r="K17" s="7">
        <v>3152.0031461499998</v>
      </c>
      <c r="L17" s="22">
        <v>40.630087471388165</v>
      </c>
      <c r="M17" s="22">
        <v>49.132399105084552</v>
      </c>
      <c r="N17" s="22">
        <v>78.177578641791229</v>
      </c>
      <c r="O17" s="28">
        <v>3407.7207815400002</v>
      </c>
      <c r="P17" s="29">
        <v>21.341621855278266</v>
      </c>
      <c r="Q17" s="28">
        <v>4297.7616691800004</v>
      </c>
      <c r="R17" s="29">
        <v>44.075973454373127</v>
      </c>
      <c r="S17" s="22">
        <v>56.499999999999993</v>
      </c>
      <c r="T17" s="30">
        <v>52.5</v>
      </c>
      <c r="U17" s="30">
        <v>73.8</v>
      </c>
      <c r="V17" s="30">
        <v>40.200000000000003</v>
      </c>
      <c r="W17" s="1" t="str">
        <f t="shared" si="0"/>
        <v>A</v>
      </c>
      <c r="Y17"/>
      <c r="Z17"/>
      <c r="AA17"/>
    </row>
    <row r="18" spans="1:27" ht="15.6">
      <c r="A18" s="2">
        <v>2906402</v>
      </c>
      <c r="B18" s="2" t="s">
        <v>23</v>
      </c>
      <c r="C18" s="25">
        <v>8895</v>
      </c>
      <c r="D18" s="25">
        <v>5418.8339999999998</v>
      </c>
      <c r="E18" s="7">
        <v>2553</v>
      </c>
      <c r="F18" s="24">
        <v>242</v>
      </c>
      <c r="G18" s="26">
        <v>3422</v>
      </c>
      <c r="H18" s="27">
        <v>4414</v>
      </c>
      <c r="I18" s="25">
        <v>2274.7685999999999</v>
      </c>
      <c r="J18" s="25">
        <v>2300.0796</v>
      </c>
      <c r="K18" s="7">
        <v>4010.3120490400001</v>
      </c>
      <c r="L18" s="22">
        <v>35.116424596499527</v>
      </c>
      <c r="M18" s="22">
        <v>54.863883408567773</v>
      </c>
      <c r="N18" s="22">
        <v>74.543772583381255</v>
      </c>
      <c r="O18" s="28">
        <v>4243.4773115500002</v>
      </c>
      <c r="P18" s="29">
        <v>19.583423801232883</v>
      </c>
      <c r="Q18" s="28">
        <v>3314.4343377599998</v>
      </c>
      <c r="R18" s="29">
        <v>44.996641544509366</v>
      </c>
      <c r="S18" s="22">
        <v>58.699999999999996</v>
      </c>
      <c r="T18" s="30">
        <v>53.1</v>
      </c>
      <c r="U18" s="30">
        <v>76.2</v>
      </c>
      <c r="V18" s="30">
        <v>40.400000000000006</v>
      </c>
      <c r="W18" s="1" t="str">
        <f t="shared" si="0"/>
        <v>A</v>
      </c>
      <c r="X18" s="52">
        <f>MAX(U2:U418)</f>
        <v>83.5</v>
      </c>
      <c r="Y18"/>
      <c r="Z18"/>
      <c r="AA18"/>
    </row>
    <row r="19" spans="1:27" ht="15.6">
      <c r="A19" s="2">
        <v>2907004</v>
      </c>
      <c r="B19" s="2" t="s">
        <v>24</v>
      </c>
      <c r="C19" s="25">
        <v>8899</v>
      </c>
      <c r="D19" s="25">
        <v>5997.9260000000013</v>
      </c>
      <c r="E19" s="7">
        <v>2375</v>
      </c>
      <c r="F19" s="24">
        <v>218</v>
      </c>
      <c r="G19" s="26">
        <v>2754</v>
      </c>
      <c r="H19" s="27">
        <v>1774</v>
      </c>
      <c r="I19" s="25">
        <v>2931.9341999999997</v>
      </c>
      <c r="J19" s="25">
        <v>1083.3108</v>
      </c>
      <c r="K19" s="7">
        <v>2435.22558927</v>
      </c>
      <c r="L19" s="22">
        <v>50.999902657394415</v>
      </c>
      <c r="M19" s="22">
        <v>39.127564925851097</v>
      </c>
      <c r="N19" s="22">
        <v>74.71023000457231</v>
      </c>
      <c r="O19" s="28">
        <v>3204.5870942199999</v>
      </c>
      <c r="P19" s="29">
        <v>28.771540668780542</v>
      </c>
      <c r="Q19" s="28">
        <v>3976.76176949</v>
      </c>
      <c r="R19" s="29">
        <v>31.087854647841979</v>
      </c>
      <c r="S19" s="22">
        <v>55.2</v>
      </c>
      <c r="T19" s="30">
        <v>52.400000000000006</v>
      </c>
      <c r="U19" s="30">
        <v>73.599999999999994</v>
      </c>
      <c r="V19" s="30">
        <v>37.9</v>
      </c>
      <c r="W19" s="1" t="str">
        <f t="shared" si="0"/>
        <v>A</v>
      </c>
      <c r="X19" s="52">
        <f>MIN(U2:U418)</f>
        <v>68.5</v>
      </c>
      <c r="Y19"/>
      <c r="Z19"/>
      <c r="AA19"/>
    </row>
    <row r="20" spans="1:27" ht="15.6">
      <c r="A20" s="2">
        <v>2907558</v>
      </c>
      <c r="B20" s="2" t="s">
        <v>25</v>
      </c>
      <c r="C20" s="25">
        <v>8843</v>
      </c>
      <c r="D20" s="25">
        <v>6468.6545000000006</v>
      </c>
      <c r="E20" s="7">
        <v>2410</v>
      </c>
      <c r="F20" s="24">
        <v>229</v>
      </c>
      <c r="G20" s="26">
        <v>3818</v>
      </c>
      <c r="H20" s="27">
        <v>3366</v>
      </c>
      <c r="I20" s="25">
        <v>1991.7456</v>
      </c>
      <c r="J20" s="25">
        <v>1850.4642000000001</v>
      </c>
      <c r="K20" s="7">
        <v>3442.7845444999998</v>
      </c>
      <c r="L20" s="22">
        <v>36.441151729881774</v>
      </c>
      <c r="M20" s="22">
        <v>53.542531864759688</v>
      </c>
      <c r="N20" s="22">
        <v>83.694773619834635</v>
      </c>
      <c r="O20" s="28">
        <v>3718.6227279700001</v>
      </c>
      <c r="P20" s="29">
        <v>22.344736023102783</v>
      </c>
      <c r="Q20" s="28">
        <v>3834.9987279699999</v>
      </c>
      <c r="R20" s="29">
        <v>49.890199191350739</v>
      </c>
      <c r="S20" s="22">
        <v>57.099999999999994</v>
      </c>
      <c r="T20" s="30">
        <v>56.599999999999994</v>
      </c>
      <c r="U20" s="30">
        <v>75.900000000000006</v>
      </c>
      <c r="V20" s="30">
        <v>36.6</v>
      </c>
      <c r="W20" s="1" t="str">
        <f t="shared" si="0"/>
        <v>A</v>
      </c>
      <c r="Y20"/>
      <c r="Z20"/>
      <c r="AA20"/>
    </row>
    <row r="21" spans="1:27" ht="15.6">
      <c r="A21" s="2">
        <v>2909000</v>
      </c>
      <c r="B21" s="2" t="s">
        <v>26</v>
      </c>
      <c r="C21" s="25">
        <v>8168</v>
      </c>
      <c r="D21" s="25">
        <v>5617.1336000000001</v>
      </c>
      <c r="E21" s="7">
        <v>2211</v>
      </c>
      <c r="F21" s="24">
        <v>254</v>
      </c>
      <c r="G21" s="26">
        <v>3184</v>
      </c>
      <c r="H21" s="27">
        <v>2487</v>
      </c>
      <c r="I21" s="25">
        <v>3240.7284000000004</v>
      </c>
      <c r="J21" s="25">
        <v>1348.8462</v>
      </c>
      <c r="K21" s="7">
        <v>2929.57535895</v>
      </c>
      <c r="L21" s="22">
        <v>37.45066582249563</v>
      </c>
      <c r="M21" s="22">
        <v>50.133390767968187</v>
      </c>
      <c r="N21" s="22">
        <v>81.940455404344931</v>
      </c>
      <c r="O21" s="28">
        <v>3201.0722116900001</v>
      </c>
      <c r="P21" s="29">
        <v>20.439689535293841</v>
      </c>
      <c r="Q21" s="28">
        <v>3861.5227478400002</v>
      </c>
      <c r="R21" s="29">
        <v>48.447808162375125</v>
      </c>
      <c r="S21" s="22">
        <v>57.9</v>
      </c>
      <c r="T21" s="30">
        <v>53.5</v>
      </c>
      <c r="U21" s="30">
        <v>74.900000000000006</v>
      </c>
      <c r="V21" s="30">
        <v>40.699999999999996</v>
      </c>
      <c r="W21" s="1" t="str">
        <f t="shared" si="0"/>
        <v>A</v>
      </c>
      <c r="Y21"/>
      <c r="Z21"/>
      <c r="AA21"/>
    </row>
    <row r="22" spans="1:27" ht="15.6">
      <c r="A22" s="2">
        <v>2909505</v>
      </c>
      <c r="B22" s="2" t="s">
        <v>27</v>
      </c>
      <c r="C22" s="25">
        <v>5041</v>
      </c>
      <c r="D22" s="25">
        <v>1861.1372000000001</v>
      </c>
      <c r="E22" s="7">
        <v>1464</v>
      </c>
      <c r="F22" s="24">
        <v>232</v>
      </c>
      <c r="G22" s="26">
        <v>2042</v>
      </c>
      <c r="H22" s="27">
        <v>1002</v>
      </c>
      <c r="I22" s="25">
        <v>1056.1589999999999</v>
      </c>
      <c r="J22" s="25">
        <v>965.03939999999989</v>
      </c>
      <c r="K22" s="7">
        <v>2172.2783774700001</v>
      </c>
      <c r="L22" s="22">
        <v>34.007632913328521</v>
      </c>
      <c r="M22" s="22">
        <v>54.390076463525382</v>
      </c>
      <c r="N22" s="22">
        <v>72.553452490795806</v>
      </c>
      <c r="O22" s="28">
        <v>2338.49446132</v>
      </c>
      <c r="P22" s="29">
        <v>14.69270666889056</v>
      </c>
      <c r="Q22" s="28">
        <v>1817.37851335</v>
      </c>
      <c r="R22" s="29">
        <v>41.139070037305601</v>
      </c>
      <c r="S22" s="22">
        <v>59.9</v>
      </c>
      <c r="T22" s="30">
        <v>55.500000000000007</v>
      </c>
      <c r="U22" s="30">
        <v>73.5</v>
      </c>
      <c r="V22" s="30">
        <v>41.3</v>
      </c>
      <c r="W22" s="1" t="str">
        <f t="shared" si="0"/>
        <v>A</v>
      </c>
      <c r="Y22"/>
      <c r="Z22"/>
      <c r="AA22"/>
    </row>
    <row r="23" spans="1:27" ht="15.6">
      <c r="A23" s="2">
        <v>2910305</v>
      </c>
      <c r="B23" s="2" t="s">
        <v>28</v>
      </c>
      <c r="C23" s="25">
        <v>7947</v>
      </c>
      <c r="D23" s="25">
        <v>4699.0611000000008</v>
      </c>
      <c r="E23" s="7">
        <v>2558</v>
      </c>
      <c r="F23" s="24">
        <v>286</v>
      </c>
      <c r="G23" s="26">
        <v>3126</v>
      </c>
      <c r="H23" s="27">
        <v>1453</v>
      </c>
      <c r="I23" s="25">
        <v>3673.7765999999997</v>
      </c>
      <c r="J23" s="25">
        <v>902.91240000000005</v>
      </c>
      <c r="K23" s="7">
        <v>3861.2700561900001</v>
      </c>
      <c r="L23" s="22">
        <v>33.421791663271819</v>
      </c>
      <c r="M23" s="22">
        <v>51.818969793456546</v>
      </c>
      <c r="N23" s="22">
        <v>75.758640976819393</v>
      </c>
      <c r="O23" s="28">
        <v>4085.18977653</v>
      </c>
      <c r="P23" s="29">
        <v>22.679312243529896</v>
      </c>
      <c r="Q23" s="28">
        <v>2730.8776692299998</v>
      </c>
      <c r="R23" s="29">
        <v>50.508258520013221</v>
      </c>
      <c r="S23" s="22">
        <v>62.3</v>
      </c>
      <c r="T23" s="30">
        <v>56.399999999999991</v>
      </c>
      <c r="U23" s="30">
        <v>76.8</v>
      </c>
      <c r="V23" s="30">
        <v>39.6</v>
      </c>
      <c r="W23" s="1" t="str">
        <f t="shared" si="0"/>
        <v>A</v>
      </c>
      <c r="Y23"/>
      <c r="Z23"/>
      <c r="AA23"/>
    </row>
    <row r="24" spans="1:27" ht="15.6">
      <c r="A24" s="2">
        <v>2910776</v>
      </c>
      <c r="B24" s="2" t="s">
        <v>29</v>
      </c>
      <c r="C24" s="25">
        <v>6184</v>
      </c>
      <c r="D24" s="25">
        <v>2941.1104000000005</v>
      </c>
      <c r="E24" s="7">
        <v>1742</v>
      </c>
      <c r="F24" s="24">
        <v>216</v>
      </c>
      <c r="G24" s="26">
        <v>2056</v>
      </c>
      <c r="H24" s="27">
        <v>2150</v>
      </c>
      <c r="I24" s="25">
        <v>2652.1325999999999</v>
      </c>
      <c r="J24" s="25">
        <v>1867.9518000000003</v>
      </c>
      <c r="K24" s="7">
        <v>2055.6992503199999</v>
      </c>
      <c r="L24" s="22">
        <v>44.735945907201156</v>
      </c>
      <c r="M24" s="22">
        <v>45.94040358467511</v>
      </c>
      <c r="N24" s="22">
        <v>79.644479429902617</v>
      </c>
      <c r="O24" s="28">
        <v>2200.5157332899998</v>
      </c>
      <c r="P24" s="29">
        <v>28.414833724235727</v>
      </c>
      <c r="Q24" s="28">
        <v>3003.3480140400002</v>
      </c>
      <c r="R24" s="29">
        <v>43.305778203520497</v>
      </c>
      <c r="S24" s="22">
        <v>58.8</v>
      </c>
      <c r="T24" s="30">
        <v>56.8</v>
      </c>
      <c r="U24" s="30">
        <v>74.8</v>
      </c>
      <c r="V24" s="30">
        <v>39</v>
      </c>
      <c r="W24" s="1" t="str">
        <f t="shared" si="0"/>
        <v>A</v>
      </c>
      <c r="Y24"/>
      <c r="Z24"/>
      <c r="AA24"/>
    </row>
    <row r="25" spans="1:27" ht="15.6">
      <c r="A25" s="2">
        <v>2910909</v>
      </c>
      <c r="B25" s="2" t="s">
        <v>30</v>
      </c>
      <c r="C25" s="25">
        <v>5384</v>
      </c>
      <c r="D25" s="25">
        <v>1047.1880000000001</v>
      </c>
      <c r="E25" s="7">
        <v>1602</v>
      </c>
      <c r="F25" s="24">
        <v>310</v>
      </c>
      <c r="G25" s="26">
        <v>1850</v>
      </c>
      <c r="H25" s="27">
        <v>427</v>
      </c>
      <c r="I25" s="25">
        <v>1648.8966</v>
      </c>
      <c r="J25" s="25">
        <v>381.96600000000007</v>
      </c>
      <c r="K25" s="7">
        <v>2059.7466750799999</v>
      </c>
      <c r="L25" s="22">
        <v>30.092582541986879</v>
      </c>
      <c r="M25" s="22">
        <v>51.606383918974565</v>
      </c>
      <c r="N25" s="22">
        <v>74.644401623029339</v>
      </c>
      <c r="O25" s="28">
        <v>2311.4647562300001</v>
      </c>
      <c r="P25" s="29">
        <v>9.5798576324027795</v>
      </c>
      <c r="Q25" s="28">
        <v>2176.0568389199998</v>
      </c>
      <c r="R25" s="29">
        <v>48.118262030309701</v>
      </c>
      <c r="S25" s="22">
        <v>57.8</v>
      </c>
      <c r="T25" s="30">
        <v>55.800000000000004</v>
      </c>
      <c r="U25" s="30">
        <v>75.2</v>
      </c>
      <c r="V25" s="30">
        <v>38.299999999999997</v>
      </c>
      <c r="W25" s="1" t="str">
        <f t="shared" si="0"/>
        <v>A</v>
      </c>
      <c r="Y25"/>
      <c r="Z25"/>
      <c r="AA25"/>
    </row>
    <row r="26" spans="1:27">
      <c r="A26" s="2">
        <v>2911501</v>
      </c>
      <c r="B26" s="2" t="s">
        <v>31</v>
      </c>
      <c r="C26" s="25">
        <v>8357</v>
      </c>
      <c r="D26" s="25">
        <v>2999.3272999999999</v>
      </c>
      <c r="E26" s="7">
        <v>2241</v>
      </c>
      <c r="F26" s="24">
        <v>220</v>
      </c>
      <c r="G26" s="26">
        <v>3490</v>
      </c>
      <c r="H26" s="27">
        <v>1948</v>
      </c>
      <c r="I26" s="25">
        <v>960.8975999999999</v>
      </c>
      <c r="J26" s="25">
        <v>1004.1564</v>
      </c>
      <c r="K26" s="7">
        <v>2762.7202067600001</v>
      </c>
      <c r="L26" s="22">
        <v>42.794337665273538</v>
      </c>
      <c r="M26" s="22">
        <v>44.841943122433669</v>
      </c>
      <c r="N26" s="22">
        <v>75.904211823123774</v>
      </c>
      <c r="O26" s="28">
        <v>3251.3862285999999</v>
      </c>
      <c r="P26" s="29">
        <v>16.794180339353854</v>
      </c>
      <c r="Q26" s="28">
        <v>3708.2227234900001</v>
      </c>
      <c r="R26" s="29">
        <v>34.408608388795471</v>
      </c>
      <c r="S26" s="22">
        <v>57.599999999999994</v>
      </c>
      <c r="T26" s="30">
        <v>54.2</v>
      </c>
      <c r="U26" s="30">
        <v>76.5</v>
      </c>
      <c r="V26" s="30">
        <v>38.700000000000003</v>
      </c>
      <c r="W26" s="1" t="str">
        <f t="shared" si="0"/>
        <v>A</v>
      </c>
    </row>
    <row r="27" spans="1:27">
      <c r="A27" s="2">
        <v>2912806</v>
      </c>
      <c r="B27" s="2" t="s">
        <v>32</v>
      </c>
      <c r="C27" s="25">
        <v>7956</v>
      </c>
      <c r="D27" s="25">
        <v>3424.2624000000001</v>
      </c>
      <c r="E27" s="7">
        <v>2454</v>
      </c>
      <c r="F27" s="24">
        <v>395</v>
      </c>
      <c r="G27" s="26">
        <v>2748</v>
      </c>
      <c r="H27" s="27">
        <v>2047</v>
      </c>
      <c r="I27" s="25">
        <v>1271.5326</v>
      </c>
      <c r="J27" s="25">
        <v>1269.6917999999998</v>
      </c>
      <c r="K27" s="7">
        <v>3322.3653691499999</v>
      </c>
      <c r="L27" s="22">
        <v>31.106849164017188</v>
      </c>
      <c r="M27" s="22">
        <v>43.944392383362029</v>
      </c>
      <c r="N27" s="22">
        <v>74.608237142752046</v>
      </c>
      <c r="O27" s="28">
        <v>3612.7269704800001</v>
      </c>
      <c r="P27" s="29">
        <v>9.8763532540792447</v>
      </c>
      <c r="Q27" s="28">
        <v>3008.6389347899999</v>
      </c>
      <c r="R27" s="29">
        <v>43.399900621213618</v>
      </c>
      <c r="S27" s="22">
        <v>61.4</v>
      </c>
      <c r="T27" s="30">
        <v>54.300000000000004</v>
      </c>
      <c r="U27" s="30">
        <v>68.5</v>
      </c>
      <c r="V27" s="30">
        <v>46</v>
      </c>
      <c r="W27" s="1" t="str">
        <f t="shared" si="0"/>
        <v>B</v>
      </c>
    </row>
    <row r="28" spans="1:27">
      <c r="A28" s="2">
        <v>2913309</v>
      </c>
      <c r="B28" s="2" t="s">
        <v>33</v>
      </c>
      <c r="C28" s="25">
        <v>5255</v>
      </c>
      <c r="D28" s="25">
        <v>1890.2235000000001</v>
      </c>
      <c r="E28" s="7">
        <v>1555</v>
      </c>
      <c r="F28" s="24">
        <v>283</v>
      </c>
      <c r="G28" s="26">
        <v>1132</v>
      </c>
      <c r="H28" s="27">
        <v>1323</v>
      </c>
      <c r="I28" s="25">
        <v>3356.2386000000006</v>
      </c>
      <c r="J28" s="25">
        <v>1231.0350000000001</v>
      </c>
      <c r="K28" s="7">
        <v>2208.4380040599999</v>
      </c>
      <c r="L28" s="22">
        <v>34.156922439854569</v>
      </c>
      <c r="M28" s="22">
        <v>50.654645614162362</v>
      </c>
      <c r="N28" s="22">
        <v>65.160318272666004</v>
      </c>
      <c r="O28" s="28">
        <v>2367.0265309199999</v>
      </c>
      <c r="P28" s="29">
        <v>15.804964788231349</v>
      </c>
      <c r="Q28" s="28">
        <v>2083.4126593400001</v>
      </c>
      <c r="R28" s="29">
        <v>44.992877547693929</v>
      </c>
      <c r="S28" s="22">
        <v>63.1</v>
      </c>
      <c r="T28" s="30">
        <v>51.6</v>
      </c>
      <c r="U28" s="30">
        <v>77.8</v>
      </c>
      <c r="V28" s="30">
        <v>43</v>
      </c>
      <c r="W28" s="1" t="str">
        <f t="shared" si="0"/>
        <v>A</v>
      </c>
    </row>
    <row r="29" spans="1:27">
      <c r="A29" s="2">
        <v>2914109</v>
      </c>
      <c r="B29" s="2" t="s">
        <v>34</v>
      </c>
      <c r="C29" s="25">
        <v>9285</v>
      </c>
      <c r="D29" s="25">
        <v>3306.3884999999996</v>
      </c>
      <c r="E29" s="7">
        <v>2730</v>
      </c>
      <c r="F29" s="24">
        <v>254</v>
      </c>
      <c r="G29" s="26">
        <v>2264</v>
      </c>
      <c r="H29" s="27">
        <v>1322</v>
      </c>
      <c r="I29" s="25">
        <v>3816.4386000000004</v>
      </c>
      <c r="J29" s="25">
        <v>707.78760000000011</v>
      </c>
      <c r="K29" s="7">
        <v>3216.5120266399999</v>
      </c>
      <c r="L29" s="22">
        <v>39.016232812911547</v>
      </c>
      <c r="M29" s="22">
        <v>47.504924304212501</v>
      </c>
      <c r="N29" s="22">
        <v>76.529477926727324</v>
      </c>
      <c r="O29" s="28">
        <v>3733.2773838799999</v>
      </c>
      <c r="P29" s="29">
        <v>24.285917872454107</v>
      </c>
      <c r="Q29" s="28">
        <v>4176.7058734700004</v>
      </c>
      <c r="R29" s="29">
        <v>47.817326147046579</v>
      </c>
      <c r="S29" s="22">
        <v>59</v>
      </c>
      <c r="T29" s="30">
        <v>54.6</v>
      </c>
      <c r="U29" s="30">
        <v>68.5</v>
      </c>
      <c r="V29" s="30">
        <v>44.2</v>
      </c>
      <c r="W29" s="1" t="str">
        <f t="shared" si="0"/>
        <v>A</v>
      </c>
    </row>
    <row r="30" spans="1:27">
      <c r="A30" s="2">
        <v>2914208</v>
      </c>
      <c r="B30" s="2" t="s">
        <v>35</v>
      </c>
      <c r="C30" s="25">
        <v>7002</v>
      </c>
      <c r="D30" s="25">
        <v>3729.2651999999998</v>
      </c>
      <c r="E30" s="7">
        <v>2113</v>
      </c>
      <c r="F30" s="24">
        <v>238</v>
      </c>
      <c r="G30" s="26">
        <v>2798</v>
      </c>
      <c r="H30" s="27">
        <v>2219</v>
      </c>
      <c r="I30" s="25">
        <v>2925.0311999999999</v>
      </c>
      <c r="J30" s="25">
        <v>1548.5729999999999</v>
      </c>
      <c r="K30" s="7">
        <v>2761.7191804099998</v>
      </c>
      <c r="L30" s="22">
        <v>38.674081759928711</v>
      </c>
      <c r="M30" s="22">
        <v>51.237143469556138</v>
      </c>
      <c r="N30" s="22">
        <v>77.769627762631998</v>
      </c>
      <c r="O30" s="28">
        <v>3073.63186305</v>
      </c>
      <c r="P30" s="29">
        <v>19.64625628492767</v>
      </c>
      <c r="Q30" s="28">
        <v>2692.5009360499998</v>
      </c>
      <c r="R30" s="29">
        <v>39.604651635679048</v>
      </c>
      <c r="S30" s="22">
        <v>57.599999999999994</v>
      </c>
      <c r="T30" s="30">
        <v>54.300000000000004</v>
      </c>
      <c r="U30" s="30">
        <v>69.399999999999991</v>
      </c>
      <c r="V30" s="30">
        <v>42.6</v>
      </c>
      <c r="W30" s="1" t="str">
        <f t="shared" si="0"/>
        <v>A</v>
      </c>
    </row>
    <row r="31" spans="1:27">
      <c r="A31" s="2">
        <v>2915304</v>
      </c>
      <c r="B31" s="2" t="s">
        <v>36</v>
      </c>
      <c r="C31" s="25">
        <v>7110</v>
      </c>
      <c r="D31" s="25">
        <v>1461.105</v>
      </c>
      <c r="E31" s="7">
        <v>2166</v>
      </c>
      <c r="F31" s="24">
        <v>326</v>
      </c>
      <c r="G31" s="26">
        <v>2876</v>
      </c>
      <c r="H31" s="27">
        <v>793</v>
      </c>
      <c r="I31" s="25">
        <v>703.18560000000002</v>
      </c>
      <c r="J31" s="25">
        <v>565.12559999999996</v>
      </c>
      <c r="K31" s="7">
        <v>2495.6804594700002</v>
      </c>
      <c r="L31" s="22">
        <v>37.767558522277447</v>
      </c>
      <c r="M31" s="22">
        <v>43.183413036866199</v>
      </c>
      <c r="N31" s="22">
        <v>67.950911772012986</v>
      </c>
      <c r="O31" s="28">
        <v>2932.0439815899999</v>
      </c>
      <c r="P31" s="29">
        <v>13.114900056904094</v>
      </c>
      <c r="Q31" s="28">
        <v>2935.9282507500002</v>
      </c>
      <c r="R31" s="29">
        <v>37.612398782494324</v>
      </c>
      <c r="S31" s="22">
        <v>63.4</v>
      </c>
      <c r="T31" s="30">
        <v>56.100000000000009</v>
      </c>
      <c r="U31" s="30">
        <v>74.8</v>
      </c>
      <c r="V31" s="30">
        <v>41.5</v>
      </c>
      <c r="W31" s="1" t="str">
        <f t="shared" si="0"/>
        <v>A</v>
      </c>
    </row>
    <row r="32" spans="1:27">
      <c r="A32" s="2">
        <v>2915403</v>
      </c>
      <c r="B32" s="2" t="s">
        <v>37</v>
      </c>
      <c r="C32" s="25">
        <v>7309</v>
      </c>
      <c r="D32" s="25">
        <v>1448.6438000000001</v>
      </c>
      <c r="E32" s="7">
        <v>2171</v>
      </c>
      <c r="F32" s="24">
        <v>265</v>
      </c>
      <c r="G32" s="26">
        <v>2614</v>
      </c>
      <c r="H32" s="27">
        <v>1284</v>
      </c>
      <c r="I32" s="25">
        <v>837.10380000000009</v>
      </c>
      <c r="J32" s="25">
        <v>847.68840000000012</v>
      </c>
      <c r="K32" s="7">
        <v>2643.60513997</v>
      </c>
      <c r="L32" s="22">
        <v>36.140891551113377</v>
      </c>
      <c r="M32" s="22">
        <v>47.677652491670273</v>
      </c>
      <c r="N32" s="22">
        <v>72.784348203714458</v>
      </c>
      <c r="O32" s="28">
        <v>3064.6073507299998</v>
      </c>
      <c r="P32" s="29">
        <v>15.048199566582262</v>
      </c>
      <c r="Q32" s="28">
        <v>2773.0549682699998</v>
      </c>
      <c r="R32" s="29">
        <v>40.548781159267598</v>
      </c>
      <c r="S32" s="22">
        <v>59.199999999999996</v>
      </c>
      <c r="T32" s="30">
        <v>52.900000000000006</v>
      </c>
      <c r="U32" s="30">
        <v>74.7</v>
      </c>
      <c r="V32" s="30">
        <v>42.199999999999996</v>
      </c>
      <c r="W32" s="1" t="str">
        <f t="shared" si="0"/>
        <v>A</v>
      </c>
    </row>
    <row r="33" spans="1:23">
      <c r="A33" s="2">
        <v>2915700</v>
      </c>
      <c r="B33" s="2" t="s">
        <v>38</v>
      </c>
      <c r="C33" s="25">
        <v>7903</v>
      </c>
      <c r="D33" s="25">
        <v>2064.2636000000002</v>
      </c>
      <c r="E33" s="7">
        <v>2387</v>
      </c>
      <c r="F33" s="24">
        <v>300</v>
      </c>
      <c r="G33" s="26">
        <v>3188</v>
      </c>
      <c r="H33" s="27">
        <v>1450</v>
      </c>
      <c r="I33" s="25">
        <v>1948.9470000000001</v>
      </c>
      <c r="J33" s="25">
        <v>919.47960000000012</v>
      </c>
      <c r="K33" s="7">
        <v>3210.4947813700001</v>
      </c>
      <c r="L33" s="22">
        <v>31.922960997415618</v>
      </c>
      <c r="M33" s="22">
        <v>49.975631937644934</v>
      </c>
      <c r="N33" s="22">
        <v>72.770692246135042</v>
      </c>
      <c r="O33" s="28">
        <v>3592.8734832199998</v>
      </c>
      <c r="P33" s="29">
        <v>12.561457996442476</v>
      </c>
      <c r="Q33" s="28">
        <v>2909.2123491000002</v>
      </c>
      <c r="R33" s="29">
        <v>44.165607872780086</v>
      </c>
      <c r="S33" s="22">
        <v>57.8</v>
      </c>
      <c r="T33" s="30">
        <v>53.5</v>
      </c>
      <c r="U33" s="30">
        <v>76.400000000000006</v>
      </c>
      <c r="V33" s="30">
        <v>39.5</v>
      </c>
      <c r="W33" s="1" t="str">
        <f t="shared" si="0"/>
        <v>A</v>
      </c>
    </row>
    <row r="34" spans="1:23">
      <c r="A34" s="2">
        <v>2915908</v>
      </c>
      <c r="B34" s="2" t="s">
        <v>39</v>
      </c>
      <c r="C34" s="25">
        <v>7598</v>
      </c>
      <c r="D34" s="25">
        <v>5270.7326000000003</v>
      </c>
      <c r="E34" s="7">
        <v>2156</v>
      </c>
      <c r="F34" s="24">
        <v>265</v>
      </c>
      <c r="G34" s="26">
        <v>2564</v>
      </c>
      <c r="H34" s="27">
        <v>2022</v>
      </c>
      <c r="I34" s="25">
        <v>2397.1818000000003</v>
      </c>
      <c r="J34" s="25">
        <v>1329.9779999999998</v>
      </c>
      <c r="K34" s="7">
        <v>2502.3704378399998</v>
      </c>
      <c r="L34" s="22">
        <v>45.335345017717934</v>
      </c>
      <c r="M34" s="22">
        <v>40.857322191651619</v>
      </c>
      <c r="N34" s="22">
        <v>74.780467168082012</v>
      </c>
      <c r="O34" s="28">
        <v>2961.4672368699999</v>
      </c>
      <c r="P34" s="29">
        <v>20.181642183274175</v>
      </c>
      <c r="Q34" s="28">
        <v>3097.41862679</v>
      </c>
      <c r="R34" s="29">
        <v>30.614994343620296</v>
      </c>
      <c r="S34" s="22">
        <v>58.4</v>
      </c>
      <c r="T34" s="30">
        <v>53.300000000000004</v>
      </c>
      <c r="U34" s="30">
        <v>71</v>
      </c>
      <c r="V34" s="30">
        <v>43.1</v>
      </c>
      <c r="W34" s="1" t="str">
        <f t="shared" si="0"/>
        <v>A</v>
      </c>
    </row>
    <row r="35" spans="1:23">
      <c r="A35" s="2">
        <v>2916708</v>
      </c>
      <c r="B35" s="2" t="s">
        <v>40</v>
      </c>
      <c r="C35" s="25">
        <v>7678</v>
      </c>
      <c r="D35" s="25">
        <v>3069.6644000000001</v>
      </c>
      <c r="E35" s="7">
        <v>2224</v>
      </c>
      <c r="F35" s="24">
        <v>224</v>
      </c>
      <c r="G35" s="26">
        <v>3882</v>
      </c>
      <c r="H35" s="27">
        <v>1558</v>
      </c>
      <c r="I35" s="25">
        <v>1154.6417999999999</v>
      </c>
      <c r="J35" s="25">
        <v>939.26820000000009</v>
      </c>
      <c r="K35" s="7">
        <v>2785.61242997</v>
      </c>
      <c r="L35" s="22">
        <v>44.951580423823508</v>
      </c>
      <c r="M35" s="22">
        <v>47.202901143719821</v>
      </c>
      <c r="N35" s="22">
        <v>83.995089072238457</v>
      </c>
      <c r="O35" s="28">
        <v>3177.9365562100002</v>
      </c>
      <c r="P35" s="29">
        <v>25.460135588891021</v>
      </c>
      <c r="Q35" s="28">
        <v>3371.6527296200002</v>
      </c>
      <c r="R35" s="29">
        <v>36.67684336664685</v>
      </c>
      <c r="S35" s="22">
        <v>55.300000000000004</v>
      </c>
      <c r="T35" s="30">
        <v>54.500000000000007</v>
      </c>
      <c r="U35" s="30">
        <v>74.900000000000006</v>
      </c>
      <c r="V35" s="30">
        <v>36</v>
      </c>
      <c r="W35" s="1" t="str">
        <f t="shared" si="0"/>
        <v>A</v>
      </c>
    </row>
    <row r="36" spans="1:23">
      <c r="A36" s="2">
        <v>2917359</v>
      </c>
      <c r="B36" s="2" t="s">
        <v>41</v>
      </c>
      <c r="C36" s="25">
        <v>8973</v>
      </c>
      <c r="D36" s="25">
        <v>5932.9476000000004</v>
      </c>
      <c r="E36" s="7">
        <v>2660</v>
      </c>
      <c r="F36" s="24">
        <v>246</v>
      </c>
      <c r="G36" s="26">
        <v>3486</v>
      </c>
      <c r="H36" s="27">
        <v>1714</v>
      </c>
      <c r="I36" s="25">
        <v>2105.415</v>
      </c>
      <c r="J36" s="25">
        <v>1089.7536</v>
      </c>
      <c r="K36" s="7">
        <v>3186.3510328100001</v>
      </c>
      <c r="L36" s="22">
        <v>43.055712233500785</v>
      </c>
      <c r="M36" s="22">
        <v>45.532044282685426</v>
      </c>
      <c r="N36" s="22">
        <v>76.074831376226442</v>
      </c>
      <c r="O36" s="28">
        <v>3905.7178828900001</v>
      </c>
      <c r="P36" s="29">
        <v>32.467371857685045</v>
      </c>
      <c r="Q36" s="28">
        <v>3877.0546303299998</v>
      </c>
      <c r="R36" s="29">
        <v>46.277667277731481</v>
      </c>
      <c r="S36" s="22">
        <v>61.3</v>
      </c>
      <c r="T36" s="30">
        <v>54.1</v>
      </c>
      <c r="U36" s="30">
        <v>75.599999999999994</v>
      </c>
      <c r="V36" s="30">
        <v>41.8</v>
      </c>
      <c r="W36" s="1" t="str">
        <f t="shared" si="0"/>
        <v>A</v>
      </c>
    </row>
    <row r="37" spans="1:23">
      <c r="A37" s="2">
        <v>2918555</v>
      </c>
      <c r="B37" s="2" t="s">
        <v>42</v>
      </c>
      <c r="C37" s="25">
        <v>6474</v>
      </c>
      <c r="D37" s="25">
        <v>1597.7832000000001</v>
      </c>
      <c r="E37" s="7">
        <v>2001</v>
      </c>
      <c r="F37" s="24">
        <v>268</v>
      </c>
      <c r="G37" s="26">
        <v>2762</v>
      </c>
      <c r="H37" s="27">
        <v>824</v>
      </c>
      <c r="I37" s="25">
        <v>977.46479999999997</v>
      </c>
      <c r="J37" s="25">
        <v>618.50879999999995</v>
      </c>
      <c r="K37" s="7">
        <v>2016.04246532</v>
      </c>
      <c r="L37" s="22">
        <v>41.761013067157187</v>
      </c>
      <c r="M37" s="22">
        <v>43.799766453348937</v>
      </c>
      <c r="N37" s="22">
        <v>73.283893438917971</v>
      </c>
      <c r="O37" s="28">
        <v>2388.3889855100001</v>
      </c>
      <c r="P37" s="29">
        <v>14.929278378574532</v>
      </c>
      <c r="Q37" s="28">
        <v>2983.6102970799998</v>
      </c>
      <c r="R37" s="29">
        <v>36.760102892572618</v>
      </c>
      <c r="S37" s="22">
        <v>56.699999999999996</v>
      </c>
      <c r="T37" s="30">
        <v>56.499999999999993</v>
      </c>
      <c r="U37" s="30">
        <v>75.099999999999994</v>
      </c>
      <c r="V37" s="30">
        <v>36.799999999999997</v>
      </c>
      <c r="W37" s="1" t="str">
        <f t="shared" si="0"/>
        <v>A</v>
      </c>
    </row>
    <row r="38" spans="1:23">
      <c r="A38" s="2">
        <v>2918605</v>
      </c>
      <c r="B38" s="2" t="s">
        <v>43</v>
      </c>
      <c r="C38" s="25">
        <v>8031</v>
      </c>
      <c r="D38" s="25">
        <v>4963.1579999999994</v>
      </c>
      <c r="E38" s="7">
        <v>2382</v>
      </c>
      <c r="F38" s="24">
        <v>281</v>
      </c>
      <c r="G38" s="26">
        <v>3272</v>
      </c>
      <c r="H38" s="27">
        <v>965</v>
      </c>
      <c r="I38" s="25">
        <v>3408.2411999999999</v>
      </c>
      <c r="J38" s="25">
        <v>558.22260000000006</v>
      </c>
      <c r="K38" s="7">
        <v>3686.38478721</v>
      </c>
      <c r="L38" s="22">
        <v>28.294975587942851</v>
      </c>
      <c r="M38" s="22">
        <v>51.62191734229318</v>
      </c>
      <c r="N38" s="22">
        <v>77.341240758783925</v>
      </c>
      <c r="O38" s="28">
        <v>3811.7330658000001</v>
      </c>
      <c r="P38" s="29">
        <v>13.696528461140488</v>
      </c>
      <c r="Q38" s="28">
        <v>3242.4775478699999</v>
      </c>
      <c r="R38" s="29">
        <v>54.543646175492547</v>
      </c>
      <c r="S38" s="22">
        <v>60.199999999999996</v>
      </c>
      <c r="T38" s="30">
        <v>55.800000000000004</v>
      </c>
      <c r="U38" s="30">
        <v>76.3</v>
      </c>
      <c r="V38" s="30">
        <v>39.700000000000003</v>
      </c>
      <c r="W38" s="1" t="str">
        <f t="shared" si="0"/>
        <v>A</v>
      </c>
    </row>
    <row r="39" spans="1:23">
      <c r="A39" s="2">
        <v>2919058</v>
      </c>
      <c r="B39" s="2" t="s">
        <v>44</v>
      </c>
      <c r="C39" s="25">
        <v>8305</v>
      </c>
      <c r="D39" s="25">
        <v>3155.9</v>
      </c>
      <c r="E39" s="7">
        <v>2437</v>
      </c>
      <c r="F39" s="24">
        <v>219</v>
      </c>
      <c r="G39" s="26">
        <v>3562</v>
      </c>
      <c r="H39" s="27">
        <v>1236</v>
      </c>
      <c r="I39" s="25">
        <v>3842.67</v>
      </c>
      <c r="J39" s="25">
        <v>730.7976000000001</v>
      </c>
      <c r="K39" s="7">
        <v>3220.6291455</v>
      </c>
      <c r="L39" s="22">
        <v>36.741731243598473</v>
      </c>
      <c r="M39" s="22">
        <v>53.364123865018897</v>
      </c>
      <c r="N39" s="22">
        <v>81.004716697944289</v>
      </c>
      <c r="O39" s="28">
        <v>3550.5827534499999</v>
      </c>
      <c r="P39" s="29">
        <v>14.294356212000544</v>
      </c>
      <c r="Q39" s="28">
        <v>3361.5702088100002</v>
      </c>
      <c r="R39" s="29">
        <v>39.548734908637527</v>
      </c>
      <c r="S39" s="22">
        <v>58.4</v>
      </c>
      <c r="T39" s="30">
        <v>55.300000000000004</v>
      </c>
      <c r="U39" s="30">
        <v>68.600000000000009</v>
      </c>
      <c r="V39" s="30">
        <v>42.9</v>
      </c>
      <c r="W39" s="1" t="str">
        <f t="shared" si="0"/>
        <v>A</v>
      </c>
    </row>
    <row r="40" spans="1:23">
      <c r="A40" s="2">
        <v>2919108</v>
      </c>
      <c r="B40" s="2" t="s">
        <v>45</v>
      </c>
      <c r="C40" s="25">
        <v>9560</v>
      </c>
      <c r="D40" s="25">
        <v>7474.9639999999999</v>
      </c>
      <c r="E40" s="7">
        <v>2452</v>
      </c>
      <c r="F40" s="24">
        <v>189</v>
      </c>
      <c r="G40" s="26">
        <v>4496</v>
      </c>
      <c r="H40" s="27">
        <v>5623</v>
      </c>
      <c r="I40" s="25">
        <v>1099.8779999999999</v>
      </c>
      <c r="J40" s="25">
        <v>2779.6079999999997</v>
      </c>
      <c r="K40" s="7">
        <v>3765.2429618900001</v>
      </c>
      <c r="L40" s="22">
        <v>47.028608411414659</v>
      </c>
      <c r="M40" s="22">
        <v>45.309984355419083</v>
      </c>
      <c r="N40" s="22">
        <v>83.309872709495494</v>
      </c>
      <c r="O40" s="28">
        <v>4046.8834806700002</v>
      </c>
      <c r="P40" s="29">
        <v>33.926586626425227</v>
      </c>
      <c r="Q40" s="28">
        <v>3842.3107580000001</v>
      </c>
      <c r="R40" s="29">
        <v>39.171790550419608</v>
      </c>
      <c r="S40" s="22">
        <v>51.800000000000004</v>
      </c>
      <c r="T40" s="30">
        <v>51.5</v>
      </c>
      <c r="U40" s="30">
        <v>69.899999999999991</v>
      </c>
      <c r="V40" s="30">
        <v>35.9</v>
      </c>
      <c r="W40" s="1" t="str">
        <f t="shared" si="0"/>
        <v>A</v>
      </c>
    </row>
    <row r="41" spans="1:23">
      <c r="A41" s="2">
        <v>2919900</v>
      </c>
      <c r="B41" s="2" t="s">
        <v>46</v>
      </c>
      <c r="C41" s="25">
        <v>8073</v>
      </c>
      <c r="D41" s="25">
        <v>5212.7360999999992</v>
      </c>
      <c r="E41" s="7">
        <v>2098</v>
      </c>
      <c r="F41" s="24">
        <v>230</v>
      </c>
      <c r="G41" s="26">
        <v>2972</v>
      </c>
      <c r="H41" s="27">
        <v>3342</v>
      </c>
      <c r="I41" s="25">
        <v>2472.1943999999999</v>
      </c>
      <c r="J41" s="25">
        <v>2114.6190000000001</v>
      </c>
      <c r="K41" s="7">
        <v>3004.8851784799999</v>
      </c>
      <c r="L41" s="22">
        <v>43.176002808133155</v>
      </c>
      <c r="M41" s="22">
        <v>45.206029324070293</v>
      </c>
      <c r="N41" s="22">
        <v>69.401073714471224</v>
      </c>
      <c r="O41" s="28">
        <v>3313.5516512700001</v>
      </c>
      <c r="P41" s="29">
        <v>25.936286139393939</v>
      </c>
      <c r="Q41" s="28">
        <v>3252.10244702</v>
      </c>
      <c r="R41" s="29">
        <v>39.258532214749387</v>
      </c>
      <c r="S41" s="22">
        <v>60.4</v>
      </c>
      <c r="T41" s="30">
        <v>53.300000000000004</v>
      </c>
      <c r="U41" s="30">
        <v>74.7</v>
      </c>
      <c r="V41" s="30">
        <v>42.699999999999996</v>
      </c>
      <c r="W41" s="1" t="str">
        <f t="shared" si="0"/>
        <v>A</v>
      </c>
    </row>
    <row r="42" spans="1:23">
      <c r="A42" s="2">
        <v>2919959</v>
      </c>
      <c r="B42" s="2" t="s">
        <v>47</v>
      </c>
      <c r="C42" s="25">
        <v>7038</v>
      </c>
      <c r="D42" s="25">
        <v>4220.6885999999995</v>
      </c>
      <c r="E42" s="7">
        <v>1982</v>
      </c>
      <c r="F42" s="24">
        <v>245</v>
      </c>
      <c r="G42" s="26">
        <v>3506</v>
      </c>
      <c r="H42" s="27">
        <v>3318</v>
      </c>
      <c r="I42" s="25">
        <v>1353.4482</v>
      </c>
      <c r="J42" s="25">
        <v>2117.3802000000001</v>
      </c>
      <c r="K42" s="7">
        <v>3329.31193945</v>
      </c>
      <c r="L42" s="22">
        <v>35.432190213872303</v>
      </c>
      <c r="M42" s="22">
        <v>49.983911146865367</v>
      </c>
      <c r="N42" s="22">
        <v>85.938092518321014</v>
      </c>
      <c r="O42" s="28">
        <v>3437.7036755899999</v>
      </c>
      <c r="P42" s="29">
        <v>22.593538607910936</v>
      </c>
      <c r="Q42" s="28">
        <v>2555.5749436599999</v>
      </c>
      <c r="R42" s="29">
        <v>47.297535664475966</v>
      </c>
      <c r="S42" s="22">
        <v>53.800000000000004</v>
      </c>
      <c r="T42" s="30">
        <v>50.3</v>
      </c>
      <c r="U42" s="30">
        <v>69.399999999999991</v>
      </c>
      <c r="V42" s="30">
        <v>38.4</v>
      </c>
      <c r="W42" s="1" t="str">
        <f t="shared" si="0"/>
        <v>A</v>
      </c>
    </row>
    <row r="43" spans="1:23">
      <c r="A43" s="2">
        <v>2920007</v>
      </c>
      <c r="B43" s="2" t="s">
        <v>48</v>
      </c>
      <c r="C43" s="25">
        <v>8782</v>
      </c>
      <c r="D43" s="25">
        <v>1866.175</v>
      </c>
      <c r="E43" s="7">
        <v>2700</v>
      </c>
      <c r="F43" s="24">
        <v>329</v>
      </c>
      <c r="G43" s="26">
        <v>3448</v>
      </c>
      <c r="H43" s="27">
        <v>1492</v>
      </c>
      <c r="I43" s="25">
        <v>387.02819999999997</v>
      </c>
      <c r="J43" s="25">
        <v>939.26820000000009</v>
      </c>
      <c r="K43" s="7">
        <v>3381.11926042</v>
      </c>
      <c r="L43" s="22">
        <v>32.496633468938143</v>
      </c>
      <c r="M43" s="22">
        <v>54.017472647693808</v>
      </c>
      <c r="N43" s="22">
        <v>73.198944415695877</v>
      </c>
      <c r="O43" s="28">
        <v>3897.1465409100001</v>
      </c>
      <c r="P43" s="29">
        <v>13.12881396783524</v>
      </c>
      <c r="Q43" s="28">
        <v>3385.6583922599998</v>
      </c>
      <c r="R43" s="29">
        <v>45.209554802670567</v>
      </c>
      <c r="S43" s="22">
        <v>57.599999999999994</v>
      </c>
      <c r="T43" s="30">
        <v>53.5</v>
      </c>
      <c r="U43" s="30">
        <v>75.3</v>
      </c>
      <c r="V43" s="30">
        <v>45.300000000000004</v>
      </c>
      <c r="W43" s="1" t="str">
        <f t="shared" si="0"/>
        <v>B</v>
      </c>
    </row>
    <row r="44" spans="1:23">
      <c r="A44" s="2">
        <v>2920304</v>
      </c>
      <c r="B44" s="2" t="s">
        <v>49</v>
      </c>
      <c r="C44" s="25">
        <v>8468</v>
      </c>
      <c r="D44" s="25">
        <v>5234.0708000000004</v>
      </c>
      <c r="E44" s="7">
        <v>2366</v>
      </c>
      <c r="F44" s="24">
        <v>242</v>
      </c>
      <c r="G44" s="26">
        <v>3358</v>
      </c>
      <c r="H44" s="27">
        <v>4558</v>
      </c>
      <c r="I44" s="25">
        <v>1693.9962000000003</v>
      </c>
      <c r="J44" s="25">
        <v>2475.8759999999997</v>
      </c>
      <c r="K44" s="7">
        <v>3289.18832535</v>
      </c>
      <c r="L44" s="22">
        <v>41.376326349506542</v>
      </c>
      <c r="M44" s="22">
        <v>46.93398163975462</v>
      </c>
      <c r="N44" s="22">
        <v>81.693156220615066</v>
      </c>
      <c r="O44" s="28">
        <v>3437.8928935399999</v>
      </c>
      <c r="P44" s="29">
        <v>25.613729289375097</v>
      </c>
      <c r="Q44" s="28">
        <v>3794.13387349</v>
      </c>
      <c r="R44" s="29">
        <v>44.34106733673309</v>
      </c>
      <c r="S44" s="22">
        <v>57.8</v>
      </c>
      <c r="T44" s="30">
        <v>55.400000000000006</v>
      </c>
      <c r="U44" s="30">
        <v>78.900000000000006</v>
      </c>
      <c r="V44" s="30">
        <v>37</v>
      </c>
      <c r="W44" s="1" t="str">
        <f t="shared" si="0"/>
        <v>A</v>
      </c>
    </row>
    <row r="45" spans="1:23">
      <c r="A45" s="2">
        <v>2921609</v>
      </c>
      <c r="B45" s="2" t="s">
        <v>50</v>
      </c>
      <c r="C45" s="25">
        <v>8280</v>
      </c>
      <c r="D45" s="25">
        <v>2742.3359999999998</v>
      </c>
      <c r="E45" s="7">
        <v>2393</v>
      </c>
      <c r="F45" s="24">
        <v>216</v>
      </c>
      <c r="G45" s="26">
        <v>3336</v>
      </c>
      <c r="H45" s="27">
        <v>2300</v>
      </c>
      <c r="I45" s="25">
        <v>2998.2030000000004</v>
      </c>
      <c r="J45" s="25">
        <v>1453.7718</v>
      </c>
      <c r="K45" s="7">
        <v>2609.29612271</v>
      </c>
      <c r="L45" s="22">
        <v>45.802134791825949</v>
      </c>
      <c r="M45" s="22">
        <v>43.232314462799891</v>
      </c>
      <c r="N45" s="22">
        <v>82.444749439553149</v>
      </c>
      <c r="O45" s="28">
        <v>3055.5899405800001</v>
      </c>
      <c r="P45" s="29">
        <v>33.291283187262707</v>
      </c>
      <c r="Q45" s="28">
        <v>3825.23323265</v>
      </c>
      <c r="R45" s="29">
        <v>44.204217766052089</v>
      </c>
      <c r="S45" s="22">
        <v>55.800000000000004</v>
      </c>
      <c r="T45" s="30">
        <v>55.2</v>
      </c>
      <c r="U45" s="30">
        <v>69.5</v>
      </c>
      <c r="V45" s="30">
        <v>39.5</v>
      </c>
      <c r="W45" s="1" t="str">
        <f t="shared" si="0"/>
        <v>A</v>
      </c>
    </row>
    <row r="46" spans="1:23">
      <c r="A46" s="2">
        <v>2922201</v>
      </c>
      <c r="B46" s="2" t="s">
        <v>51</v>
      </c>
      <c r="C46" s="25">
        <v>7317</v>
      </c>
      <c r="D46" s="25">
        <v>3922.6437000000001</v>
      </c>
      <c r="E46" s="7">
        <v>2249</v>
      </c>
      <c r="F46" s="24">
        <v>279</v>
      </c>
      <c r="G46" s="26">
        <v>2556</v>
      </c>
      <c r="H46" s="27">
        <v>1945</v>
      </c>
      <c r="I46" s="25">
        <v>2490.1422000000002</v>
      </c>
      <c r="J46" s="25">
        <v>1219.53</v>
      </c>
      <c r="K46" s="7">
        <v>2896.3595136499998</v>
      </c>
      <c r="L46" s="22">
        <v>35.592574156649341</v>
      </c>
      <c r="M46" s="22">
        <v>50.735040252743069</v>
      </c>
      <c r="N46" s="22">
        <v>69.309577996271173</v>
      </c>
      <c r="O46" s="28">
        <v>3259.67582636</v>
      </c>
      <c r="P46" s="29">
        <v>18.161619490275601</v>
      </c>
      <c r="Q46" s="28">
        <v>3040.5695931499999</v>
      </c>
      <c r="R46" s="29">
        <v>45.720380598814316</v>
      </c>
      <c r="S46" s="22">
        <v>61.7</v>
      </c>
      <c r="T46" s="30">
        <v>55.2</v>
      </c>
      <c r="U46" s="30">
        <v>76.3</v>
      </c>
      <c r="V46" s="30">
        <v>40.699999999999996</v>
      </c>
      <c r="W46" s="1" t="str">
        <f t="shared" si="0"/>
        <v>A</v>
      </c>
    </row>
    <row r="47" spans="1:23">
      <c r="A47" s="2">
        <v>2922730</v>
      </c>
      <c r="B47" s="2" t="s">
        <v>52</v>
      </c>
      <c r="C47" s="25">
        <v>7602</v>
      </c>
      <c r="D47" s="25">
        <v>2527.665</v>
      </c>
      <c r="E47" s="7">
        <v>2408</v>
      </c>
      <c r="F47" s="24">
        <v>275</v>
      </c>
      <c r="G47" s="26">
        <v>2760</v>
      </c>
      <c r="H47" s="27">
        <v>917</v>
      </c>
      <c r="I47" s="25">
        <v>1280.2764</v>
      </c>
      <c r="J47" s="25">
        <v>533.37180000000001</v>
      </c>
      <c r="K47" s="7">
        <v>3210.9399196499999</v>
      </c>
      <c r="L47" s="22">
        <v>32.371622190035417</v>
      </c>
      <c r="M47" s="22">
        <v>54.504880464766295</v>
      </c>
      <c r="N47" s="22">
        <v>77.510054501154087</v>
      </c>
      <c r="O47" s="28">
        <v>3495.3335382599998</v>
      </c>
      <c r="P47" s="29">
        <v>14.682428146627583</v>
      </c>
      <c r="Q47" s="28">
        <v>3041.0083589999999</v>
      </c>
      <c r="R47" s="29">
        <v>47.296426724817167</v>
      </c>
      <c r="S47" s="22">
        <v>59.699999999999996</v>
      </c>
      <c r="T47" s="30">
        <v>56.3</v>
      </c>
      <c r="U47" s="30">
        <v>77</v>
      </c>
      <c r="V47" s="30">
        <v>38.6</v>
      </c>
      <c r="W47" s="1" t="str">
        <f t="shared" si="0"/>
        <v>A</v>
      </c>
    </row>
    <row r="48" spans="1:23">
      <c r="A48" s="2">
        <v>2922755</v>
      </c>
      <c r="B48" s="2" t="s">
        <v>53</v>
      </c>
      <c r="C48" s="25">
        <v>6648</v>
      </c>
      <c r="D48" s="25">
        <v>3841.2143999999998</v>
      </c>
      <c r="E48" s="7">
        <v>2022</v>
      </c>
      <c r="F48" s="24">
        <v>308</v>
      </c>
      <c r="G48" s="26">
        <v>2816</v>
      </c>
      <c r="H48" s="27">
        <v>3581</v>
      </c>
      <c r="I48" s="25">
        <v>530.15039999999999</v>
      </c>
      <c r="J48" s="25">
        <v>2549.0477999999998</v>
      </c>
      <c r="K48" s="7">
        <v>2882.01948292</v>
      </c>
      <c r="L48" s="22">
        <v>31.233355720655588</v>
      </c>
      <c r="M48" s="22">
        <v>52.396865786955438</v>
      </c>
      <c r="N48" s="22">
        <v>80.189119027774808</v>
      </c>
      <c r="O48" s="28">
        <v>3042.7004419899999</v>
      </c>
      <c r="P48" s="29">
        <v>9.296725597968992</v>
      </c>
      <c r="Q48" s="28">
        <v>2458.2377057600002</v>
      </c>
      <c r="R48" s="29">
        <v>41.614431125314233</v>
      </c>
      <c r="S48" s="22">
        <v>56.999999999999993</v>
      </c>
      <c r="T48" s="30">
        <v>52.2</v>
      </c>
      <c r="U48" s="30">
        <v>77.100000000000009</v>
      </c>
      <c r="V48" s="30">
        <v>39.200000000000003</v>
      </c>
      <c r="W48" s="1" t="str">
        <f t="shared" si="0"/>
        <v>A</v>
      </c>
    </row>
    <row r="49" spans="1:23">
      <c r="A49" s="2">
        <v>2922805</v>
      </c>
      <c r="B49" s="2" t="s">
        <v>54</v>
      </c>
      <c r="C49" s="25">
        <v>7435</v>
      </c>
      <c r="D49" s="25">
        <v>4719.7380000000003</v>
      </c>
      <c r="E49" s="7">
        <v>2096</v>
      </c>
      <c r="F49" s="24">
        <v>179</v>
      </c>
      <c r="G49" s="26">
        <v>3164</v>
      </c>
      <c r="H49" s="27">
        <v>1038</v>
      </c>
      <c r="I49" s="25">
        <v>3781.0032000000001</v>
      </c>
      <c r="J49" s="25">
        <v>698.12339999999995</v>
      </c>
      <c r="K49" s="7">
        <v>2007.2908480599999</v>
      </c>
      <c r="L49" s="22">
        <v>45.034319773020975</v>
      </c>
      <c r="M49" s="22">
        <v>47.319472999086351</v>
      </c>
      <c r="N49" s="22">
        <v>84.227222323835832</v>
      </c>
      <c r="O49" s="28">
        <v>2488.4934694600001</v>
      </c>
      <c r="P49" s="29">
        <v>22.601284238131711</v>
      </c>
      <c r="Q49" s="28">
        <v>3575.68378261</v>
      </c>
      <c r="R49" s="29">
        <v>39.353432102513153</v>
      </c>
      <c r="S49" s="22">
        <v>52.400000000000006</v>
      </c>
      <c r="T49" s="30">
        <v>51.4</v>
      </c>
      <c r="U49" s="30">
        <v>73.7</v>
      </c>
      <c r="V49" s="30">
        <v>34.300000000000004</v>
      </c>
      <c r="W49" s="1" t="str">
        <f t="shared" si="0"/>
        <v>A</v>
      </c>
    </row>
    <row r="50" spans="1:23">
      <c r="A50" s="2">
        <v>2922854</v>
      </c>
      <c r="B50" s="2" t="s">
        <v>55</v>
      </c>
      <c r="C50" s="25">
        <v>8034</v>
      </c>
      <c r="D50" s="25">
        <v>2796.6354000000006</v>
      </c>
      <c r="E50" s="7">
        <v>2120</v>
      </c>
      <c r="F50" s="24">
        <v>225</v>
      </c>
      <c r="G50" s="26">
        <v>3212</v>
      </c>
      <c r="H50" s="27">
        <v>1440</v>
      </c>
      <c r="I50" s="25">
        <v>3473.1293999999998</v>
      </c>
      <c r="J50" s="25">
        <v>881.2829999999999</v>
      </c>
      <c r="K50" s="7">
        <v>2934.7220715499998</v>
      </c>
      <c r="L50" s="22">
        <v>43.190755128827703</v>
      </c>
      <c r="M50" s="22">
        <v>44.875280411484127</v>
      </c>
      <c r="N50" s="22">
        <v>79.159708464914374</v>
      </c>
      <c r="O50" s="28">
        <v>3491.8970396700001</v>
      </c>
      <c r="P50" s="29">
        <v>24.159689440033631</v>
      </c>
      <c r="Q50" s="28">
        <v>3220.8481903500001</v>
      </c>
      <c r="R50" s="29">
        <v>36.176629481359754</v>
      </c>
      <c r="S50" s="22">
        <v>56.699999999999996</v>
      </c>
      <c r="T50" s="30">
        <v>53.900000000000006</v>
      </c>
      <c r="U50" s="30">
        <v>77.5</v>
      </c>
      <c r="V50" s="30">
        <v>37.4</v>
      </c>
      <c r="W50" s="1" t="str">
        <f t="shared" si="0"/>
        <v>A</v>
      </c>
    </row>
    <row r="51" spans="1:23">
      <c r="A51" s="2">
        <v>2923308</v>
      </c>
      <c r="B51" s="2" t="s">
        <v>56</v>
      </c>
      <c r="C51" s="25">
        <v>8298</v>
      </c>
      <c r="D51" s="25">
        <v>5535.5957999999991</v>
      </c>
      <c r="E51" s="7">
        <v>2417</v>
      </c>
      <c r="F51" s="24">
        <v>259</v>
      </c>
      <c r="G51" s="26">
        <v>3406</v>
      </c>
      <c r="H51" s="27">
        <v>402</v>
      </c>
      <c r="I51" s="25">
        <v>3625.4555999999998</v>
      </c>
      <c r="J51" s="25">
        <v>331.34399999999999</v>
      </c>
      <c r="K51" s="7">
        <v>3980.8312309799999</v>
      </c>
      <c r="L51" s="22">
        <v>34.470156587104654</v>
      </c>
      <c r="M51" s="22">
        <v>51.923495396072738</v>
      </c>
      <c r="N51" s="22">
        <v>76.115334887952031</v>
      </c>
      <c r="O51" s="28">
        <v>4218.8872904</v>
      </c>
      <c r="P51" s="29">
        <v>19.0419323279393</v>
      </c>
      <c r="Q51" s="28">
        <v>2871.9730676999998</v>
      </c>
      <c r="R51" s="29">
        <v>42.866003012553243</v>
      </c>
      <c r="S51" s="22">
        <v>60.699999999999996</v>
      </c>
      <c r="T51" s="30">
        <v>56.999999999999993</v>
      </c>
      <c r="U51" s="30">
        <v>73.900000000000006</v>
      </c>
      <c r="V51" s="30">
        <v>40.5</v>
      </c>
      <c r="W51" s="1" t="str">
        <f t="shared" si="0"/>
        <v>A</v>
      </c>
    </row>
    <row r="52" spans="1:23">
      <c r="A52" s="2">
        <v>2923506</v>
      </c>
      <c r="B52" s="2" t="s">
        <v>57</v>
      </c>
      <c r="C52" s="25">
        <v>8410</v>
      </c>
      <c r="D52" s="25">
        <v>3171.4110000000005</v>
      </c>
      <c r="E52" s="7">
        <v>2441</v>
      </c>
      <c r="F52" s="24">
        <v>285</v>
      </c>
      <c r="G52" s="26">
        <v>2122</v>
      </c>
      <c r="H52" s="27">
        <v>785</v>
      </c>
      <c r="I52" s="25">
        <v>2924.1108000000004</v>
      </c>
      <c r="J52" s="25">
        <v>416.48100000000005</v>
      </c>
      <c r="K52" s="7">
        <v>3504.2261050900001</v>
      </c>
      <c r="L52" s="22">
        <v>35.360060419503753</v>
      </c>
      <c r="M52" s="22">
        <v>48.494047940094696</v>
      </c>
      <c r="N52" s="22">
        <v>62.528042062491132</v>
      </c>
      <c r="O52" s="28">
        <v>3868.3450415399998</v>
      </c>
      <c r="P52" s="29">
        <v>16.35590019777861</v>
      </c>
      <c r="Q52" s="28">
        <v>2992.3730753099999</v>
      </c>
      <c r="R52" s="29">
        <v>40.07259884049634</v>
      </c>
      <c r="S52" s="22">
        <v>64.3</v>
      </c>
      <c r="T52" s="30">
        <v>55.7</v>
      </c>
      <c r="U52" s="30">
        <v>75.8</v>
      </c>
      <c r="V52" s="30">
        <v>41.3</v>
      </c>
      <c r="W52" s="1" t="str">
        <f t="shared" si="0"/>
        <v>A</v>
      </c>
    </row>
    <row r="53" spans="1:23">
      <c r="A53" s="2">
        <v>2924108</v>
      </c>
      <c r="B53" s="2" t="s">
        <v>58</v>
      </c>
      <c r="C53" s="25">
        <v>6876</v>
      </c>
      <c r="D53" s="25">
        <v>5159.7504000000008</v>
      </c>
      <c r="E53" s="7">
        <v>1877</v>
      </c>
      <c r="F53" s="24">
        <v>224</v>
      </c>
      <c r="G53" s="26">
        <v>2228</v>
      </c>
      <c r="H53" s="27">
        <v>4074</v>
      </c>
      <c r="I53" s="25">
        <v>1654.8792000000001</v>
      </c>
      <c r="J53" s="25">
        <v>2863.8245999999995</v>
      </c>
      <c r="K53" s="7">
        <v>2720.8034190899998</v>
      </c>
      <c r="L53" s="22">
        <v>42.898435060619839</v>
      </c>
      <c r="M53" s="22">
        <v>46.837085426140099</v>
      </c>
      <c r="N53" s="22">
        <v>75.528262860131008</v>
      </c>
      <c r="O53" s="28">
        <v>2960.0940248100001</v>
      </c>
      <c r="P53" s="29">
        <v>28.002252046139116</v>
      </c>
      <c r="Q53" s="28">
        <v>2825.8156460499999</v>
      </c>
      <c r="R53" s="29">
        <v>41.497538400962306</v>
      </c>
      <c r="S53" s="22">
        <v>58.8</v>
      </c>
      <c r="T53" s="30">
        <v>48.8</v>
      </c>
      <c r="U53" s="30">
        <v>76.099999999999994</v>
      </c>
      <c r="V53" s="30">
        <v>44.5</v>
      </c>
      <c r="W53" s="1" t="str">
        <f t="shared" si="0"/>
        <v>B</v>
      </c>
    </row>
    <row r="54" spans="1:23">
      <c r="A54" s="2">
        <v>2924678</v>
      </c>
      <c r="B54" s="2" t="s">
        <v>59</v>
      </c>
      <c r="C54" s="25">
        <v>9799</v>
      </c>
      <c r="D54" s="25">
        <v>6109.6765000000005</v>
      </c>
      <c r="E54" s="7">
        <v>2633</v>
      </c>
      <c r="F54" s="24">
        <v>235</v>
      </c>
      <c r="G54" s="26">
        <v>3586</v>
      </c>
      <c r="H54" s="27">
        <v>4304</v>
      </c>
      <c r="I54" s="25">
        <v>1656.72</v>
      </c>
      <c r="J54" s="25">
        <v>2076.4223999999999</v>
      </c>
      <c r="K54" s="7">
        <v>4020.11206098</v>
      </c>
      <c r="L54" s="22">
        <v>37.06163047367626</v>
      </c>
      <c r="M54" s="22">
        <v>50.991539408996609</v>
      </c>
      <c r="N54" s="22">
        <v>81.198538856263568</v>
      </c>
      <c r="O54" s="28">
        <v>4247.8549439400003</v>
      </c>
      <c r="P54" s="29">
        <v>11.046652697720461</v>
      </c>
      <c r="Q54" s="28">
        <v>3688.7583142899998</v>
      </c>
      <c r="R54" s="29">
        <v>32.980361289789741</v>
      </c>
      <c r="S54" s="22">
        <v>53.300000000000004</v>
      </c>
      <c r="T54" s="30">
        <v>53.400000000000006</v>
      </c>
      <c r="U54" s="30">
        <v>81</v>
      </c>
      <c r="V54" s="30">
        <v>40.300000000000004</v>
      </c>
      <c r="W54" s="1" t="str">
        <f t="shared" si="0"/>
        <v>A</v>
      </c>
    </row>
    <row r="55" spans="1:23">
      <c r="A55" s="2">
        <v>2924900</v>
      </c>
      <c r="B55" s="2" t="s">
        <v>60</v>
      </c>
      <c r="C55" s="25">
        <v>8822</v>
      </c>
      <c r="D55" s="25">
        <v>5182.0428000000002</v>
      </c>
      <c r="E55" s="7">
        <v>2529</v>
      </c>
      <c r="F55" s="24">
        <v>245</v>
      </c>
      <c r="G55" s="26">
        <v>4284</v>
      </c>
      <c r="H55" s="27">
        <v>4317</v>
      </c>
      <c r="I55" s="25">
        <v>2320.3283999999999</v>
      </c>
      <c r="J55" s="25">
        <v>2261.8829999999998</v>
      </c>
      <c r="K55" s="7">
        <v>3995.6367980199998</v>
      </c>
      <c r="L55" s="22">
        <v>33.979263920560356</v>
      </c>
      <c r="M55" s="22">
        <v>53.290588078499567</v>
      </c>
      <c r="N55" s="22">
        <v>82.715009416761916</v>
      </c>
      <c r="O55" s="28">
        <v>4272.9060255200002</v>
      </c>
      <c r="P55" s="29">
        <v>18.086816020624948</v>
      </c>
      <c r="Q55" s="28">
        <v>3211.8528148300002</v>
      </c>
      <c r="R55" s="29">
        <v>44.878130765039216</v>
      </c>
      <c r="S55" s="22">
        <v>57.199999999999996</v>
      </c>
      <c r="T55" s="30">
        <v>53.6</v>
      </c>
      <c r="U55" s="30">
        <v>72.5</v>
      </c>
      <c r="V55" s="30">
        <v>40.9</v>
      </c>
      <c r="W55" s="1" t="str">
        <f t="shared" si="0"/>
        <v>A</v>
      </c>
    </row>
    <row r="56" spans="1:23">
      <c r="A56" s="2">
        <v>2925402</v>
      </c>
      <c r="B56" s="2" t="s">
        <v>61</v>
      </c>
      <c r="C56" s="25">
        <v>9810</v>
      </c>
      <c r="D56" s="25">
        <v>3205.9079999999999</v>
      </c>
      <c r="E56" s="7">
        <v>2808</v>
      </c>
      <c r="F56" s="24">
        <v>305</v>
      </c>
      <c r="G56" s="26">
        <v>3174</v>
      </c>
      <c r="H56" s="27">
        <v>660</v>
      </c>
      <c r="I56" s="25">
        <v>786.48179999999991</v>
      </c>
      <c r="J56" s="25">
        <v>396.69239999999996</v>
      </c>
      <c r="K56" s="7">
        <v>3809.1005448000001</v>
      </c>
      <c r="L56" s="22">
        <v>33.870115277468557</v>
      </c>
      <c r="M56" s="22">
        <v>51.404013279750174</v>
      </c>
      <c r="N56" s="22">
        <v>70.736461373512071</v>
      </c>
      <c r="O56" s="28">
        <v>4447.5524139099998</v>
      </c>
      <c r="P56" s="29">
        <v>13.945573984697083</v>
      </c>
      <c r="Q56" s="28">
        <v>3701.7347167900002</v>
      </c>
      <c r="R56" s="29">
        <v>42.190988906799099</v>
      </c>
      <c r="S56" s="22">
        <v>62.5</v>
      </c>
      <c r="T56" s="30">
        <v>50.3</v>
      </c>
      <c r="U56" s="30">
        <v>75</v>
      </c>
      <c r="V56" s="30">
        <v>45.7</v>
      </c>
      <c r="W56" s="1" t="str">
        <f t="shared" si="0"/>
        <v>B</v>
      </c>
    </row>
    <row r="57" spans="1:23">
      <c r="A57" s="2">
        <v>2925931</v>
      </c>
      <c r="B57" s="2" t="s">
        <v>62</v>
      </c>
      <c r="C57" s="25">
        <v>9554</v>
      </c>
      <c r="D57" s="25">
        <v>5890.9964</v>
      </c>
      <c r="E57" s="7">
        <v>3036</v>
      </c>
      <c r="F57" s="24">
        <v>214</v>
      </c>
      <c r="G57" s="26">
        <v>4358</v>
      </c>
      <c r="H57" s="27">
        <v>2124</v>
      </c>
      <c r="I57" s="25">
        <v>3486.4752000000003</v>
      </c>
      <c r="J57" s="25">
        <v>947.55179999999996</v>
      </c>
      <c r="K57" s="7">
        <v>4217.23154497</v>
      </c>
      <c r="L57" s="22">
        <v>34.522997245799957</v>
      </c>
      <c r="M57" s="22">
        <v>53.825616077128267</v>
      </c>
      <c r="N57" s="22">
        <v>81.115028781509153</v>
      </c>
      <c r="O57" s="28">
        <v>4453.9144734600004</v>
      </c>
      <c r="P57" s="29">
        <v>20.003375974300717</v>
      </c>
      <c r="Q57" s="28">
        <v>3546.1642083699999</v>
      </c>
      <c r="R57" s="29">
        <v>47.240635927855756</v>
      </c>
      <c r="S57" s="22">
        <v>57.8</v>
      </c>
      <c r="T57" s="30">
        <v>52.6</v>
      </c>
      <c r="U57" s="30">
        <v>71.8</v>
      </c>
      <c r="V57" s="30">
        <v>43.2</v>
      </c>
      <c r="W57" s="1" t="str">
        <f t="shared" si="0"/>
        <v>A</v>
      </c>
    </row>
    <row r="58" spans="1:23">
      <c r="A58" s="2">
        <v>2926657</v>
      </c>
      <c r="B58" s="2" t="s">
        <v>63</v>
      </c>
      <c r="C58" s="25">
        <v>8602</v>
      </c>
      <c r="D58" s="25">
        <v>3955.1995999999995</v>
      </c>
      <c r="E58" s="7">
        <v>2428</v>
      </c>
      <c r="F58" s="24">
        <v>250</v>
      </c>
      <c r="G58" s="26">
        <v>3746</v>
      </c>
      <c r="H58" s="27">
        <v>3203</v>
      </c>
      <c r="I58" s="25">
        <v>1478.6226000000001</v>
      </c>
      <c r="J58" s="25">
        <v>1802.6034</v>
      </c>
      <c r="K58" s="7">
        <v>3449.7234695699999</v>
      </c>
      <c r="L58" s="22">
        <v>33.901376848485789</v>
      </c>
      <c r="M58" s="22">
        <v>51.340886400258981</v>
      </c>
      <c r="N58" s="22">
        <v>84.663111319942047</v>
      </c>
      <c r="O58" s="28">
        <v>3679.8771694400002</v>
      </c>
      <c r="P58" s="29">
        <v>9.8103900469302392</v>
      </c>
      <c r="Q58" s="28">
        <v>3292.0520109099998</v>
      </c>
      <c r="R58" s="29">
        <v>39.169561269585074</v>
      </c>
      <c r="S58" s="22">
        <v>54</v>
      </c>
      <c r="T58" s="30">
        <v>48.9</v>
      </c>
      <c r="U58" s="30">
        <v>77.8</v>
      </c>
      <c r="V58" s="30">
        <v>35.4</v>
      </c>
      <c r="W58" s="1" t="str">
        <f t="shared" si="0"/>
        <v>A</v>
      </c>
    </row>
    <row r="59" spans="1:23">
      <c r="A59" s="2">
        <v>2927101</v>
      </c>
      <c r="B59" s="2" t="s">
        <v>64</v>
      </c>
      <c r="C59" s="25">
        <v>7775</v>
      </c>
      <c r="D59" s="25">
        <v>1234.67</v>
      </c>
      <c r="E59" s="7">
        <v>2094</v>
      </c>
      <c r="F59" s="24">
        <v>258</v>
      </c>
      <c r="G59" s="26">
        <v>2400</v>
      </c>
      <c r="H59" s="27">
        <v>196</v>
      </c>
      <c r="I59" s="25">
        <v>841.70580000000007</v>
      </c>
      <c r="J59" s="25">
        <v>112.28879999999999</v>
      </c>
      <c r="K59" s="7">
        <v>2470.7998321800001</v>
      </c>
      <c r="L59" s="22">
        <v>42.028510782857282</v>
      </c>
      <c r="M59" s="22">
        <v>43.787290746128612</v>
      </c>
      <c r="N59" s="22">
        <v>59.043751511095657</v>
      </c>
      <c r="O59" s="28">
        <v>2785.2977372700002</v>
      </c>
      <c r="P59" s="29">
        <v>17.068299721377887</v>
      </c>
      <c r="Q59" s="28">
        <v>3439.8184788799999</v>
      </c>
      <c r="R59" s="29">
        <v>37.760649657388882</v>
      </c>
      <c r="S59" s="22">
        <v>63.2</v>
      </c>
      <c r="T59" s="30">
        <v>55.900000000000006</v>
      </c>
      <c r="U59" s="30">
        <v>76.599999999999994</v>
      </c>
      <c r="V59" s="30">
        <v>40.6</v>
      </c>
      <c r="W59" s="1" t="str">
        <f t="shared" si="0"/>
        <v>A</v>
      </c>
    </row>
    <row r="60" spans="1:23">
      <c r="A60" s="2">
        <v>2927804</v>
      </c>
      <c r="B60" s="2" t="s">
        <v>65</v>
      </c>
      <c r="C60" s="25">
        <v>6673</v>
      </c>
      <c r="D60" s="25">
        <v>1596.8489</v>
      </c>
      <c r="E60" s="7">
        <v>1761</v>
      </c>
      <c r="F60" s="24">
        <v>251</v>
      </c>
      <c r="G60" s="26">
        <v>2476</v>
      </c>
      <c r="H60" s="27">
        <v>906</v>
      </c>
      <c r="I60" s="25">
        <v>598.26</v>
      </c>
      <c r="J60" s="25">
        <v>697.66320000000007</v>
      </c>
      <c r="K60" s="7">
        <v>1805.1602832200001</v>
      </c>
      <c r="L60" s="22">
        <v>50.827535092967977</v>
      </c>
      <c r="M60" s="22">
        <v>37.465502618318794</v>
      </c>
      <c r="N60" s="22">
        <v>67.652119007862851</v>
      </c>
      <c r="O60" s="28">
        <v>2039.4095529900001</v>
      </c>
      <c r="P60" s="29">
        <v>14.08943017299914</v>
      </c>
      <c r="Q60" s="28">
        <v>3612.6990454800002</v>
      </c>
      <c r="R60" s="29">
        <v>28.433388335936513</v>
      </c>
      <c r="S60" s="22">
        <v>61</v>
      </c>
      <c r="T60" s="30">
        <v>54.800000000000004</v>
      </c>
      <c r="U60" s="30">
        <v>71.2</v>
      </c>
      <c r="V60" s="30">
        <v>43.9</v>
      </c>
      <c r="W60" s="1" t="str">
        <f t="shared" si="0"/>
        <v>A</v>
      </c>
    </row>
    <row r="61" spans="1:23">
      <c r="A61" s="2">
        <v>2928505</v>
      </c>
      <c r="B61" s="2" t="s">
        <v>66</v>
      </c>
      <c r="C61" s="25">
        <v>9648</v>
      </c>
      <c r="D61" s="25">
        <v>7314.1487999999999</v>
      </c>
      <c r="E61" s="7">
        <v>2886</v>
      </c>
      <c r="F61" s="24">
        <v>234</v>
      </c>
      <c r="G61" s="26">
        <v>3630</v>
      </c>
      <c r="H61" s="27">
        <v>2390</v>
      </c>
      <c r="I61" s="25">
        <v>3095.3052000000002</v>
      </c>
      <c r="J61" s="25">
        <v>1344.2442000000001</v>
      </c>
      <c r="K61" s="7">
        <v>3299.1359804099998</v>
      </c>
      <c r="L61" s="22">
        <v>41.848237925335468</v>
      </c>
      <c r="M61" s="22">
        <v>48.731533680987695</v>
      </c>
      <c r="N61" s="22">
        <v>77.156310021619149</v>
      </c>
      <c r="O61" s="28">
        <v>3709.99285577</v>
      </c>
      <c r="P61" s="29">
        <v>23.702281131684082</v>
      </c>
      <c r="Q61" s="28">
        <v>4429.8025942499999</v>
      </c>
      <c r="R61" s="29">
        <v>42.954387330936086</v>
      </c>
      <c r="S61" s="22">
        <v>58.699999999999996</v>
      </c>
      <c r="T61" s="30">
        <v>54.800000000000004</v>
      </c>
      <c r="U61" s="30">
        <v>77</v>
      </c>
      <c r="V61" s="30">
        <v>43.7</v>
      </c>
      <c r="W61" s="1" t="str">
        <f t="shared" si="0"/>
        <v>A</v>
      </c>
    </row>
    <row r="62" spans="1:23">
      <c r="A62" s="2">
        <v>2928307</v>
      </c>
      <c r="B62" s="2" t="s">
        <v>67</v>
      </c>
      <c r="C62" s="25">
        <v>8776</v>
      </c>
      <c r="D62" s="25">
        <v>7091.8856000000005</v>
      </c>
      <c r="E62" s="7">
        <v>2480</v>
      </c>
      <c r="F62" s="24">
        <v>234</v>
      </c>
      <c r="G62" s="26">
        <v>3104</v>
      </c>
      <c r="H62" s="27">
        <v>3944</v>
      </c>
      <c r="I62" s="25">
        <v>2436.2987999999996</v>
      </c>
      <c r="J62" s="25">
        <v>2128.4250000000002</v>
      </c>
      <c r="K62" s="7">
        <v>3984.5938455</v>
      </c>
      <c r="L62" s="22">
        <v>38.672343876980442</v>
      </c>
      <c r="M62" s="22">
        <v>47.39844953592393</v>
      </c>
      <c r="N62" s="22">
        <v>73.460273148628019</v>
      </c>
      <c r="O62" s="28">
        <v>4236.1623909</v>
      </c>
      <c r="P62" s="29">
        <v>28.582732889584893</v>
      </c>
      <c r="Q62" s="28">
        <v>3008.2900226699999</v>
      </c>
      <c r="R62" s="29">
        <v>47.119840293586456</v>
      </c>
      <c r="S62" s="22">
        <v>59.199999999999996</v>
      </c>
      <c r="T62" s="30">
        <v>50.6</v>
      </c>
      <c r="U62" s="30">
        <v>77.600000000000009</v>
      </c>
      <c r="V62" s="30">
        <v>42.4</v>
      </c>
      <c r="W62" s="1" t="str">
        <f t="shared" si="0"/>
        <v>A</v>
      </c>
    </row>
    <row r="63" spans="1:23">
      <c r="A63" s="2">
        <v>2928950</v>
      </c>
      <c r="B63" s="2" t="s">
        <v>68</v>
      </c>
      <c r="C63" s="25">
        <v>9226</v>
      </c>
      <c r="D63" s="25">
        <v>3310.2888000000003</v>
      </c>
      <c r="E63" s="7">
        <v>2911</v>
      </c>
      <c r="F63" s="24">
        <v>290</v>
      </c>
      <c r="G63" s="26">
        <v>3140</v>
      </c>
      <c r="H63" s="27">
        <v>1122</v>
      </c>
      <c r="I63" s="25">
        <v>1168.4477999999999</v>
      </c>
      <c r="J63" s="25">
        <v>555.00120000000004</v>
      </c>
      <c r="K63" s="7">
        <v>4498.5211606299999</v>
      </c>
      <c r="L63" s="22">
        <v>25.790251963271103</v>
      </c>
      <c r="M63" s="22">
        <v>59.078147224439888</v>
      </c>
      <c r="N63" s="22">
        <v>68.51207283809218</v>
      </c>
      <c r="O63" s="28">
        <v>4883.4848115100003</v>
      </c>
      <c r="P63" s="29">
        <v>10.183195396203839</v>
      </c>
      <c r="Q63" s="28">
        <v>2958.70820766</v>
      </c>
      <c r="R63" s="29">
        <v>48.449578953367634</v>
      </c>
      <c r="S63" s="22">
        <v>64</v>
      </c>
      <c r="T63" s="30">
        <v>53.6</v>
      </c>
      <c r="U63" s="30">
        <v>73.2</v>
      </c>
      <c r="V63" s="30">
        <v>44.4</v>
      </c>
      <c r="W63" s="1" t="str">
        <f t="shared" si="0"/>
        <v>A</v>
      </c>
    </row>
    <row r="64" spans="1:23">
      <c r="A64" s="2">
        <v>2929354</v>
      </c>
      <c r="B64" s="2" t="s">
        <v>69</v>
      </c>
      <c r="C64" s="25">
        <v>5715</v>
      </c>
      <c r="D64" s="25">
        <v>553.21199999999999</v>
      </c>
      <c r="E64" s="7">
        <v>1711</v>
      </c>
      <c r="F64" s="24">
        <v>229</v>
      </c>
      <c r="G64" s="26">
        <v>2274</v>
      </c>
      <c r="H64" s="27">
        <v>337</v>
      </c>
      <c r="I64" s="25">
        <v>1132.5522000000001</v>
      </c>
      <c r="J64" s="25">
        <v>301.43099999999998</v>
      </c>
      <c r="K64" s="7">
        <v>1797.81281145</v>
      </c>
      <c r="L64" s="22">
        <v>37.575444342767923</v>
      </c>
      <c r="M64" s="22">
        <v>50.182933434647644</v>
      </c>
      <c r="N64" s="22">
        <v>77.772596478849437</v>
      </c>
      <c r="O64" s="28">
        <v>2031.14252351</v>
      </c>
      <c r="P64" s="29">
        <v>9.8233708925161825</v>
      </c>
      <c r="Q64" s="28">
        <v>2638.9749574500001</v>
      </c>
      <c r="R64" s="29">
        <v>41.064589227369822</v>
      </c>
      <c r="S64" s="22">
        <v>54.6</v>
      </c>
      <c r="T64" s="30">
        <v>50.8</v>
      </c>
      <c r="U64" s="30">
        <v>72.899999999999991</v>
      </c>
      <c r="V64" s="30">
        <v>38.9</v>
      </c>
      <c r="W64" s="1" t="str">
        <f t="shared" si="0"/>
        <v>A</v>
      </c>
    </row>
    <row r="65" spans="1:23">
      <c r="A65" s="2">
        <v>2931103</v>
      </c>
      <c r="B65" s="2" t="s">
        <v>70</v>
      </c>
      <c r="C65" s="25">
        <v>8008</v>
      </c>
      <c r="D65" s="25">
        <v>2296.6943999999999</v>
      </c>
      <c r="E65" s="7">
        <v>2222</v>
      </c>
      <c r="F65" s="24">
        <v>279</v>
      </c>
      <c r="G65" s="26">
        <v>2366</v>
      </c>
      <c r="H65" s="27">
        <v>1236</v>
      </c>
      <c r="I65" s="25">
        <v>1766.7077999999999</v>
      </c>
      <c r="J65" s="25">
        <v>799.36740000000009</v>
      </c>
      <c r="K65" s="7">
        <v>2706.2399648199998</v>
      </c>
      <c r="L65" s="22">
        <v>41.252803156122717</v>
      </c>
      <c r="M65" s="22">
        <v>46.322894976239752</v>
      </c>
      <c r="N65" s="22">
        <v>65.822590562923679</v>
      </c>
      <c r="O65" s="28">
        <v>2963.4365996199999</v>
      </c>
      <c r="P65" s="29">
        <v>16.713527787755318</v>
      </c>
      <c r="Q65" s="28">
        <v>3787.6515966900001</v>
      </c>
      <c r="R65" s="29">
        <v>39.547810390718951</v>
      </c>
      <c r="S65" s="22">
        <v>59.699999999999996</v>
      </c>
      <c r="T65" s="30">
        <v>51.4</v>
      </c>
      <c r="U65" s="30">
        <v>72.899999999999991</v>
      </c>
      <c r="V65" s="30">
        <v>44.7</v>
      </c>
      <c r="W65" s="1" t="str">
        <f t="shared" si="0"/>
        <v>B</v>
      </c>
    </row>
    <row r="66" spans="1:23">
      <c r="A66" s="2">
        <v>2931400</v>
      </c>
      <c r="B66" s="2" t="s">
        <v>71</v>
      </c>
      <c r="C66" s="25">
        <v>7895</v>
      </c>
      <c r="D66" s="25">
        <v>1553.7360000000001</v>
      </c>
      <c r="E66" s="7">
        <v>2447</v>
      </c>
      <c r="F66" s="24">
        <v>247</v>
      </c>
      <c r="G66" s="26">
        <v>2738</v>
      </c>
      <c r="H66" s="27">
        <v>1148</v>
      </c>
      <c r="I66" s="25">
        <v>3031.7975999999994</v>
      </c>
      <c r="J66" s="25">
        <v>709.16820000000007</v>
      </c>
      <c r="K66" s="7">
        <v>2480.9729408899998</v>
      </c>
      <c r="L66" s="22">
        <v>42.299549071344423</v>
      </c>
      <c r="M66" s="22">
        <v>46.717713352131376</v>
      </c>
      <c r="N66" s="22">
        <v>69.791934247670468</v>
      </c>
      <c r="O66" s="28">
        <v>2978.00511723</v>
      </c>
      <c r="P66" s="29">
        <v>21.627568676546925</v>
      </c>
      <c r="Q66" s="28">
        <v>3717.43974901</v>
      </c>
      <c r="R66" s="29">
        <v>41.140326876778275</v>
      </c>
      <c r="S66" s="22">
        <v>59.4</v>
      </c>
      <c r="T66" s="30">
        <v>51.1</v>
      </c>
      <c r="U66" s="30">
        <v>74.900000000000006</v>
      </c>
      <c r="V66" s="30">
        <v>43.5</v>
      </c>
      <c r="W66" s="1" t="str">
        <f t="shared" si="0"/>
        <v>A</v>
      </c>
    </row>
    <row r="67" spans="1:23">
      <c r="A67" s="2">
        <v>2933109</v>
      </c>
      <c r="B67" s="2" t="s">
        <v>72</v>
      </c>
      <c r="C67" s="25">
        <v>8661</v>
      </c>
      <c r="D67" s="25">
        <v>2871.9875999999995</v>
      </c>
      <c r="E67" s="7">
        <v>2811</v>
      </c>
      <c r="F67" s="24">
        <v>255</v>
      </c>
      <c r="G67" s="26">
        <v>3160</v>
      </c>
      <c r="H67" s="27">
        <v>1064</v>
      </c>
      <c r="I67" s="25">
        <v>3120.6161999999999</v>
      </c>
      <c r="J67" s="25">
        <v>587.67539999999997</v>
      </c>
      <c r="K67" s="7">
        <v>3597.71699261</v>
      </c>
      <c r="L67" s="22">
        <v>30.734590115677868</v>
      </c>
      <c r="M67" s="22">
        <v>55.02288048917768</v>
      </c>
      <c r="N67" s="22">
        <v>75.759096620358164</v>
      </c>
      <c r="O67" s="28">
        <v>3938.82592071</v>
      </c>
      <c r="P67" s="29">
        <v>16.03175117843681</v>
      </c>
      <c r="Q67" s="28">
        <v>3482.9152200200001</v>
      </c>
      <c r="R67" s="29">
        <v>52.637981579105805</v>
      </c>
      <c r="S67" s="22">
        <v>57.499999999999993</v>
      </c>
      <c r="T67" s="30">
        <v>53.300000000000004</v>
      </c>
      <c r="U67" s="30">
        <v>77.2</v>
      </c>
      <c r="V67" s="30">
        <v>38.6</v>
      </c>
      <c r="W67" s="1" t="str">
        <f t="shared" ref="W67:W130" si="1">IF(V67&lt;=$X$2,"A",IF(V67&lt;=$X$3,"B",IF(V67&lt;=$X$4,"C","D")))</f>
        <v>A</v>
      </c>
    </row>
    <row r="68" spans="1:23">
      <c r="A68" s="2">
        <v>2933174</v>
      </c>
      <c r="B68" s="2" t="s">
        <v>73</v>
      </c>
      <c r="C68" s="25">
        <v>9109</v>
      </c>
      <c r="D68" s="25">
        <v>5745.0463</v>
      </c>
      <c r="E68" s="7">
        <v>2718</v>
      </c>
      <c r="F68" s="24">
        <v>252</v>
      </c>
      <c r="G68" s="26">
        <v>3616</v>
      </c>
      <c r="H68" s="27">
        <v>2304</v>
      </c>
      <c r="I68" s="25">
        <v>2582.1822000000002</v>
      </c>
      <c r="J68" s="25">
        <v>1191.9179999999999</v>
      </c>
      <c r="K68" s="7">
        <v>4207.27108804</v>
      </c>
      <c r="L68" s="22">
        <v>34.044652503345453</v>
      </c>
      <c r="M68" s="22">
        <v>50.884614849216945</v>
      </c>
      <c r="N68" s="22">
        <v>76.171954845691786</v>
      </c>
      <c r="O68" s="28">
        <v>4545.6782439400004</v>
      </c>
      <c r="P68" s="29">
        <v>20.769616191349193</v>
      </c>
      <c r="Q68" s="28">
        <v>3185.3878862000001</v>
      </c>
      <c r="R68" s="29">
        <v>47.011330031032131</v>
      </c>
      <c r="S68" s="22">
        <v>58.599999999999994</v>
      </c>
      <c r="T68" s="30">
        <v>56.100000000000009</v>
      </c>
      <c r="U68" s="30">
        <v>68.899999999999991</v>
      </c>
      <c r="V68" s="30">
        <v>42.4</v>
      </c>
      <c r="W68" s="1" t="str">
        <f t="shared" si="1"/>
        <v>A</v>
      </c>
    </row>
    <row r="69" spans="1:23">
      <c r="A69" s="2">
        <v>2933257</v>
      </c>
      <c r="B69" s="2" t="s">
        <v>74</v>
      </c>
      <c r="C69" s="25">
        <v>6800</v>
      </c>
      <c r="D69" s="25">
        <v>5420.96</v>
      </c>
      <c r="E69" s="7">
        <v>2087</v>
      </c>
      <c r="F69" s="24">
        <v>277</v>
      </c>
      <c r="G69" s="26">
        <v>3066</v>
      </c>
      <c r="H69" s="27">
        <v>1821</v>
      </c>
      <c r="I69" s="25">
        <v>2039.6064000000001</v>
      </c>
      <c r="J69" s="25">
        <v>1305.5874000000001</v>
      </c>
      <c r="K69" s="7">
        <v>2443.2931044000002</v>
      </c>
      <c r="L69" s="22">
        <v>39.959334726713621</v>
      </c>
      <c r="M69" s="22">
        <v>46.793633695294226</v>
      </c>
      <c r="N69" s="22">
        <v>81.554305708622621</v>
      </c>
      <c r="O69" s="28">
        <v>2571.4207127999998</v>
      </c>
      <c r="P69" s="29">
        <v>12.804650983054024</v>
      </c>
      <c r="Q69" s="28">
        <v>3109.7438320199999</v>
      </c>
      <c r="R69" s="29">
        <v>37.586688354350684</v>
      </c>
      <c r="S69" s="22">
        <v>57.699999999999996</v>
      </c>
      <c r="T69" s="30">
        <v>53.900000000000006</v>
      </c>
      <c r="U69" s="30">
        <v>68.899999999999991</v>
      </c>
      <c r="V69" s="30">
        <v>43.4</v>
      </c>
      <c r="W69" s="1" t="str">
        <f t="shared" si="1"/>
        <v>A</v>
      </c>
    </row>
    <row r="70" spans="1:23">
      <c r="A70" s="2">
        <v>2933406</v>
      </c>
      <c r="B70" s="2" t="s">
        <v>75</v>
      </c>
      <c r="C70" s="25">
        <v>8983</v>
      </c>
      <c r="D70" s="25">
        <v>2500.8672000000001</v>
      </c>
      <c r="E70" s="7">
        <v>2461</v>
      </c>
      <c r="F70" s="24">
        <v>242</v>
      </c>
      <c r="G70" s="26">
        <v>2766</v>
      </c>
      <c r="H70" s="27">
        <v>1163</v>
      </c>
      <c r="I70" s="25">
        <v>3940.2324000000003</v>
      </c>
      <c r="J70" s="25">
        <v>615.28739999999993</v>
      </c>
      <c r="K70" s="7">
        <v>3647.54081008</v>
      </c>
      <c r="L70" s="22">
        <v>37.800655616465612</v>
      </c>
      <c r="M70" s="22">
        <v>47.187955857349671</v>
      </c>
      <c r="N70" s="22">
        <v>71.38165672222803</v>
      </c>
      <c r="O70" s="28">
        <v>4001.6810688599999</v>
      </c>
      <c r="P70" s="29">
        <v>18.649881056928123</v>
      </c>
      <c r="Q70" s="28">
        <v>3421.9181378100002</v>
      </c>
      <c r="R70" s="29">
        <v>39.803924936722943</v>
      </c>
      <c r="S70" s="22">
        <v>58.699999999999996</v>
      </c>
      <c r="T70" s="30">
        <v>51.6</v>
      </c>
      <c r="U70" s="30">
        <v>75.099999999999994</v>
      </c>
      <c r="V70" s="30">
        <v>42.5</v>
      </c>
      <c r="W70" s="1" t="str">
        <f t="shared" si="1"/>
        <v>A</v>
      </c>
    </row>
    <row r="71" spans="1:23">
      <c r="A71" s="2">
        <v>2900207</v>
      </c>
      <c r="B71" s="2" t="s">
        <v>76</v>
      </c>
      <c r="C71" s="25">
        <v>17064</v>
      </c>
      <c r="D71" s="25">
        <v>8035.4376000000002</v>
      </c>
      <c r="E71" s="7">
        <v>4314</v>
      </c>
      <c r="F71" s="24">
        <v>202</v>
      </c>
      <c r="G71" s="26">
        <v>6296</v>
      </c>
      <c r="H71" s="27">
        <v>3279</v>
      </c>
      <c r="I71" s="25">
        <v>1615.3020000000001</v>
      </c>
      <c r="J71" s="25">
        <v>1001.8553999999999</v>
      </c>
      <c r="K71" s="7">
        <v>5748.6716534099996</v>
      </c>
      <c r="L71" s="22">
        <v>45.401491186705201</v>
      </c>
      <c r="M71" s="22">
        <v>44.232192422403102</v>
      </c>
      <c r="N71" s="22">
        <v>73.544226565518457</v>
      </c>
      <c r="O71" s="28">
        <v>6793.0830670200003</v>
      </c>
      <c r="P71" s="29">
        <v>29.700501456919099</v>
      </c>
      <c r="Q71" s="28">
        <v>6809.9191575599998</v>
      </c>
      <c r="R71" s="29">
        <v>38.936336473046275</v>
      </c>
      <c r="S71" s="22">
        <v>57.499999999999993</v>
      </c>
      <c r="T71" s="30">
        <v>53.300000000000004</v>
      </c>
      <c r="U71" s="30">
        <v>74.599999999999994</v>
      </c>
      <c r="V71" s="30">
        <v>52.300000000000004</v>
      </c>
      <c r="W71" s="1" t="str">
        <f t="shared" si="1"/>
        <v>D</v>
      </c>
    </row>
    <row r="72" spans="1:23">
      <c r="A72" s="2">
        <v>2900306</v>
      </c>
      <c r="B72" s="2" t="s">
        <v>77</v>
      </c>
      <c r="C72" s="25">
        <v>14653</v>
      </c>
      <c r="D72" s="25">
        <v>1878.5146</v>
      </c>
      <c r="E72" s="7">
        <v>4103</v>
      </c>
      <c r="F72" s="24">
        <v>229</v>
      </c>
      <c r="G72" s="26">
        <v>4594</v>
      </c>
      <c r="H72" s="27">
        <v>2546</v>
      </c>
      <c r="I72" s="25">
        <v>3486.0149999999999</v>
      </c>
      <c r="J72" s="25">
        <v>798.44700000000012</v>
      </c>
      <c r="K72" s="7">
        <v>5419.6550763300002</v>
      </c>
      <c r="L72" s="22">
        <v>40.441719791433449</v>
      </c>
      <c r="M72" s="22">
        <v>46.971273512178051</v>
      </c>
      <c r="N72" s="22">
        <v>73.152028344790381</v>
      </c>
      <c r="O72" s="28">
        <v>5856.1025568599998</v>
      </c>
      <c r="P72" s="29">
        <v>17.295387128484226</v>
      </c>
      <c r="Q72" s="28">
        <v>6051.0641556199998</v>
      </c>
      <c r="R72" s="29">
        <v>37.157708275522694</v>
      </c>
      <c r="S72" s="22">
        <v>58.199999999999996</v>
      </c>
      <c r="T72" s="30">
        <v>53.900000000000006</v>
      </c>
      <c r="U72" s="30">
        <v>76.900000000000006</v>
      </c>
      <c r="V72" s="30">
        <v>46.800000000000004</v>
      </c>
      <c r="W72" s="1" t="str">
        <f t="shared" si="1"/>
        <v>B</v>
      </c>
    </row>
    <row r="73" spans="1:23">
      <c r="A73" s="2">
        <v>2900355</v>
      </c>
      <c r="B73" s="2" t="s">
        <v>78</v>
      </c>
      <c r="C73" s="25">
        <v>15702</v>
      </c>
      <c r="D73" s="25">
        <v>10129.360200000001</v>
      </c>
      <c r="E73" s="7">
        <v>4522</v>
      </c>
      <c r="F73" s="24">
        <v>208</v>
      </c>
      <c r="G73" s="26">
        <v>8112</v>
      </c>
      <c r="H73" s="27">
        <v>6654</v>
      </c>
      <c r="I73" s="25">
        <v>1501.1723999999999</v>
      </c>
      <c r="J73" s="25">
        <v>2034.5442</v>
      </c>
      <c r="K73" s="7">
        <v>5471.6006929200003</v>
      </c>
      <c r="L73" s="22">
        <v>41.179426718152932</v>
      </c>
      <c r="M73" s="22">
        <v>48.086605251632328</v>
      </c>
      <c r="N73" s="22">
        <v>85.784882228307836</v>
      </c>
      <c r="O73" s="28">
        <v>5898.4439057099999</v>
      </c>
      <c r="P73" s="29">
        <v>19.152516944619773</v>
      </c>
      <c r="Q73" s="28">
        <v>7184.7737454600001</v>
      </c>
      <c r="R73" s="29">
        <v>40.737263171014561</v>
      </c>
      <c r="S73" s="22">
        <v>54.6</v>
      </c>
      <c r="T73" s="30">
        <v>58.599999999999994</v>
      </c>
      <c r="U73" s="30">
        <v>73.099999999999994</v>
      </c>
      <c r="V73" s="30">
        <v>47.4</v>
      </c>
      <c r="W73" s="1" t="str">
        <f t="shared" si="1"/>
        <v>B</v>
      </c>
    </row>
    <row r="74" spans="1:23">
      <c r="A74" s="2">
        <v>2900405</v>
      </c>
      <c r="B74" s="2" t="s">
        <v>79</v>
      </c>
      <c r="C74" s="25">
        <v>15731</v>
      </c>
      <c r="D74" s="25">
        <v>9954.5768000000007</v>
      </c>
      <c r="E74" s="7">
        <v>4585</v>
      </c>
      <c r="F74" s="24">
        <v>211</v>
      </c>
      <c r="G74" s="26">
        <v>6280</v>
      </c>
      <c r="H74" s="27">
        <v>6061</v>
      </c>
      <c r="I74" s="25">
        <v>2525.1174000000001</v>
      </c>
      <c r="J74" s="25">
        <v>1969.1958</v>
      </c>
      <c r="K74" s="7">
        <v>6458.7854990400001</v>
      </c>
      <c r="L74" s="22">
        <v>46.171607038618653</v>
      </c>
      <c r="M74" s="22">
        <v>43.58912114232222</v>
      </c>
      <c r="N74" s="22">
        <v>79.319663203729959</v>
      </c>
      <c r="O74" s="28">
        <v>7018.6371679900003</v>
      </c>
      <c r="P74" s="29">
        <v>33.108073452320546</v>
      </c>
      <c r="Q74" s="28">
        <v>6233.38602876</v>
      </c>
      <c r="R74" s="29">
        <v>39.119180031034887</v>
      </c>
      <c r="S74" s="22">
        <v>55.000000000000007</v>
      </c>
      <c r="T74" s="30">
        <v>52.7</v>
      </c>
      <c r="U74" s="30">
        <v>76.3</v>
      </c>
      <c r="V74" s="30">
        <v>50.5</v>
      </c>
      <c r="W74" s="1" t="str">
        <f t="shared" si="1"/>
        <v>C</v>
      </c>
    </row>
    <row r="75" spans="1:23">
      <c r="A75" s="2">
        <v>2901155</v>
      </c>
      <c r="B75" s="2" t="s">
        <v>80</v>
      </c>
      <c r="C75" s="25">
        <v>15961</v>
      </c>
      <c r="D75" s="25">
        <v>5128.2693000000008</v>
      </c>
      <c r="E75" s="7">
        <v>4325</v>
      </c>
      <c r="F75" s="24">
        <v>179</v>
      </c>
      <c r="G75" s="26">
        <v>6054</v>
      </c>
      <c r="H75" s="27">
        <v>2518</v>
      </c>
      <c r="I75" s="25">
        <v>3726.2393999999999</v>
      </c>
      <c r="J75" s="25">
        <v>815.01419999999996</v>
      </c>
      <c r="K75" s="7">
        <v>4715.9166323400004</v>
      </c>
      <c r="L75" s="22">
        <v>41.654945870168284</v>
      </c>
      <c r="M75" s="22">
        <v>48.626486488018436</v>
      </c>
      <c r="N75" s="22">
        <v>77.436183087904766</v>
      </c>
      <c r="O75" s="28">
        <v>6034.3719531899997</v>
      </c>
      <c r="P75" s="29">
        <v>19.858330665986195</v>
      </c>
      <c r="Q75" s="28">
        <v>6774.3416102600004</v>
      </c>
      <c r="R75" s="29">
        <v>38.929309983804963</v>
      </c>
      <c r="S75" s="22">
        <v>56.100000000000009</v>
      </c>
      <c r="T75" s="30">
        <v>55.500000000000007</v>
      </c>
      <c r="U75" s="30">
        <v>74</v>
      </c>
      <c r="V75" s="30">
        <v>46.5</v>
      </c>
      <c r="W75" s="1" t="str">
        <f t="shared" si="1"/>
        <v>B</v>
      </c>
    </row>
    <row r="76" spans="1:23">
      <c r="A76" s="2">
        <v>2901304</v>
      </c>
      <c r="B76" s="2" t="s">
        <v>81</v>
      </c>
      <c r="C76" s="25">
        <v>13960</v>
      </c>
      <c r="D76" s="25">
        <v>6187.0719999999992</v>
      </c>
      <c r="E76" s="7">
        <v>3747</v>
      </c>
      <c r="F76" s="24">
        <v>203</v>
      </c>
      <c r="G76" s="26">
        <v>5078</v>
      </c>
      <c r="H76" s="27">
        <v>2923</v>
      </c>
      <c r="I76" s="25">
        <v>2984.3969999999995</v>
      </c>
      <c r="J76" s="25">
        <v>1079.6292000000001</v>
      </c>
      <c r="K76" s="7">
        <v>4462.4781163600001</v>
      </c>
      <c r="L76" s="22">
        <v>45.82027836631714</v>
      </c>
      <c r="M76" s="22">
        <v>45.449809005761466</v>
      </c>
      <c r="N76" s="22">
        <v>78.765714753158022</v>
      </c>
      <c r="O76" s="28">
        <v>5439.90356032</v>
      </c>
      <c r="P76" s="29">
        <v>28.015045297243319</v>
      </c>
      <c r="Q76" s="28">
        <v>5824.8104358399996</v>
      </c>
      <c r="R76" s="29">
        <v>37.551068764773824</v>
      </c>
      <c r="S76" s="22">
        <v>55.500000000000007</v>
      </c>
      <c r="T76" s="30">
        <v>57.099999999999994</v>
      </c>
      <c r="U76" s="30">
        <v>78.900000000000006</v>
      </c>
      <c r="V76" s="30">
        <v>42.4</v>
      </c>
      <c r="W76" s="1" t="str">
        <f t="shared" si="1"/>
        <v>A</v>
      </c>
    </row>
    <row r="77" spans="1:23">
      <c r="A77" s="2">
        <v>2901353</v>
      </c>
      <c r="B77" s="2" t="s">
        <v>82</v>
      </c>
      <c r="C77" s="25">
        <v>14414</v>
      </c>
      <c r="D77" s="25">
        <v>8205.8901999999998</v>
      </c>
      <c r="E77" s="7">
        <v>4621</v>
      </c>
      <c r="F77" s="24">
        <v>265</v>
      </c>
      <c r="G77" s="26">
        <v>5534</v>
      </c>
      <c r="H77" s="27">
        <v>6223</v>
      </c>
      <c r="I77" s="25">
        <v>971.02200000000016</v>
      </c>
      <c r="J77" s="25">
        <v>2030.4023999999999</v>
      </c>
      <c r="K77" s="7">
        <v>6090.2133853799996</v>
      </c>
      <c r="L77" s="22">
        <v>36.342346617701679</v>
      </c>
      <c r="M77" s="22">
        <v>47.830031641259588</v>
      </c>
      <c r="N77" s="22">
        <v>75.810799542983403</v>
      </c>
      <c r="O77" s="28">
        <v>6455.6672005399996</v>
      </c>
      <c r="P77" s="29">
        <v>16.798714564921919</v>
      </c>
      <c r="Q77" s="28">
        <v>5749.0975882299999</v>
      </c>
      <c r="R77" s="29">
        <v>41.712090189763231</v>
      </c>
      <c r="S77" s="22">
        <v>58.8</v>
      </c>
      <c r="T77" s="30">
        <v>53.900000000000006</v>
      </c>
      <c r="U77" s="30">
        <v>76.2</v>
      </c>
      <c r="V77" s="30">
        <v>47.5</v>
      </c>
      <c r="W77" s="1" t="str">
        <f t="shared" si="1"/>
        <v>B</v>
      </c>
    </row>
    <row r="78" spans="1:23">
      <c r="A78" s="2">
        <v>2901403</v>
      </c>
      <c r="B78" s="2" t="s">
        <v>83</v>
      </c>
      <c r="C78" s="25">
        <v>14073</v>
      </c>
      <c r="D78" s="25">
        <v>7541.7207000000008</v>
      </c>
      <c r="E78" s="7">
        <v>3792</v>
      </c>
      <c r="F78" s="24">
        <v>253</v>
      </c>
      <c r="G78" s="26">
        <v>5074</v>
      </c>
      <c r="H78" s="27">
        <v>4700</v>
      </c>
      <c r="I78" s="25">
        <v>2744.1725999999999</v>
      </c>
      <c r="J78" s="25">
        <v>1696.7574</v>
      </c>
      <c r="K78" s="7">
        <v>5435.0732594999999</v>
      </c>
      <c r="L78" s="22">
        <v>44.622166860140844</v>
      </c>
      <c r="M78" s="22">
        <v>42.475196606197777</v>
      </c>
      <c r="N78" s="22">
        <v>73.303643025908627</v>
      </c>
      <c r="O78" s="28">
        <v>5803.0707477400001</v>
      </c>
      <c r="P78" s="29">
        <v>23.215305518628497</v>
      </c>
      <c r="Q78" s="28">
        <v>5984.5631263300002</v>
      </c>
      <c r="R78" s="29">
        <v>34.62017243354839</v>
      </c>
      <c r="S78" s="22">
        <v>62.5</v>
      </c>
      <c r="T78" s="30">
        <v>53</v>
      </c>
      <c r="U78" s="30">
        <v>76.400000000000006</v>
      </c>
      <c r="V78" s="30">
        <v>49.2</v>
      </c>
      <c r="W78" s="1" t="str">
        <f t="shared" si="1"/>
        <v>C</v>
      </c>
    </row>
    <row r="79" spans="1:23">
      <c r="A79" s="2">
        <v>2901502</v>
      </c>
      <c r="B79" s="2" t="s">
        <v>84</v>
      </c>
      <c r="C79" s="25">
        <v>10242</v>
      </c>
      <c r="D79" s="25">
        <v>5915.779199999999</v>
      </c>
      <c r="E79" s="7">
        <v>2521</v>
      </c>
      <c r="F79" s="24">
        <v>250</v>
      </c>
      <c r="G79" s="26">
        <v>3652</v>
      </c>
      <c r="H79" s="27">
        <v>3674</v>
      </c>
      <c r="I79" s="25">
        <v>2042.8278</v>
      </c>
      <c r="J79" s="25">
        <v>1580.787</v>
      </c>
      <c r="K79" s="7">
        <v>3413.2726586700001</v>
      </c>
      <c r="L79" s="22">
        <v>41.409220759265601</v>
      </c>
      <c r="M79" s="22">
        <v>48.145330943589371</v>
      </c>
      <c r="N79" s="22">
        <v>74.735638532749377</v>
      </c>
      <c r="O79" s="28">
        <v>3953.7423739400001</v>
      </c>
      <c r="P79" s="29">
        <v>21.123251222050257</v>
      </c>
      <c r="Q79" s="28">
        <v>4796.2489096299996</v>
      </c>
      <c r="R79" s="29">
        <v>41.868232336484631</v>
      </c>
      <c r="S79" s="22">
        <v>58.9</v>
      </c>
      <c r="T79" s="30">
        <v>55.2</v>
      </c>
      <c r="U79" s="30">
        <v>75.400000000000006</v>
      </c>
      <c r="V79" s="30">
        <v>44.5</v>
      </c>
      <c r="W79" s="1" t="str">
        <f t="shared" si="1"/>
        <v>B</v>
      </c>
    </row>
    <row r="80" spans="1:23">
      <c r="A80" s="2">
        <v>2901601</v>
      </c>
      <c r="B80" s="2" t="s">
        <v>85</v>
      </c>
      <c r="C80" s="25">
        <v>17072</v>
      </c>
      <c r="D80" s="25">
        <v>10712.68</v>
      </c>
      <c r="E80" s="7">
        <v>4624</v>
      </c>
      <c r="F80" s="24">
        <v>252</v>
      </c>
      <c r="G80" s="26">
        <v>7564</v>
      </c>
      <c r="H80" s="27">
        <v>1793</v>
      </c>
      <c r="I80" s="25">
        <v>1781.4342000000001</v>
      </c>
      <c r="J80" s="25">
        <v>517.72500000000002</v>
      </c>
      <c r="K80" s="7">
        <v>5554.5862186900004</v>
      </c>
      <c r="L80" s="22">
        <v>43.765443490235214</v>
      </c>
      <c r="M80" s="22">
        <v>45.319757831898492</v>
      </c>
      <c r="N80" s="22">
        <v>72.66198021464146</v>
      </c>
      <c r="O80" s="28">
        <v>6343.6699154999997</v>
      </c>
      <c r="P80" s="29">
        <v>20.321076271957864</v>
      </c>
      <c r="Q80" s="28">
        <v>8411.90056869</v>
      </c>
      <c r="R80" s="29">
        <v>38.554446551726926</v>
      </c>
      <c r="S80" s="22">
        <v>59.199999999999996</v>
      </c>
      <c r="T80" s="30">
        <v>56.699999999999996</v>
      </c>
      <c r="U80" s="30">
        <v>77.400000000000006</v>
      </c>
      <c r="V80" s="30">
        <v>47.699999999999996</v>
      </c>
      <c r="W80" s="1" t="str">
        <f t="shared" si="1"/>
        <v>C</v>
      </c>
    </row>
    <row r="81" spans="1:23">
      <c r="A81" s="2">
        <v>2901700</v>
      </c>
      <c r="B81" s="2" t="s">
        <v>86</v>
      </c>
      <c r="C81" s="25">
        <v>11554</v>
      </c>
      <c r="D81" s="25">
        <v>8329.2785999999996</v>
      </c>
      <c r="E81" s="7">
        <v>2890</v>
      </c>
      <c r="F81" s="24">
        <v>229</v>
      </c>
      <c r="G81" s="26">
        <v>4928</v>
      </c>
      <c r="H81" s="27">
        <v>4476</v>
      </c>
      <c r="I81" s="25">
        <v>2249.9178000000002</v>
      </c>
      <c r="J81" s="25">
        <v>1791.5585999999998</v>
      </c>
      <c r="K81" s="7">
        <v>5913.4725595500004</v>
      </c>
      <c r="L81" s="22">
        <v>38.472206850142044</v>
      </c>
      <c r="M81" s="22">
        <v>48.97054194566882</v>
      </c>
      <c r="N81" s="22">
        <v>76.712591646802181</v>
      </c>
      <c r="O81" s="28">
        <v>6187.9307608700001</v>
      </c>
      <c r="P81" s="29">
        <v>23.800471855521145</v>
      </c>
      <c r="Q81" s="28">
        <v>3443.64387472</v>
      </c>
      <c r="R81" s="29">
        <v>35.163951942285522</v>
      </c>
      <c r="S81" s="22">
        <v>56.100000000000009</v>
      </c>
      <c r="T81" s="30">
        <v>56.3</v>
      </c>
      <c r="U81" s="30">
        <v>75.099999999999994</v>
      </c>
      <c r="V81" s="30">
        <v>42.1</v>
      </c>
      <c r="W81" s="1" t="str">
        <f t="shared" si="1"/>
        <v>A</v>
      </c>
    </row>
    <row r="82" spans="1:23">
      <c r="A82" s="2">
        <v>2901809</v>
      </c>
      <c r="B82" s="2" t="s">
        <v>87</v>
      </c>
      <c r="C82" s="25">
        <v>11015</v>
      </c>
      <c r="D82" s="25">
        <v>5232.125</v>
      </c>
      <c r="E82" s="7">
        <v>3084</v>
      </c>
      <c r="F82" s="24">
        <v>241</v>
      </c>
      <c r="G82" s="26">
        <v>3132</v>
      </c>
      <c r="H82" s="27">
        <v>1536</v>
      </c>
      <c r="I82" s="25">
        <v>3451.5</v>
      </c>
      <c r="J82" s="25">
        <v>668.67059999999992</v>
      </c>
      <c r="K82" s="7">
        <v>4444.5613105100001</v>
      </c>
      <c r="L82" s="22">
        <v>35.382048625576488</v>
      </c>
      <c r="M82" s="22">
        <v>49.319763927857743</v>
      </c>
      <c r="N82" s="22">
        <v>72.48505276492368</v>
      </c>
      <c r="O82" s="28">
        <v>4741.1326511500001</v>
      </c>
      <c r="P82" s="29">
        <v>14.260248522808302</v>
      </c>
      <c r="Q82" s="28">
        <v>4370.8119388799996</v>
      </c>
      <c r="R82" s="29">
        <v>41.706589019181486</v>
      </c>
      <c r="S82" s="22">
        <v>59.8</v>
      </c>
      <c r="T82" s="30">
        <v>54.400000000000006</v>
      </c>
      <c r="U82" s="30">
        <v>72</v>
      </c>
      <c r="V82" s="30">
        <v>47.599999999999994</v>
      </c>
      <c r="W82" s="1" t="str">
        <f t="shared" si="1"/>
        <v>B</v>
      </c>
    </row>
    <row r="83" spans="1:23">
      <c r="A83" s="2">
        <v>2901908</v>
      </c>
      <c r="B83" s="2" t="s">
        <v>88</v>
      </c>
      <c r="C83" s="25">
        <v>17731</v>
      </c>
      <c r="D83" s="25">
        <v>9225.4393</v>
      </c>
      <c r="E83" s="7">
        <v>5172</v>
      </c>
      <c r="F83" s="24">
        <v>201</v>
      </c>
      <c r="G83" s="26">
        <v>7016</v>
      </c>
      <c r="H83" s="27">
        <v>2279</v>
      </c>
      <c r="I83" s="25">
        <v>3862.4586000000004</v>
      </c>
      <c r="J83" s="25">
        <v>699.50399999999991</v>
      </c>
      <c r="K83" s="7">
        <v>7438.7078264100001</v>
      </c>
      <c r="L83" s="22">
        <v>42.55896029843349</v>
      </c>
      <c r="M83" s="22">
        <v>48.073574816346593</v>
      </c>
      <c r="N83" s="22">
        <v>78.943112339807243</v>
      </c>
      <c r="O83" s="28">
        <v>7729.9825075899998</v>
      </c>
      <c r="P83" s="29">
        <v>29.253145089522341</v>
      </c>
      <c r="Q83" s="28">
        <v>6811.0079970999996</v>
      </c>
      <c r="R83" s="29">
        <v>42.339938828112636</v>
      </c>
      <c r="S83" s="22">
        <v>54.800000000000004</v>
      </c>
      <c r="T83" s="30">
        <v>56.8</v>
      </c>
      <c r="U83" s="30">
        <v>76.099999999999994</v>
      </c>
      <c r="V83" s="30">
        <v>47</v>
      </c>
      <c r="W83" s="1" t="str">
        <f t="shared" si="1"/>
        <v>B</v>
      </c>
    </row>
    <row r="84" spans="1:23">
      <c r="A84" s="2">
        <v>2902054</v>
      </c>
      <c r="B84" s="2" t="s">
        <v>89</v>
      </c>
      <c r="C84" s="25">
        <v>11561</v>
      </c>
      <c r="D84" s="25">
        <v>5753.9097000000011</v>
      </c>
      <c r="E84" s="7">
        <v>3121</v>
      </c>
      <c r="F84" s="24">
        <v>229</v>
      </c>
      <c r="G84" s="26">
        <v>3778</v>
      </c>
      <c r="H84" s="27">
        <v>2665</v>
      </c>
      <c r="I84" s="25">
        <v>3295.4921999999997</v>
      </c>
      <c r="J84" s="25">
        <v>1191.4577999999999</v>
      </c>
      <c r="K84" s="7">
        <v>3914.0516985200002</v>
      </c>
      <c r="L84" s="22">
        <v>48.187818563664166</v>
      </c>
      <c r="M84" s="22">
        <v>38.708138151612481</v>
      </c>
      <c r="N84" s="22">
        <v>71.325423513283909</v>
      </c>
      <c r="O84" s="28">
        <v>4495.9241802200004</v>
      </c>
      <c r="P84" s="29">
        <v>23.581417982411811</v>
      </c>
      <c r="Q84" s="28">
        <v>4925.6242912300004</v>
      </c>
      <c r="R84" s="29">
        <v>29.352386531067836</v>
      </c>
      <c r="S84" s="22">
        <v>56.999999999999993</v>
      </c>
      <c r="T84" s="30">
        <v>56.2</v>
      </c>
      <c r="U84" s="30">
        <v>71</v>
      </c>
      <c r="V84" s="30">
        <v>45.2</v>
      </c>
      <c r="W84" s="1" t="str">
        <f t="shared" si="1"/>
        <v>B</v>
      </c>
    </row>
    <row r="85" spans="1:23">
      <c r="A85" s="2">
        <v>2902005</v>
      </c>
      <c r="B85" s="2" t="s">
        <v>90</v>
      </c>
      <c r="C85" s="25">
        <v>13743</v>
      </c>
      <c r="D85" s="25">
        <v>9805.6304999999993</v>
      </c>
      <c r="E85" s="7">
        <v>3650</v>
      </c>
      <c r="F85" s="24">
        <v>267</v>
      </c>
      <c r="G85" s="26">
        <v>6162</v>
      </c>
      <c r="H85" s="27">
        <v>9544</v>
      </c>
      <c r="I85" s="25">
        <v>1390.7244000000001</v>
      </c>
      <c r="J85" s="25">
        <v>3178.6013999999996</v>
      </c>
      <c r="K85" s="7">
        <v>6724.3740729499996</v>
      </c>
      <c r="L85" s="22">
        <v>29.723295478970773</v>
      </c>
      <c r="M85" s="22">
        <v>52.898807852054141</v>
      </c>
      <c r="N85" s="22">
        <v>85.885090250917756</v>
      </c>
      <c r="O85" s="28">
        <v>7031.9704307000002</v>
      </c>
      <c r="P85" s="29">
        <v>15.450389742919429</v>
      </c>
      <c r="Q85" s="28">
        <v>4667.0034999</v>
      </c>
      <c r="R85" s="29">
        <v>48.771117242546978</v>
      </c>
      <c r="S85" s="22">
        <v>58.099999999999994</v>
      </c>
      <c r="T85" s="30">
        <v>52.7</v>
      </c>
      <c r="U85" s="30">
        <v>77.900000000000006</v>
      </c>
      <c r="V85" s="30">
        <v>47.099999999999994</v>
      </c>
      <c r="W85" s="1" t="str">
        <f t="shared" si="1"/>
        <v>B</v>
      </c>
    </row>
    <row r="86" spans="1:23">
      <c r="A86" s="2">
        <v>2902203</v>
      </c>
      <c r="B86" s="2" t="s">
        <v>91</v>
      </c>
      <c r="C86" s="25">
        <v>10036</v>
      </c>
      <c r="D86" s="25">
        <v>4910.6147999999994</v>
      </c>
      <c r="E86" s="7">
        <v>2675</v>
      </c>
      <c r="F86" s="24">
        <v>276</v>
      </c>
      <c r="G86" s="26">
        <v>2946</v>
      </c>
      <c r="H86" s="27">
        <v>2636</v>
      </c>
      <c r="I86" s="25">
        <v>3064.0115999999998</v>
      </c>
      <c r="J86" s="25">
        <v>1242.0798</v>
      </c>
      <c r="K86" s="7">
        <v>3031.4195242300002</v>
      </c>
      <c r="L86" s="22">
        <v>47.950730557301917</v>
      </c>
      <c r="M86" s="22">
        <v>36.782647374558799</v>
      </c>
      <c r="N86" s="22">
        <v>69.517736623614397</v>
      </c>
      <c r="O86" s="28">
        <v>3680.7551351400002</v>
      </c>
      <c r="P86" s="29">
        <v>19.684002526629428</v>
      </c>
      <c r="Q86" s="28">
        <v>4808.3445886600002</v>
      </c>
      <c r="R86" s="29">
        <v>30.411281059361656</v>
      </c>
      <c r="S86" s="22">
        <v>58.8</v>
      </c>
      <c r="T86" s="30">
        <v>54</v>
      </c>
      <c r="U86" s="30">
        <v>74.400000000000006</v>
      </c>
      <c r="V86" s="30">
        <v>46.2</v>
      </c>
      <c r="W86" s="1" t="str">
        <f t="shared" si="1"/>
        <v>B</v>
      </c>
    </row>
    <row r="87" spans="1:23">
      <c r="A87" s="2">
        <v>2902252</v>
      </c>
      <c r="B87" s="2" t="s">
        <v>92</v>
      </c>
      <c r="C87" s="25">
        <v>10392</v>
      </c>
      <c r="D87" s="25">
        <v>4804.2215999999999</v>
      </c>
      <c r="E87" s="7">
        <v>3029</v>
      </c>
      <c r="F87" s="24">
        <v>256</v>
      </c>
      <c r="G87" s="26">
        <v>4396</v>
      </c>
      <c r="H87" s="27">
        <v>2831</v>
      </c>
      <c r="I87" s="25">
        <v>2543.5254</v>
      </c>
      <c r="J87" s="25">
        <v>1352.0676000000001</v>
      </c>
      <c r="K87" s="7">
        <v>3836.6758413900002</v>
      </c>
      <c r="L87" s="22">
        <v>32.919494294321396</v>
      </c>
      <c r="M87" s="22">
        <v>53.705001924087028</v>
      </c>
      <c r="N87" s="22">
        <v>78.500429777056979</v>
      </c>
      <c r="O87" s="28">
        <v>4094.46171843</v>
      </c>
      <c r="P87" s="29">
        <v>7.7100699998984998</v>
      </c>
      <c r="Q87" s="28">
        <v>4105.7546783500002</v>
      </c>
      <c r="R87" s="29">
        <v>41.940420434277314</v>
      </c>
      <c r="S87" s="22">
        <v>55.900000000000006</v>
      </c>
      <c r="T87" s="30">
        <v>55.000000000000007</v>
      </c>
      <c r="U87" s="30">
        <v>74</v>
      </c>
      <c r="V87" s="30">
        <v>43.5</v>
      </c>
      <c r="W87" s="1" t="str">
        <f t="shared" si="1"/>
        <v>A</v>
      </c>
    </row>
    <row r="88" spans="1:23">
      <c r="A88" s="2">
        <v>2902401</v>
      </c>
      <c r="B88" s="2" t="s">
        <v>93</v>
      </c>
      <c r="C88" s="25">
        <v>13595</v>
      </c>
      <c r="D88" s="25">
        <v>2168.4025000000001</v>
      </c>
      <c r="E88" s="7">
        <v>3923</v>
      </c>
      <c r="F88" s="24">
        <v>235</v>
      </c>
      <c r="G88" s="26">
        <v>5176</v>
      </c>
      <c r="H88" s="27">
        <v>1631</v>
      </c>
      <c r="I88" s="25">
        <v>1896.9444000000001</v>
      </c>
      <c r="J88" s="25">
        <v>632.31479999999999</v>
      </c>
      <c r="K88" s="7">
        <v>4714.6725059600003</v>
      </c>
      <c r="L88" s="22">
        <v>37.507369677677659</v>
      </c>
      <c r="M88" s="22">
        <v>48.651443775099693</v>
      </c>
      <c r="N88" s="22">
        <v>76.594082510292424</v>
      </c>
      <c r="O88" s="28">
        <v>5278.0881726699999</v>
      </c>
      <c r="P88" s="29">
        <v>11.126198331259223</v>
      </c>
      <c r="Q88" s="28">
        <v>5900.2322849100001</v>
      </c>
      <c r="R88" s="29">
        <v>38.893195293157923</v>
      </c>
      <c r="S88" s="22">
        <v>56.8</v>
      </c>
      <c r="T88" s="30">
        <v>50.4</v>
      </c>
      <c r="U88" s="30">
        <v>76.099999999999994</v>
      </c>
      <c r="V88" s="30">
        <v>47.099999999999994</v>
      </c>
      <c r="W88" s="1" t="str">
        <f t="shared" si="1"/>
        <v>B</v>
      </c>
    </row>
    <row r="89" spans="1:23">
      <c r="A89" s="2">
        <v>2902500</v>
      </c>
      <c r="B89" s="2" t="s">
        <v>94</v>
      </c>
      <c r="C89" s="25">
        <v>13850</v>
      </c>
      <c r="D89" s="25">
        <v>10368.11</v>
      </c>
      <c r="E89" s="7">
        <v>3822</v>
      </c>
      <c r="F89" s="24">
        <v>226</v>
      </c>
      <c r="G89" s="26">
        <v>6110</v>
      </c>
      <c r="H89" s="27">
        <v>1400</v>
      </c>
      <c r="I89" s="25">
        <v>3919.0632000000001</v>
      </c>
      <c r="J89" s="25">
        <v>583.99379999999996</v>
      </c>
      <c r="K89" s="7">
        <v>4684.4258817600003</v>
      </c>
      <c r="L89" s="22">
        <v>45.348030150408285</v>
      </c>
      <c r="M89" s="22">
        <v>41.175010017044343</v>
      </c>
      <c r="N89" s="22">
        <v>79.01764785565139</v>
      </c>
      <c r="O89" s="28">
        <v>5082.8621317699999</v>
      </c>
      <c r="P89" s="29">
        <v>30.464865857197111</v>
      </c>
      <c r="Q89" s="28">
        <v>6297.6212568199999</v>
      </c>
      <c r="R89" s="29">
        <v>42.639645020601648</v>
      </c>
      <c r="S89" s="22">
        <v>58.9</v>
      </c>
      <c r="T89" s="30">
        <v>59.099999999999994</v>
      </c>
      <c r="U89" s="30">
        <v>75.400000000000006</v>
      </c>
      <c r="V89" s="30">
        <v>43.9</v>
      </c>
      <c r="W89" s="1" t="str">
        <f t="shared" si="1"/>
        <v>A</v>
      </c>
    </row>
    <row r="90" spans="1:23">
      <c r="A90" s="2">
        <v>2902658</v>
      </c>
      <c r="B90" s="2" t="s">
        <v>95</v>
      </c>
      <c r="C90" s="25">
        <v>11814</v>
      </c>
      <c r="D90" s="25">
        <v>7772.4306000000006</v>
      </c>
      <c r="E90" s="7">
        <v>3035</v>
      </c>
      <c r="F90" s="24">
        <v>220</v>
      </c>
      <c r="G90" s="26">
        <v>4440</v>
      </c>
      <c r="H90" s="27">
        <v>169</v>
      </c>
      <c r="I90" s="25">
        <v>3934.71</v>
      </c>
      <c r="J90" s="25">
        <v>68.1096</v>
      </c>
      <c r="K90" s="7">
        <v>4550.78335728</v>
      </c>
      <c r="L90" s="22">
        <v>40.765714471424594</v>
      </c>
      <c r="M90" s="22">
        <v>46.004608994185944</v>
      </c>
      <c r="N90" s="22">
        <v>79.11549607726036</v>
      </c>
      <c r="O90" s="28">
        <v>4810.8105499499998</v>
      </c>
      <c r="P90" s="29">
        <v>24.849453033905579</v>
      </c>
      <c r="Q90" s="28">
        <v>4910.7021689499998</v>
      </c>
      <c r="R90" s="29">
        <v>43.641786573227236</v>
      </c>
      <c r="S90" s="22">
        <v>57.9</v>
      </c>
      <c r="T90" s="30">
        <v>56.599999999999994</v>
      </c>
      <c r="U90" s="30">
        <v>76</v>
      </c>
      <c r="V90" s="30">
        <v>44.9</v>
      </c>
      <c r="W90" s="1" t="str">
        <f t="shared" si="1"/>
        <v>B</v>
      </c>
    </row>
    <row r="91" spans="1:23">
      <c r="A91" s="2">
        <v>2903003</v>
      </c>
      <c r="B91" s="2" t="s">
        <v>96</v>
      </c>
      <c r="C91" s="25">
        <v>13987</v>
      </c>
      <c r="D91" s="25">
        <v>7730.6148999999996</v>
      </c>
      <c r="E91" s="7">
        <v>4113</v>
      </c>
      <c r="F91" s="24">
        <v>259</v>
      </c>
      <c r="G91" s="26">
        <v>3006</v>
      </c>
      <c r="H91" s="27">
        <v>2224</v>
      </c>
      <c r="I91" s="25">
        <v>3692.1846</v>
      </c>
      <c r="J91" s="25">
        <v>809.95200000000011</v>
      </c>
      <c r="K91" s="7">
        <v>5009.7620000899997</v>
      </c>
      <c r="L91" s="22">
        <v>39.200112997848116</v>
      </c>
      <c r="M91" s="22">
        <v>46.60575715978316</v>
      </c>
      <c r="N91" s="22">
        <v>72.583363820028097</v>
      </c>
      <c r="O91" s="28">
        <v>5662.0907580499997</v>
      </c>
      <c r="P91" s="29">
        <v>22.227445754745112</v>
      </c>
      <c r="Q91" s="28">
        <v>5943.4347442099997</v>
      </c>
      <c r="R91" s="29">
        <v>44.630653810813939</v>
      </c>
      <c r="S91" s="22">
        <v>63</v>
      </c>
      <c r="T91" s="30">
        <v>54.900000000000006</v>
      </c>
      <c r="U91" s="30">
        <v>77.5</v>
      </c>
      <c r="V91" s="30">
        <v>47.099999999999994</v>
      </c>
      <c r="W91" s="1" t="str">
        <f t="shared" si="1"/>
        <v>B</v>
      </c>
    </row>
    <row r="92" spans="1:23">
      <c r="A92" s="2">
        <v>2903235</v>
      </c>
      <c r="B92" s="2" t="s">
        <v>97</v>
      </c>
      <c r="C92" s="25">
        <v>13612</v>
      </c>
      <c r="D92" s="25">
        <v>6899.9227999999994</v>
      </c>
      <c r="E92" s="7">
        <v>3977</v>
      </c>
      <c r="F92" s="24">
        <v>218</v>
      </c>
      <c r="G92" s="26">
        <v>3578</v>
      </c>
      <c r="H92" s="27">
        <v>570</v>
      </c>
      <c r="I92" s="25">
        <v>4073.2302</v>
      </c>
      <c r="J92" s="25">
        <v>229.17960000000002</v>
      </c>
      <c r="K92" s="7">
        <v>6579.1558574800001</v>
      </c>
      <c r="L92" s="22">
        <v>31.06353736657103</v>
      </c>
      <c r="M92" s="22">
        <v>54.193459805213642</v>
      </c>
      <c r="N92" s="22">
        <v>74.419112338659644</v>
      </c>
      <c r="O92" s="28">
        <v>6838.9444077799999</v>
      </c>
      <c r="P92" s="29">
        <v>19.071093502767315</v>
      </c>
      <c r="Q92" s="28">
        <v>4304.0352591299998</v>
      </c>
      <c r="R92" s="29">
        <v>49.880936374902376</v>
      </c>
      <c r="S92" s="22">
        <v>60.699999999999996</v>
      </c>
      <c r="T92" s="30">
        <v>57.999999999999993</v>
      </c>
      <c r="U92" s="30">
        <v>72.7</v>
      </c>
      <c r="V92" s="30">
        <v>47</v>
      </c>
      <c r="W92" s="1" t="str">
        <f t="shared" si="1"/>
        <v>B</v>
      </c>
    </row>
    <row r="93" spans="1:23">
      <c r="A93" s="2">
        <v>2903276</v>
      </c>
      <c r="B93" s="2" t="s">
        <v>98</v>
      </c>
      <c r="C93" s="25">
        <v>14191</v>
      </c>
      <c r="D93" s="25">
        <v>8496.1516999999985</v>
      </c>
      <c r="E93" s="7">
        <v>3871</v>
      </c>
      <c r="F93" s="24">
        <v>254</v>
      </c>
      <c r="G93" s="26">
        <v>4086</v>
      </c>
      <c r="H93" s="27">
        <v>2477</v>
      </c>
      <c r="I93" s="25">
        <v>2661.7968000000001</v>
      </c>
      <c r="J93" s="25">
        <v>790.62360000000001</v>
      </c>
      <c r="K93" s="7">
        <v>7147.4262528099998</v>
      </c>
      <c r="L93" s="22">
        <v>33.316805625382692</v>
      </c>
      <c r="M93" s="22">
        <v>46.318400764275161</v>
      </c>
      <c r="N93" s="22">
        <v>73.623686502223848</v>
      </c>
      <c r="O93" s="28">
        <v>7625.4768382100001</v>
      </c>
      <c r="P93" s="29">
        <v>21.415448039749556</v>
      </c>
      <c r="Q93" s="28">
        <v>4100.9871444999999</v>
      </c>
      <c r="R93" s="29">
        <v>44.553515978962366</v>
      </c>
      <c r="S93" s="22">
        <v>61</v>
      </c>
      <c r="T93" s="30">
        <v>55.400000000000006</v>
      </c>
      <c r="U93" s="30">
        <v>77.5</v>
      </c>
      <c r="V93" s="30">
        <v>46.2</v>
      </c>
      <c r="W93" s="1" t="str">
        <f t="shared" si="1"/>
        <v>B</v>
      </c>
    </row>
    <row r="94" spans="1:23">
      <c r="A94" s="2">
        <v>2903508</v>
      </c>
      <c r="B94" s="2" t="s">
        <v>99</v>
      </c>
      <c r="C94" s="25">
        <v>16021</v>
      </c>
      <c r="D94" s="25">
        <v>6991.5644000000002</v>
      </c>
      <c r="E94" s="7">
        <v>4359</v>
      </c>
      <c r="F94" s="24">
        <v>247</v>
      </c>
      <c r="G94" s="26">
        <v>6178</v>
      </c>
      <c r="H94" s="27">
        <v>5464</v>
      </c>
      <c r="I94" s="25">
        <v>3002.3447999999999</v>
      </c>
      <c r="J94" s="25">
        <v>1598.2746</v>
      </c>
      <c r="K94" s="7">
        <v>6706.8491043000004</v>
      </c>
      <c r="L94" s="22">
        <v>36.371003903664359</v>
      </c>
      <c r="M94" s="22">
        <v>51.399194820188832</v>
      </c>
      <c r="N94" s="22">
        <v>81.919571123556281</v>
      </c>
      <c r="O94" s="28">
        <v>7189.9385579199998</v>
      </c>
      <c r="P94" s="29">
        <v>16.08924154902175</v>
      </c>
      <c r="Q94" s="28">
        <v>6251.9615367799997</v>
      </c>
      <c r="R94" s="29">
        <v>40.30437640404616</v>
      </c>
      <c r="S94" s="22">
        <v>57.499999999999993</v>
      </c>
      <c r="T94" s="30">
        <v>56.999999999999993</v>
      </c>
      <c r="U94" s="30">
        <v>72.399999999999991</v>
      </c>
      <c r="V94" s="30">
        <v>50.2</v>
      </c>
      <c r="W94" s="1" t="str">
        <f t="shared" si="1"/>
        <v>C</v>
      </c>
    </row>
    <row r="95" spans="1:23">
      <c r="A95" s="2">
        <v>2903607</v>
      </c>
      <c r="B95" s="2" t="s">
        <v>100</v>
      </c>
      <c r="C95" s="25">
        <v>14836</v>
      </c>
      <c r="D95" s="25">
        <v>11318.384400000003</v>
      </c>
      <c r="E95" s="7">
        <v>4120</v>
      </c>
      <c r="F95" s="24">
        <v>206</v>
      </c>
      <c r="G95" s="26">
        <v>5624</v>
      </c>
      <c r="H95" s="27">
        <v>1602</v>
      </c>
      <c r="I95" s="25">
        <v>3368.6640000000002</v>
      </c>
      <c r="J95" s="25">
        <v>535.21260000000007</v>
      </c>
      <c r="K95" s="7">
        <v>6059.2936431400003</v>
      </c>
      <c r="L95" s="22">
        <v>46.510856219082747</v>
      </c>
      <c r="M95" s="22">
        <v>43.220833463406322</v>
      </c>
      <c r="N95" s="22">
        <v>80.703087262332829</v>
      </c>
      <c r="O95" s="28">
        <v>6357.6140424100004</v>
      </c>
      <c r="P95" s="29">
        <v>32.277007811913727</v>
      </c>
      <c r="Q95" s="28">
        <v>6001.5029068100002</v>
      </c>
      <c r="R95" s="29">
        <v>38.410701611328577</v>
      </c>
      <c r="S95" s="22">
        <v>53.800000000000004</v>
      </c>
      <c r="T95" s="30">
        <v>56.999999999999993</v>
      </c>
      <c r="U95" s="30">
        <v>75.3</v>
      </c>
      <c r="V95" s="30">
        <v>44.3</v>
      </c>
      <c r="W95" s="1" t="str">
        <f t="shared" si="1"/>
        <v>A</v>
      </c>
    </row>
    <row r="96" spans="1:23">
      <c r="A96" s="2">
        <v>2903706</v>
      </c>
      <c r="B96" s="2" t="s">
        <v>101</v>
      </c>
      <c r="C96" s="25">
        <v>15411</v>
      </c>
      <c r="D96" s="25">
        <v>9607.2174000000014</v>
      </c>
      <c r="E96" s="7">
        <v>4223</v>
      </c>
      <c r="F96" s="24">
        <v>226</v>
      </c>
      <c r="G96" s="26">
        <v>7128</v>
      </c>
      <c r="H96" s="27">
        <v>4400</v>
      </c>
      <c r="I96" s="25">
        <v>1906.1484</v>
      </c>
      <c r="J96" s="25">
        <v>1425.2393999999999</v>
      </c>
      <c r="K96" s="7">
        <v>5221.8312210599997</v>
      </c>
      <c r="L96" s="22">
        <v>40.336875063960392</v>
      </c>
      <c r="M96" s="22">
        <v>48.528407437266743</v>
      </c>
      <c r="N96" s="22">
        <v>84.627851749578241</v>
      </c>
      <c r="O96" s="28">
        <v>5927.5753431499998</v>
      </c>
      <c r="P96" s="29">
        <v>22.689963034788967</v>
      </c>
      <c r="Q96" s="28">
        <v>6921.0788437000001</v>
      </c>
      <c r="R96" s="29">
        <v>44.549382846239517</v>
      </c>
      <c r="S96" s="22">
        <v>56.699999999999996</v>
      </c>
      <c r="T96" s="30">
        <v>56.499999999999993</v>
      </c>
      <c r="U96" s="30">
        <v>77.2</v>
      </c>
      <c r="V96" s="30">
        <v>44</v>
      </c>
      <c r="W96" s="1" t="str">
        <f t="shared" si="1"/>
        <v>A</v>
      </c>
    </row>
    <row r="97" spans="1:23">
      <c r="A97" s="2">
        <v>2903805</v>
      </c>
      <c r="B97" s="2" t="s">
        <v>102</v>
      </c>
      <c r="C97" s="25">
        <v>17991</v>
      </c>
      <c r="D97" s="25">
        <v>11397.298500000001</v>
      </c>
      <c r="E97" s="7">
        <v>4956</v>
      </c>
      <c r="F97" s="24">
        <v>193</v>
      </c>
      <c r="G97" s="26">
        <v>7634</v>
      </c>
      <c r="H97" s="27">
        <v>4514</v>
      </c>
      <c r="I97" s="25">
        <v>2868.4265999999998</v>
      </c>
      <c r="J97" s="25">
        <v>1537.5281999999997</v>
      </c>
      <c r="K97" s="7">
        <v>5908.2634315300002</v>
      </c>
      <c r="L97" s="22">
        <v>42.811330392314055</v>
      </c>
      <c r="M97" s="22">
        <v>48.388621485614081</v>
      </c>
      <c r="N97" s="22">
        <v>81.637000689549041</v>
      </c>
      <c r="O97" s="28">
        <v>6879.8587443699998</v>
      </c>
      <c r="P97" s="29">
        <v>24.855068951805741</v>
      </c>
      <c r="Q97" s="28">
        <v>7804.4579635</v>
      </c>
      <c r="R97" s="29">
        <v>41.359698157595183</v>
      </c>
      <c r="S97" s="22">
        <v>55.1</v>
      </c>
      <c r="T97" s="30">
        <v>55.400000000000006</v>
      </c>
      <c r="U97" s="30">
        <v>76.599999999999994</v>
      </c>
      <c r="V97" s="30">
        <v>47.8</v>
      </c>
      <c r="W97" s="1" t="str">
        <f t="shared" si="1"/>
        <v>C</v>
      </c>
    </row>
    <row r="98" spans="1:23">
      <c r="A98" s="2">
        <v>2903953</v>
      </c>
      <c r="B98" s="2" t="s">
        <v>103</v>
      </c>
      <c r="C98" s="25">
        <v>10113</v>
      </c>
      <c r="D98" s="25">
        <v>7345.071899999999</v>
      </c>
      <c r="E98" s="7">
        <v>2624</v>
      </c>
      <c r="F98" s="24">
        <v>203</v>
      </c>
      <c r="G98" s="26">
        <v>4022</v>
      </c>
      <c r="H98" s="27">
        <v>6765</v>
      </c>
      <c r="I98" s="25">
        <v>1602.8766000000001</v>
      </c>
      <c r="J98" s="25">
        <v>2976.1134000000002</v>
      </c>
      <c r="K98" s="7">
        <v>3277.8601213900001</v>
      </c>
      <c r="L98" s="22">
        <v>41.347354682147113</v>
      </c>
      <c r="M98" s="22">
        <v>48.147842982275293</v>
      </c>
      <c r="N98" s="22">
        <v>85.143175409522414</v>
      </c>
      <c r="O98" s="28">
        <v>3707.3446784600001</v>
      </c>
      <c r="P98" s="29">
        <v>19.316923401022443</v>
      </c>
      <c r="Q98" s="28">
        <v>4678.2115721</v>
      </c>
      <c r="R98" s="29">
        <v>41.194178355531754</v>
      </c>
      <c r="S98" s="22">
        <v>54.6</v>
      </c>
      <c r="T98" s="30">
        <v>55.7</v>
      </c>
      <c r="U98" s="30">
        <v>73.8</v>
      </c>
      <c r="V98" s="30">
        <v>42.8</v>
      </c>
      <c r="W98" s="1" t="str">
        <f t="shared" si="1"/>
        <v>A</v>
      </c>
    </row>
    <row r="99" spans="1:23">
      <c r="A99" s="2">
        <v>2904001</v>
      </c>
      <c r="B99" s="2" t="s">
        <v>104</v>
      </c>
      <c r="C99" s="25">
        <v>13695</v>
      </c>
      <c r="D99" s="25">
        <v>9088.0020000000004</v>
      </c>
      <c r="E99" s="7">
        <v>3392</v>
      </c>
      <c r="F99" s="24">
        <v>238</v>
      </c>
      <c r="G99" s="26">
        <v>4412</v>
      </c>
      <c r="H99" s="27">
        <v>1632</v>
      </c>
      <c r="I99" s="25">
        <v>3710.5925999999995</v>
      </c>
      <c r="J99" s="25">
        <v>591.35699999999997</v>
      </c>
      <c r="K99" s="7">
        <v>4953.2202269199997</v>
      </c>
      <c r="L99" s="22">
        <v>45.659613880636854</v>
      </c>
      <c r="M99" s="22">
        <v>40.163796701543788</v>
      </c>
      <c r="N99" s="22">
        <v>78.058986785671777</v>
      </c>
      <c r="O99" s="28">
        <v>5434.3703179699996</v>
      </c>
      <c r="P99" s="29">
        <v>24.565012653548237</v>
      </c>
      <c r="Q99" s="28">
        <v>6071.9898958599997</v>
      </c>
      <c r="R99" s="29">
        <v>35.460928685472325</v>
      </c>
      <c r="S99" s="22">
        <v>61.199999999999996</v>
      </c>
      <c r="T99" s="30">
        <v>55.400000000000006</v>
      </c>
      <c r="U99" s="30">
        <v>73.400000000000006</v>
      </c>
      <c r="V99" s="30">
        <v>49</v>
      </c>
      <c r="W99" s="1" t="str">
        <f t="shared" si="1"/>
        <v>C</v>
      </c>
    </row>
    <row r="100" spans="1:23">
      <c r="A100" s="2">
        <v>2904050</v>
      </c>
      <c r="B100" s="2" t="s">
        <v>105</v>
      </c>
      <c r="C100" s="25">
        <v>14834</v>
      </c>
      <c r="D100" s="25">
        <v>8602.2366000000002</v>
      </c>
      <c r="E100" s="7">
        <v>3959</v>
      </c>
      <c r="F100" s="24">
        <v>206</v>
      </c>
      <c r="G100" s="26">
        <v>4020</v>
      </c>
      <c r="H100" s="27">
        <v>1253</v>
      </c>
      <c r="I100" s="25">
        <v>3923.2049999999999</v>
      </c>
      <c r="J100" s="25">
        <v>460.2</v>
      </c>
      <c r="K100" s="7">
        <v>6950.5134727599998</v>
      </c>
      <c r="L100" s="22">
        <v>33.261199169714473</v>
      </c>
      <c r="M100" s="22">
        <v>52.523861217845145</v>
      </c>
      <c r="N100" s="22">
        <v>76.342491975920922</v>
      </c>
      <c r="O100" s="28">
        <v>7490.4802677600001</v>
      </c>
      <c r="P100" s="29">
        <v>12.688963330841707</v>
      </c>
      <c r="Q100" s="28">
        <v>4315.89731545</v>
      </c>
      <c r="R100" s="29">
        <v>31.034539270783014</v>
      </c>
      <c r="S100" s="22">
        <v>56.100000000000009</v>
      </c>
      <c r="T100" s="30">
        <v>54.500000000000007</v>
      </c>
      <c r="U100" s="30">
        <v>74.599999999999994</v>
      </c>
      <c r="V100" s="30">
        <v>50.4</v>
      </c>
      <c r="W100" s="1" t="str">
        <f t="shared" si="1"/>
        <v>C</v>
      </c>
    </row>
    <row r="101" spans="1:23">
      <c r="A101" s="2">
        <v>2904209</v>
      </c>
      <c r="B101" s="2" t="s">
        <v>106</v>
      </c>
      <c r="C101" s="25">
        <v>11154</v>
      </c>
      <c r="D101" s="25">
        <v>7078.3283999999994</v>
      </c>
      <c r="E101" s="7">
        <v>2944</v>
      </c>
      <c r="F101" s="24">
        <v>225</v>
      </c>
      <c r="G101" s="26">
        <v>4344</v>
      </c>
      <c r="H101" s="27">
        <v>4794</v>
      </c>
      <c r="I101" s="25">
        <v>1263.249</v>
      </c>
      <c r="J101" s="25">
        <v>2088.3876</v>
      </c>
      <c r="K101" s="7">
        <v>5405.3086681200002</v>
      </c>
      <c r="L101" s="22">
        <v>39.027006025045289</v>
      </c>
      <c r="M101" s="22">
        <v>49.547635807623323</v>
      </c>
      <c r="N101" s="22">
        <v>80.758270116159153</v>
      </c>
      <c r="O101" s="28">
        <v>5687.5303720299999</v>
      </c>
      <c r="P101" s="29">
        <v>28.71905957659094</v>
      </c>
      <c r="Q101" s="28">
        <v>3751.7425632700001</v>
      </c>
      <c r="R101" s="29">
        <v>45.34645310490523</v>
      </c>
      <c r="S101" s="22">
        <v>57.499999999999993</v>
      </c>
      <c r="T101" s="30">
        <v>54.1</v>
      </c>
      <c r="U101" s="30">
        <v>73.2</v>
      </c>
      <c r="V101" s="30">
        <v>45.9</v>
      </c>
      <c r="W101" s="1" t="str">
        <f t="shared" si="1"/>
        <v>B</v>
      </c>
    </row>
    <row r="102" spans="1:23">
      <c r="A102" s="2">
        <v>2904308</v>
      </c>
      <c r="B102" s="2" t="s">
        <v>107</v>
      </c>
      <c r="C102" s="25">
        <v>14282</v>
      </c>
      <c r="D102" s="25">
        <v>9344.7126000000007</v>
      </c>
      <c r="E102" s="7">
        <v>3950</v>
      </c>
      <c r="F102" s="24">
        <v>266</v>
      </c>
      <c r="G102" s="26">
        <v>5122</v>
      </c>
      <c r="H102" s="27">
        <v>2636</v>
      </c>
      <c r="I102" s="25">
        <v>2154.1962000000003</v>
      </c>
      <c r="J102" s="25">
        <v>1035.9102</v>
      </c>
      <c r="K102" s="7">
        <v>4789.1416362</v>
      </c>
      <c r="L102" s="22">
        <v>41.98448414465075</v>
      </c>
      <c r="M102" s="22">
        <v>46.704645538358861</v>
      </c>
      <c r="N102" s="22">
        <v>75.306345401039692</v>
      </c>
      <c r="O102" s="28">
        <v>5615.0761217899999</v>
      </c>
      <c r="P102" s="29">
        <v>18.877033971039044</v>
      </c>
      <c r="Q102" s="28">
        <v>6406.8468261500002</v>
      </c>
      <c r="R102" s="29">
        <v>37.763729723095373</v>
      </c>
      <c r="S102" s="22">
        <v>59.699999999999996</v>
      </c>
      <c r="T102" s="30">
        <v>55.900000000000006</v>
      </c>
      <c r="U102" s="30">
        <v>78.900000000000006</v>
      </c>
      <c r="V102" s="30">
        <v>44.7</v>
      </c>
      <c r="W102" s="1" t="str">
        <f t="shared" si="1"/>
        <v>B</v>
      </c>
    </row>
    <row r="103" spans="1:23">
      <c r="A103" s="2">
        <v>2904407</v>
      </c>
      <c r="B103" s="2" t="s">
        <v>108</v>
      </c>
      <c r="C103" s="25">
        <v>11077</v>
      </c>
      <c r="D103" s="25">
        <v>9093.1093000000001</v>
      </c>
      <c r="E103" s="7">
        <v>3136</v>
      </c>
      <c r="F103" s="24">
        <v>209</v>
      </c>
      <c r="G103" s="26">
        <v>4386</v>
      </c>
      <c r="H103" s="27">
        <v>5578</v>
      </c>
      <c r="I103" s="25">
        <v>1956.3101999999999</v>
      </c>
      <c r="J103" s="25">
        <v>2626.8215999999998</v>
      </c>
      <c r="K103" s="7">
        <v>3255.7532944599998</v>
      </c>
      <c r="L103" s="22">
        <v>44.751143448903399</v>
      </c>
      <c r="M103" s="22">
        <v>46.911415343958112</v>
      </c>
      <c r="N103" s="22">
        <v>76.188350276959909</v>
      </c>
      <c r="O103" s="28">
        <v>3799.8051587999998</v>
      </c>
      <c r="P103" s="29">
        <v>28.484472810490463</v>
      </c>
      <c r="Q103" s="28">
        <v>5495.83137842</v>
      </c>
      <c r="R103" s="29">
        <v>44.002117931886652</v>
      </c>
      <c r="S103" s="22">
        <v>59.199999999999996</v>
      </c>
      <c r="T103" s="30">
        <v>62</v>
      </c>
      <c r="U103" s="30">
        <v>71.399999999999991</v>
      </c>
      <c r="V103" s="30">
        <v>41.9</v>
      </c>
      <c r="W103" s="1" t="str">
        <f t="shared" si="1"/>
        <v>A</v>
      </c>
    </row>
    <row r="104" spans="1:23">
      <c r="A104" s="2">
        <v>2904506</v>
      </c>
      <c r="B104" s="2" t="s">
        <v>109</v>
      </c>
      <c r="C104" s="25">
        <v>10717</v>
      </c>
      <c r="D104" s="25">
        <v>7599.4246999999996</v>
      </c>
      <c r="E104" s="7">
        <v>3199</v>
      </c>
      <c r="F104" s="24">
        <v>246</v>
      </c>
      <c r="G104" s="26">
        <v>3334</v>
      </c>
      <c r="H104" s="27">
        <v>5047</v>
      </c>
      <c r="I104" s="25">
        <v>1238.3982000000001</v>
      </c>
      <c r="J104" s="25">
        <v>2360.8259999999996</v>
      </c>
      <c r="K104" s="7">
        <v>3998.24636255</v>
      </c>
      <c r="L104" s="22">
        <v>42.493735533072808</v>
      </c>
      <c r="M104" s="22">
        <v>45.327688251261407</v>
      </c>
      <c r="N104" s="22">
        <v>77.793731375007212</v>
      </c>
      <c r="O104" s="28">
        <v>4265.3812212499997</v>
      </c>
      <c r="P104" s="29">
        <v>30.195642596807666</v>
      </c>
      <c r="Q104" s="28">
        <v>4667.5299506700003</v>
      </c>
      <c r="R104" s="29">
        <v>46.267760328351102</v>
      </c>
      <c r="S104" s="22">
        <v>56.999999999999993</v>
      </c>
      <c r="T104" s="30">
        <v>53.1</v>
      </c>
      <c r="U104" s="30">
        <v>73.2</v>
      </c>
      <c r="V104" s="30">
        <v>46.300000000000004</v>
      </c>
      <c r="W104" s="1" t="str">
        <f t="shared" si="1"/>
        <v>B</v>
      </c>
    </row>
    <row r="105" spans="1:23">
      <c r="A105" s="2">
        <v>2904704</v>
      </c>
      <c r="B105" s="2" t="s">
        <v>110</v>
      </c>
      <c r="C105" s="25">
        <v>18605</v>
      </c>
      <c r="D105" s="25">
        <v>3328.4345000000003</v>
      </c>
      <c r="E105" s="7">
        <v>5489</v>
      </c>
      <c r="F105" s="24">
        <v>294</v>
      </c>
      <c r="G105" s="26">
        <v>6422</v>
      </c>
      <c r="H105" s="27">
        <v>2429</v>
      </c>
      <c r="I105" s="25">
        <v>1277.0550000000001</v>
      </c>
      <c r="J105" s="25">
        <v>622.19039999999995</v>
      </c>
      <c r="K105" s="7">
        <v>5577.5077424499996</v>
      </c>
      <c r="L105" s="22">
        <v>45.844460364558728</v>
      </c>
      <c r="M105" s="22">
        <v>39.696517049676203</v>
      </c>
      <c r="N105" s="22">
        <v>69.431197318327861</v>
      </c>
      <c r="O105" s="28">
        <v>6343.0318584300003</v>
      </c>
      <c r="P105" s="29">
        <v>12.714353462188274</v>
      </c>
      <c r="Q105" s="28">
        <v>9409.1007477000003</v>
      </c>
      <c r="R105" s="29">
        <v>31.821277394036713</v>
      </c>
      <c r="S105" s="22">
        <v>61.3</v>
      </c>
      <c r="T105" s="30">
        <v>58.3</v>
      </c>
      <c r="U105" s="30">
        <v>77.8</v>
      </c>
      <c r="V105" s="30">
        <v>47.4</v>
      </c>
      <c r="W105" s="1" t="str">
        <f t="shared" si="1"/>
        <v>B</v>
      </c>
    </row>
    <row r="106" spans="1:23">
      <c r="A106" s="2">
        <v>2904753</v>
      </c>
      <c r="B106" s="2" t="s">
        <v>111</v>
      </c>
      <c r="C106" s="25">
        <v>19600</v>
      </c>
      <c r="D106" s="25">
        <v>11695.32</v>
      </c>
      <c r="E106" s="7">
        <v>4588</v>
      </c>
      <c r="F106" s="24">
        <v>161</v>
      </c>
      <c r="G106" s="26">
        <v>6970</v>
      </c>
      <c r="H106" s="27">
        <v>9612</v>
      </c>
      <c r="I106" s="25">
        <v>2141.3105999999998</v>
      </c>
      <c r="J106" s="25">
        <v>2385.2166000000002</v>
      </c>
      <c r="K106" s="7">
        <v>7073.0362315800003</v>
      </c>
      <c r="L106" s="22">
        <v>49.974519589441506</v>
      </c>
      <c r="M106" s="22">
        <v>39.905851692157881</v>
      </c>
      <c r="N106" s="22">
        <v>76.896286689358746</v>
      </c>
      <c r="O106" s="28">
        <v>7786.4267006199998</v>
      </c>
      <c r="P106" s="29">
        <v>35.480459947950472</v>
      </c>
      <c r="Q106" s="28">
        <v>8078.2492264800003</v>
      </c>
      <c r="R106" s="29">
        <v>36.055011088697697</v>
      </c>
      <c r="S106" s="22">
        <v>56.499999999999993</v>
      </c>
      <c r="T106" s="30">
        <v>56.000000000000007</v>
      </c>
      <c r="U106" s="30">
        <v>72.099999999999994</v>
      </c>
      <c r="V106" s="30">
        <v>50.8</v>
      </c>
      <c r="W106" s="1" t="str">
        <f t="shared" si="1"/>
        <v>C</v>
      </c>
    </row>
    <row r="107" spans="1:23">
      <c r="A107" s="2">
        <v>2904803</v>
      </c>
      <c r="B107" s="2" t="s">
        <v>112</v>
      </c>
      <c r="C107" s="25">
        <v>11420</v>
      </c>
      <c r="D107" s="25">
        <v>6021.7659999999996</v>
      </c>
      <c r="E107" s="7">
        <v>2924</v>
      </c>
      <c r="F107" s="24">
        <v>266</v>
      </c>
      <c r="G107" s="26">
        <v>5054</v>
      </c>
      <c r="H107" s="27">
        <v>3634</v>
      </c>
      <c r="I107" s="25">
        <v>403.13519999999994</v>
      </c>
      <c r="J107" s="25">
        <v>1573.8840000000002</v>
      </c>
      <c r="K107" s="7">
        <v>4562.6785473899999</v>
      </c>
      <c r="L107" s="22">
        <v>34.014618380950175</v>
      </c>
      <c r="M107" s="22">
        <v>53.566448924512436</v>
      </c>
      <c r="N107" s="22">
        <v>82.021576781184663</v>
      </c>
      <c r="O107" s="28">
        <v>4694.2941925699997</v>
      </c>
      <c r="P107" s="29">
        <v>6.718404376938655</v>
      </c>
      <c r="Q107" s="28">
        <v>4805.9155634500003</v>
      </c>
      <c r="R107" s="29">
        <v>39.323144801432008</v>
      </c>
      <c r="S107" s="22">
        <v>56.100000000000009</v>
      </c>
      <c r="T107" s="30">
        <v>53.400000000000006</v>
      </c>
      <c r="U107" s="30">
        <v>74.7</v>
      </c>
      <c r="V107" s="30">
        <v>38.1</v>
      </c>
      <c r="W107" s="1" t="str">
        <f t="shared" si="1"/>
        <v>A</v>
      </c>
    </row>
    <row r="108" spans="1:23">
      <c r="A108" s="2">
        <v>2904852</v>
      </c>
      <c r="B108" s="2" t="s">
        <v>113</v>
      </c>
      <c r="C108" s="25">
        <v>17327</v>
      </c>
      <c r="D108" s="25">
        <v>12683.364000000001</v>
      </c>
      <c r="E108" s="7">
        <v>4316</v>
      </c>
      <c r="F108" s="24">
        <v>184</v>
      </c>
      <c r="G108" s="26">
        <v>6314</v>
      </c>
      <c r="H108" s="27">
        <v>8442</v>
      </c>
      <c r="I108" s="25">
        <v>1963.2131999999997</v>
      </c>
      <c r="J108" s="25">
        <v>2454.7068000000004</v>
      </c>
      <c r="K108" s="7">
        <v>8624.8758762100006</v>
      </c>
      <c r="L108" s="22">
        <v>44.43567872953183</v>
      </c>
      <c r="M108" s="22">
        <v>45.806360461581448</v>
      </c>
      <c r="N108" s="22">
        <v>77.417682925217704</v>
      </c>
      <c r="O108" s="28">
        <v>9061.1156593399992</v>
      </c>
      <c r="P108" s="29">
        <v>36.979768348681105</v>
      </c>
      <c r="Q108" s="28">
        <v>4879.7053811699998</v>
      </c>
      <c r="R108" s="29">
        <v>41.719455437530584</v>
      </c>
      <c r="S108" s="22">
        <v>58.099999999999994</v>
      </c>
      <c r="T108" s="30">
        <v>56.3</v>
      </c>
      <c r="U108" s="30">
        <v>77.5</v>
      </c>
      <c r="V108" s="30">
        <v>47.9</v>
      </c>
      <c r="W108" s="1" t="str">
        <f t="shared" si="1"/>
        <v>C</v>
      </c>
    </row>
    <row r="109" spans="1:23">
      <c r="A109" s="2">
        <v>2905107</v>
      </c>
      <c r="B109" s="2" t="s">
        <v>114</v>
      </c>
      <c r="C109" s="25">
        <v>10368</v>
      </c>
      <c r="D109" s="25">
        <v>6713.28</v>
      </c>
      <c r="E109" s="7">
        <v>2966</v>
      </c>
      <c r="F109" s="24">
        <v>213</v>
      </c>
      <c r="G109" s="26">
        <v>3658</v>
      </c>
      <c r="H109" s="27">
        <v>3086</v>
      </c>
      <c r="I109" s="25">
        <v>2834.8320000000003</v>
      </c>
      <c r="J109" s="25">
        <v>1464.8166000000001</v>
      </c>
      <c r="K109" s="7">
        <v>3867.46830348</v>
      </c>
      <c r="L109" s="22">
        <v>42.512186820298652</v>
      </c>
      <c r="M109" s="22">
        <v>47.059458927036175</v>
      </c>
      <c r="N109" s="22">
        <v>78.207533536654793</v>
      </c>
      <c r="O109" s="28">
        <v>4263.3882254700002</v>
      </c>
      <c r="P109" s="29">
        <v>24.823775247053138</v>
      </c>
      <c r="Q109" s="28">
        <v>4169.8990579499996</v>
      </c>
      <c r="R109" s="29">
        <v>39.402827289007746</v>
      </c>
      <c r="S109" s="22">
        <v>54.6</v>
      </c>
      <c r="T109" s="30">
        <v>50.1</v>
      </c>
      <c r="U109" s="30">
        <v>74.7</v>
      </c>
      <c r="V109" s="30">
        <v>37.200000000000003</v>
      </c>
      <c r="W109" s="1" t="str">
        <f t="shared" si="1"/>
        <v>A</v>
      </c>
    </row>
    <row r="110" spans="1:23">
      <c r="A110" s="2">
        <v>2905156</v>
      </c>
      <c r="B110" s="2" t="s">
        <v>115</v>
      </c>
      <c r="C110" s="25">
        <v>13639</v>
      </c>
      <c r="D110" s="25">
        <v>10347.909300000001</v>
      </c>
      <c r="E110" s="7">
        <v>3211</v>
      </c>
      <c r="F110" s="24">
        <v>212</v>
      </c>
      <c r="G110" s="26">
        <v>5596</v>
      </c>
      <c r="H110" s="27">
        <v>9339</v>
      </c>
      <c r="I110" s="25">
        <v>1335.9605999999999</v>
      </c>
      <c r="J110" s="25">
        <v>3181.8228000000004</v>
      </c>
      <c r="K110" s="7">
        <v>3616.5480857500002</v>
      </c>
      <c r="L110" s="22">
        <v>45.969548622630988</v>
      </c>
      <c r="M110" s="22">
        <v>41.679583730365863</v>
      </c>
      <c r="N110" s="22">
        <v>85.310667049331215</v>
      </c>
      <c r="O110" s="28">
        <v>4064.45914128</v>
      </c>
      <c r="P110" s="29">
        <v>18.07364605930464</v>
      </c>
      <c r="Q110" s="28">
        <v>7461.8992131100003</v>
      </c>
      <c r="R110" s="29">
        <v>38.835692919821817</v>
      </c>
      <c r="S110" s="22">
        <v>54.2</v>
      </c>
      <c r="T110" s="30">
        <v>56.2</v>
      </c>
      <c r="U110" s="30">
        <v>76</v>
      </c>
      <c r="V110" s="30">
        <v>44.4</v>
      </c>
      <c r="W110" s="1" t="str">
        <f t="shared" si="1"/>
        <v>A</v>
      </c>
    </row>
    <row r="111" spans="1:23">
      <c r="A111" s="2">
        <v>2905305</v>
      </c>
      <c r="B111" s="2" t="s">
        <v>116</v>
      </c>
      <c r="C111" s="25">
        <v>17209</v>
      </c>
      <c r="D111" s="25">
        <v>6646.1157999999996</v>
      </c>
      <c r="E111" s="7">
        <v>4740</v>
      </c>
      <c r="F111" s="24">
        <v>206</v>
      </c>
      <c r="G111" s="26">
        <v>5250</v>
      </c>
      <c r="H111" s="27">
        <v>3155</v>
      </c>
      <c r="I111" s="25">
        <v>3598.3038000000001</v>
      </c>
      <c r="J111" s="25">
        <v>839.86500000000001</v>
      </c>
      <c r="K111" s="7">
        <v>6328.8065399899997</v>
      </c>
      <c r="L111" s="22">
        <v>34.676945420123644</v>
      </c>
      <c r="M111" s="22">
        <v>52.882489316631997</v>
      </c>
      <c r="N111" s="22">
        <v>74.957414448199671</v>
      </c>
      <c r="O111" s="28">
        <v>6672.8346171699995</v>
      </c>
      <c r="P111" s="29">
        <v>9.3523651914614945</v>
      </c>
      <c r="Q111" s="28">
        <v>7373.4242660399996</v>
      </c>
      <c r="R111" s="29">
        <v>42.404702194618537</v>
      </c>
      <c r="S111" s="22">
        <v>58.4</v>
      </c>
      <c r="T111" s="30">
        <v>56.8</v>
      </c>
      <c r="U111" s="30">
        <v>78.3</v>
      </c>
      <c r="V111" s="30">
        <v>46.800000000000004</v>
      </c>
      <c r="W111" s="1" t="str">
        <f t="shared" si="1"/>
        <v>B</v>
      </c>
    </row>
    <row r="112" spans="1:23">
      <c r="A112" s="2">
        <v>2905404</v>
      </c>
      <c r="B112" s="2" t="s">
        <v>117</v>
      </c>
      <c r="C112" s="25">
        <v>15374</v>
      </c>
      <c r="D112" s="25">
        <v>7227.3173999999999</v>
      </c>
      <c r="E112" s="7">
        <v>4724</v>
      </c>
      <c r="F112" s="24">
        <v>328</v>
      </c>
      <c r="G112" s="26">
        <v>3450</v>
      </c>
      <c r="H112" s="27">
        <v>203</v>
      </c>
      <c r="I112" s="25">
        <v>2598.2892000000002</v>
      </c>
      <c r="J112" s="25">
        <v>76.853399999999993</v>
      </c>
      <c r="K112" s="7">
        <v>6540.5455029599998</v>
      </c>
      <c r="L112" s="22">
        <v>35.500220516309831</v>
      </c>
      <c r="M112" s="22">
        <v>43.711595009546414</v>
      </c>
      <c r="N112" s="22">
        <v>63.731107943237305</v>
      </c>
      <c r="O112" s="28">
        <v>7180.2134902999996</v>
      </c>
      <c r="P112" s="29">
        <v>10.421503704184923</v>
      </c>
      <c r="Q112" s="28">
        <v>5359.5105875400004</v>
      </c>
      <c r="R112" s="29">
        <v>30.901461534199086</v>
      </c>
      <c r="S112" s="22">
        <v>62.7</v>
      </c>
      <c r="T112" s="30">
        <v>55.400000000000006</v>
      </c>
      <c r="U112" s="30">
        <v>74.7</v>
      </c>
      <c r="V112" s="30">
        <v>52.7</v>
      </c>
      <c r="W112" s="1" t="str">
        <f t="shared" si="1"/>
        <v>D</v>
      </c>
    </row>
    <row r="113" spans="1:23">
      <c r="A113" s="2">
        <v>2905503</v>
      </c>
      <c r="B113" s="2" t="s">
        <v>118</v>
      </c>
      <c r="C113" s="25">
        <v>12491</v>
      </c>
      <c r="D113" s="25">
        <v>7933.0341000000008</v>
      </c>
      <c r="E113" s="7">
        <v>3525</v>
      </c>
      <c r="F113" s="24">
        <v>194</v>
      </c>
      <c r="G113" s="26">
        <v>5168</v>
      </c>
      <c r="H113" s="27">
        <v>3065</v>
      </c>
      <c r="I113" s="25">
        <v>3159.2730000000006</v>
      </c>
      <c r="J113" s="25">
        <v>1110.9228000000001</v>
      </c>
      <c r="K113" s="7">
        <v>5323.5728670300005</v>
      </c>
      <c r="L113" s="22">
        <v>41.100782456769316</v>
      </c>
      <c r="M113" s="22">
        <v>48.145228885986114</v>
      </c>
      <c r="N113" s="22">
        <v>76.434672132027288</v>
      </c>
      <c r="O113" s="28">
        <v>5938.9152774599997</v>
      </c>
      <c r="P113" s="29">
        <v>30.392337049838599</v>
      </c>
      <c r="Q113" s="28">
        <v>4171.5088483600002</v>
      </c>
      <c r="R113" s="29">
        <v>43.653762640247592</v>
      </c>
      <c r="S113" s="22">
        <v>57.3</v>
      </c>
      <c r="T113" s="30">
        <v>59.5</v>
      </c>
      <c r="U113" s="30">
        <v>71.3</v>
      </c>
      <c r="V113" s="30">
        <v>45.4</v>
      </c>
      <c r="W113" s="1" t="str">
        <f t="shared" si="1"/>
        <v>B</v>
      </c>
    </row>
    <row r="114" spans="1:23">
      <c r="A114" s="2">
        <v>2906600</v>
      </c>
      <c r="B114" s="2" t="s">
        <v>119</v>
      </c>
      <c r="C114" s="25">
        <v>13210</v>
      </c>
      <c r="D114" s="25">
        <v>5484.7920000000004</v>
      </c>
      <c r="E114" s="7">
        <v>3675</v>
      </c>
      <c r="F114" s="24">
        <v>263</v>
      </c>
      <c r="G114" s="26">
        <v>5254</v>
      </c>
      <c r="H114" s="27">
        <v>3474</v>
      </c>
      <c r="I114" s="25">
        <v>3315.741</v>
      </c>
      <c r="J114" s="25">
        <v>1266.0101999999999</v>
      </c>
      <c r="K114" s="7">
        <v>5884.1097918599999</v>
      </c>
      <c r="L114" s="22">
        <v>32.706959660216469</v>
      </c>
      <c r="M114" s="22">
        <v>54.501259249829928</v>
      </c>
      <c r="N114" s="22">
        <v>78.461679703960641</v>
      </c>
      <c r="O114" s="28">
        <v>6239.5911929200001</v>
      </c>
      <c r="P114" s="29">
        <v>16.826132318593086</v>
      </c>
      <c r="Q114" s="28">
        <v>5087.7825306499999</v>
      </c>
      <c r="R114" s="29">
        <v>47.816997521495665</v>
      </c>
      <c r="S114" s="22">
        <v>59.099999999999994</v>
      </c>
      <c r="T114" s="30">
        <v>56.699999999999996</v>
      </c>
      <c r="U114" s="30">
        <v>74.400000000000006</v>
      </c>
      <c r="V114" s="30">
        <v>46.400000000000006</v>
      </c>
      <c r="W114" s="1" t="str">
        <f t="shared" si="1"/>
        <v>B</v>
      </c>
    </row>
    <row r="115" spans="1:23">
      <c r="A115" s="2">
        <v>2906824</v>
      </c>
      <c r="B115" s="2" t="s">
        <v>120</v>
      </c>
      <c r="C115" s="25">
        <v>15732</v>
      </c>
      <c r="D115" s="25">
        <v>7033.7771999999995</v>
      </c>
      <c r="E115" s="7">
        <v>4231</v>
      </c>
      <c r="F115" s="24">
        <v>235</v>
      </c>
      <c r="G115" s="26">
        <v>5578</v>
      </c>
      <c r="H115" s="27">
        <v>4679</v>
      </c>
      <c r="I115" s="25">
        <v>2468.0526</v>
      </c>
      <c r="J115" s="25">
        <v>1455.1523999999999</v>
      </c>
      <c r="K115" s="7">
        <v>6179.0116277200004</v>
      </c>
      <c r="L115" s="22">
        <v>37.923572254593843</v>
      </c>
      <c r="M115" s="22">
        <v>49.705373019773596</v>
      </c>
      <c r="N115" s="22">
        <v>78.0262564784137</v>
      </c>
      <c r="O115" s="28">
        <v>6632.7966258300003</v>
      </c>
      <c r="P115" s="29">
        <v>19.7638671586129</v>
      </c>
      <c r="Q115" s="28">
        <v>6077.4139415199998</v>
      </c>
      <c r="R115" s="29">
        <v>42.25720334408701</v>
      </c>
      <c r="S115" s="22">
        <v>56.2</v>
      </c>
      <c r="T115" s="30">
        <v>55.800000000000004</v>
      </c>
      <c r="U115" s="30">
        <v>73.599999999999994</v>
      </c>
      <c r="V115" s="30">
        <v>49.9</v>
      </c>
      <c r="W115" s="1" t="str">
        <f t="shared" si="1"/>
        <v>C</v>
      </c>
    </row>
    <row r="116" spans="1:23">
      <c r="A116" s="2">
        <v>2906857</v>
      </c>
      <c r="B116" s="2" t="s">
        <v>121</v>
      </c>
      <c r="C116" s="25">
        <v>11527</v>
      </c>
      <c r="D116" s="25">
        <v>5931.7942000000003</v>
      </c>
      <c r="E116" s="7">
        <v>3755</v>
      </c>
      <c r="F116" s="24">
        <v>274</v>
      </c>
      <c r="G116" s="26">
        <v>4958</v>
      </c>
      <c r="H116" s="27">
        <v>1859</v>
      </c>
      <c r="I116" s="25">
        <v>2361.7464</v>
      </c>
      <c r="J116" s="25">
        <v>859.19340000000011</v>
      </c>
      <c r="K116" s="7">
        <v>4949.5944119899996</v>
      </c>
      <c r="L116" s="22">
        <v>35.020234569176822</v>
      </c>
      <c r="M116" s="22">
        <v>51.324254813227114</v>
      </c>
      <c r="N116" s="22">
        <v>78.107629453487192</v>
      </c>
      <c r="O116" s="28">
        <v>5288.85410426</v>
      </c>
      <c r="P116" s="29">
        <v>17.722124427766637</v>
      </c>
      <c r="Q116" s="28">
        <v>4583.08896774</v>
      </c>
      <c r="R116" s="29">
        <v>45.017861688323357</v>
      </c>
      <c r="S116" s="22">
        <v>59.9</v>
      </c>
      <c r="T116" s="30">
        <v>54.300000000000004</v>
      </c>
      <c r="U116" s="30">
        <v>76.900000000000006</v>
      </c>
      <c r="V116" s="30">
        <v>44.7</v>
      </c>
      <c r="W116" s="1" t="str">
        <f t="shared" si="1"/>
        <v>B</v>
      </c>
    </row>
    <row r="117" spans="1:23">
      <c r="A117" s="2">
        <v>2906899</v>
      </c>
      <c r="B117" s="2" t="s">
        <v>122</v>
      </c>
      <c r="C117" s="25">
        <v>10222</v>
      </c>
      <c r="D117" s="25">
        <v>7709.4323999999997</v>
      </c>
      <c r="E117" s="7">
        <v>2907</v>
      </c>
      <c r="F117" s="24">
        <v>248</v>
      </c>
      <c r="G117" s="26">
        <v>5130</v>
      </c>
      <c r="H117" s="27">
        <v>6797</v>
      </c>
      <c r="I117" s="25">
        <v>1375.5378000000001</v>
      </c>
      <c r="J117" s="25">
        <v>3058.4892</v>
      </c>
      <c r="K117" s="7">
        <v>3669.54059461</v>
      </c>
      <c r="L117" s="22">
        <v>35.364163476783794</v>
      </c>
      <c r="M117" s="22">
        <v>51.742538794926517</v>
      </c>
      <c r="N117" s="22">
        <v>87.007033222550888</v>
      </c>
      <c r="O117" s="28">
        <v>3943.4912827899998</v>
      </c>
      <c r="P117" s="29">
        <v>16.522625779687758</v>
      </c>
      <c r="Q117" s="28">
        <v>4748.2438935500004</v>
      </c>
      <c r="R117" s="29">
        <v>48.987642932362917</v>
      </c>
      <c r="S117" s="22">
        <v>55.500000000000007</v>
      </c>
      <c r="T117" s="30">
        <v>54.6</v>
      </c>
      <c r="U117" s="30">
        <v>76.2</v>
      </c>
      <c r="V117" s="30">
        <v>36.299999999999997</v>
      </c>
      <c r="W117" s="1" t="str">
        <f t="shared" si="1"/>
        <v>A</v>
      </c>
    </row>
    <row r="118" spans="1:23">
      <c r="A118" s="2">
        <v>2907608</v>
      </c>
      <c r="B118" s="2" t="s">
        <v>123</v>
      </c>
      <c r="C118" s="25">
        <v>17013</v>
      </c>
      <c r="D118" s="25">
        <v>8855.2664999999997</v>
      </c>
      <c r="E118" s="7">
        <v>4938</v>
      </c>
      <c r="F118" s="24">
        <v>213</v>
      </c>
      <c r="G118" s="26">
        <v>4882</v>
      </c>
      <c r="H118" s="27">
        <v>1750</v>
      </c>
      <c r="I118" s="25">
        <v>3788.3663999999994</v>
      </c>
      <c r="J118" s="25">
        <v>535.67280000000005</v>
      </c>
      <c r="K118" s="7">
        <v>6226.8205068099996</v>
      </c>
      <c r="L118" s="22">
        <v>39.576445103015509</v>
      </c>
      <c r="M118" s="22">
        <v>48.92741882673414</v>
      </c>
      <c r="N118" s="22">
        <v>69.08472653169261</v>
      </c>
      <c r="O118" s="28">
        <v>6944.9376354899996</v>
      </c>
      <c r="P118" s="29">
        <v>21.464231464978813</v>
      </c>
      <c r="Q118" s="28">
        <v>7050.0686000699998</v>
      </c>
      <c r="R118" s="29">
        <v>42.581431466357543</v>
      </c>
      <c r="S118" s="22">
        <v>59.599999999999994</v>
      </c>
      <c r="T118" s="30">
        <v>57.499999999999993</v>
      </c>
      <c r="U118" s="30">
        <v>73.8</v>
      </c>
      <c r="V118" s="30">
        <v>50.1</v>
      </c>
      <c r="W118" s="1" t="str">
        <f t="shared" si="1"/>
        <v>C</v>
      </c>
    </row>
    <row r="119" spans="1:23">
      <c r="A119" s="2">
        <v>2907707</v>
      </c>
      <c r="B119" s="2" t="s">
        <v>124</v>
      </c>
      <c r="C119" s="25">
        <v>10734</v>
      </c>
      <c r="D119" s="25">
        <v>8103.0965999999989</v>
      </c>
      <c r="E119" s="7">
        <v>2739</v>
      </c>
      <c r="F119" s="24">
        <v>219</v>
      </c>
      <c r="G119" s="26">
        <v>4256</v>
      </c>
      <c r="H119" s="27">
        <v>4683</v>
      </c>
      <c r="I119" s="25">
        <v>1344.2442000000001</v>
      </c>
      <c r="J119" s="25">
        <v>2110.4771999999998</v>
      </c>
      <c r="K119" s="7">
        <v>3689.4524409400001</v>
      </c>
      <c r="L119" s="22">
        <v>43.508813987513072</v>
      </c>
      <c r="M119" s="22">
        <v>44.364464213987404</v>
      </c>
      <c r="N119" s="22">
        <v>74.736871216971323</v>
      </c>
      <c r="O119" s="28">
        <v>3991.7962732400001</v>
      </c>
      <c r="P119" s="29">
        <v>23.7419969737273</v>
      </c>
      <c r="Q119" s="28">
        <v>4690.8341277500003</v>
      </c>
      <c r="R119" s="29">
        <v>39.670061167619593</v>
      </c>
      <c r="S119" s="22">
        <v>60</v>
      </c>
      <c r="T119" s="30">
        <v>53.6</v>
      </c>
      <c r="U119" s="30">
        <v>71.899999999999991</v>
      </c>
      <c r="V119" s="30">
        <v>48.5</v>
      </c>
      <c r="W119" s="1" t="str">
        <f t="shared" si="1"/>
        <v>C</v>
      </c>
    </row>
    <row r="120" spans="1:23">
      <c r="A120" s="2">
        <v>2907905</v>
      </c>
      <c r="B120" s="2" t="s">
        <v>125</v>
      </c>
      <c r="C120" s="25">
        <v>15755</v>
      </c>
      <c r="D120" s="25">
        <v>4468.1179999999995</v>
      </c>
      <c r="E120" s="7">
        <v>4420</v>
      </c>
      <c r="F120" s="24">
        <v>273</v>
      </c>
      <c r="G120" s="26">
        <v>5376</v>
      </c>
      <c r="H120" s="27">
        <v>2917</v>
      </c>
      <c r="I120" s="25">
        <v>3483.7140000000004</v>
      </c>
      <c r="J120" s="25">
        <v>853.67100000000005</v>
      </c>
      <c r="K120" s="7">
        <v>6782.1362293100001</v>
      </c>
      <c r="L120" s="22">
        <v>34.597664342679664</v>
      </c>
      <c r="M120" s="22">
        <v>50.454152843456555</v>
      </c>
      <c r="N120" s="22">
        <v>69.573615088927795</v>
      </c>
      <c r="O120" s="28">
        <v>7084.7419333899998</v>
      </c>
      <c r="P120" s="29">
        <v>10.550899340271728</v>
      </c>
      <c r="Q120" s="28">
        <v>5865.1257328299998</v>
      </c>
      <c r="R120" s="29">
        <v>36.355196322980575</v>
      </c>
      <c r="S120" s="22">
        <v>60.099999999999994</v>
      </c>
      <c r="T120" s="30">
        <v>55.900000000000006</v>
      </c>
      <c r="U120" s="30">
        <v>76.400000000000006</v>
      </c>
      <c r="V120" s="30">
        <v>50</v>
      </c>
      <c r="W120" s="1" t="str">
        <f t="shared" si="1"/>
        <v>C</v>
      </c>
    </row>
    <row r="121" spans="1:23">
      <c r="A121" s="2">
        <v>2908101</v>
      </c>
      <c r="B121" s="2" t="s">
        <v>126</v>
      </c>
      <c r="C121" s="25">
        <v>18153</v>
      </c>
      <c r="D121" s="25">
        <v>9581.1533999999992</v>
      </c>
      <c r="E121" s="7">
        <v>4855</v>
      </c>
      <c r="F121" s="24">
        <v>270</v>
      </c>
      <c r="G121" s="26">
        <v>6560</v>
      </c>
      <c r="H121" s="27">
        <v>6689</v>
      </c>
      <c r="I121" s="25">
        <v>2746.9338000000002</v>
      </c>
      <c r="J121" s="25">
        <v>1835.2776000000001</v>
      </c>
      <c r="K121" s="7">
        <v>6174.8289188500003</v>
      </c>
      <c r="L121" s="22">
        <v>44.908377712665335</v>
      </c>
      <c r="M121" s="22">
        <v>41.189177480336518</v>
      </c>
      <c r="N121" s="22">
        <v>79.70085932044816</v>
      </c>
      <c r="O121" s="28">
        <v>7041.1027720700004</v>
      </c>
      <c r="P121" s="29">
        <v>28.690645676601928</v>
      </c>
      <c r="Q121" s="28">
        <v>7963.8276841899997</v>
      </c>
      <c r="R121" s="29">
        <v>40.752949663552371</v>
      </c>
      <c r="S121" s="22">
        <v>59.599999999999994</v>
      </c>
      <c r="T121" s="30">
        <v>55.800000000000004</v>
      </c>
      <c r="U121" s="30">
        <v>75.7</v>
      </c>
      <c r="V121" s="30">
        <v>50.3</v>
      </c>
      <c r="W121" s="1" t="str">
        <f t="shared" si="1"/>
        <v>C</v>
      </c>
    </row>
    <row r="122" spans="1:23">
      <c r="A122" s="2">
        <v>2908309</v>
      </c>
      <c r="B122" s="2" t="s">
        <v>127</v>
      </c>
      <c r="C122" s="25">
        <v>17889</v>
      </c>
      <c r="D122" s="25">
        <v>9962.3840999999993</v>
      </c>
      <c r="E122" s="7">
        <v>5097</v>
      </c>
      <c r="F122" s="24">
        <v>268</v>
      </c>
      <c r="G122" s="26">
        <v>5684</v>
      </c>
      <c r="H122" s="27">
        <v>5991</v>
      </c>
      <c r="I122" s="25">
        <v>2197.4549999999999</v>
      </c>
      <c r="J122" s="25">
        <v>1514.9784</v>
      </c>
      <c r="K122" s="7">
        <v>5165.7787778600004</v>
      </c>
      <c r="L122" s="22">
        <v>46.907745769296255</v>
      </c>
      <c r="M122" s="22">
        <v>42.149236011055471</v>
      </c>
      <c r="N122" s="22">
        <v>71.21067659163046</v>
      </c>
      <c r="O122" s="28">
        <v>6871.5615325700001</v>
      </c>
      <c r="P122" s="29">
        <v>27.103320879140036</v>
      </c>
      <c r="Q122" s="28">
        <v>8599.9030522199992</v>
      </c>
      <c r="R122" s="29">
        <v>37.267968372651019</v>
      </c>
      <c r="S122" s="22">
        <v>60.6</v>
      </c>
      <c r="T122" s="30">
        <v>54.800000000000004</v>
      </c>
      <c r="U122" s="30">
        <v>74.900000000000006</v>
      </c>
      <c r="V122" s="30">
        <v>52.300000000000004</v>
      </c>
      <c r="W122" s="1" t="str">
        <f t="shared" si="1"/>
        <v>D</v>
      </c>
    </row>
    <row r="123" spans="1:23">
      <c r="A123" s="2">
        <v>2908705</v>
      </c>
      <c r="B123" s="2" t="s">
        <v>128</v>
      </c>
      <c r="C123" s="25">
        <v>16898</v>
      </c>
      <c r="D123" s="25">
        <v>9435.8432000000012</v>
      </c>
      <c r="E123" s="7">
        <v>4697</v>
      </c>
      <c r="F123" s="24">
        <v>257</v>
      </c>
      <c r="G123" s="26">
        <v>6816</v>
      </c>
      <c r="H123" s="27">
        <v>5578</v>
      </c>
      <c r="I123" s="25">
        <v>2793.4140000000002</v>
      </c>
      <c r="J123" s="25">
        <v>1570.6626000000001</v>
      </c>
      <c r="K123" s="7">
        <v>6095.0485878700001</v>
      </c>
      <c r="L123" s="22">
        <v>37.238874183822887</v>
      </c>
      <c r="M123" s="22">
        <v>50.436729462192872</v>
      </c>
      <c r="N123" s="22">
        <v>79.441137976921311</v>
      </c>
      <c r="O123" s="28">
        <v>6586.0912112799997</v>
      </c>
      <c r="P123" s="29">
        <v>20.090340056083793</v>
      </c>
      <c r="Q123" s="28">
        <v>7689.3724515000004</v>
      </c>
      <c r="R123" s="29">
        <v>48.073085847062899</v>
      </c>
      <c r="S123" s="22">
        <v>58.199999999999996</v>
      </c>
      <c r="T123" s="30">
        <v>57.3</v>
      </c>
      <c r="U123" s="30">
        <v>74.099999999999994</v>
      </c>
      <c r="V123" s="30">
        <v>49</v>
      </c>
      <c r="W123" s="1" t="str">
        <f t="shared" si="1"/>
        <v>C</v>
      </c>
    </row>
    <row r="124" spans="1:23">
      <c r="A124" s="2">
        <v>2909109</v>
      </c>
      <c r="B124" s="2" t="s">
        <v>129</v>
      </c>
      <c r="C124" s="25">
        <v>14307</v>
      </c>
      <c r="D124" s="25">
        <v>8166.4355999999998</v>
      </c>
      <c r="E124" s="7">
        <v>4228</v>
      </c>
      <c r="F124" s="24">
        <v>236</v>
      </c>
      <c r="G124" s="26">
        <v>6028</v>
      </c>
      <c r="H124" s="27">
        <v>2248</v>
      </c>
      <c r="I124" s="25">
        <v>3673.3163999999997</v>
      </c>
      <c r="J124" s="25">
        <v>872.99939999999992</v>
      </c>
      <c r="K124" s="7">
        <v>4955.0024111599996</v>
      </c>
      <c r="L124" s="22">
        <v>43.38276710973247</v>
      </c>
      <c r="M124" s="22">
        <v>46.476978071201344</v>
      </c>
      <c r="N124" s="22">
        <v>75.704752032149997</v>
      </c>
      <c r="O124" s="28">
        <v>5491.7062837900003</v>
      </c>
      <c r="P124" s="29">
        <v>25.301456745080596</v>
      </c>
      <c r="Q124" s="28">
        <v>6586.0973373500001</v>
      </c>
      <c r="R124" s="29">
        <v>41.54043692711079</v>
      </c>
      <c r="S124" s="22">
        <v>60</v>
      </c>
      <c r="T124" s="30">
        <v>58.099999999999994</v>
      </c>
      <c r="U124" s="30">
        <v>75.900000000000006</v>
      </c>
      <c r="V124" s="30">
        <v>44.7</v>
      </c>
      <c r="W124" s="1" t="str">
        <f t="shared" si="1"/>
        <v>B</v>
      </c>
    </row>
    <row r="125" spans="1:23">
      <c r="A125" s="2">
        <v>2909208</v>
      </c>
      <c r="B125" s="2" t="s">
        <v>130</v>
      </c>
      <c r="C125" s="25">
        <v>17066</v>
      </c>
      <c r="D125" s="25">
        <v>10022.861799999999</v>
      </c>
      <c r="E125" s="7">
        <v>4868</v>
      </c>
      <c r="F125" s="24">
        <v>225</v>
      </c>
      <c r="G125" s="26">
        <v>9388</v>
      </c>
      <c r="H125" s="27">
        <v>7151</v>
      </c>
      <c r="I125" s="25">
        <v>1416.0354</v>
      </c>
      <c r="J125" s="25">
        <v>1955.85</v>
      </c>
      <c r="K125" s="7">
        <v>6946.9286722400002</v>
      </c>
      <c r="L125" s="22">
        <v>35.795552509309246</v>
      </c>
      <c r="M125" s="22">
        <v>52.834534345198747</v>
      </c>
      <c r="N125" s="22">
        <v>84.896496013159947</v>
      </c>
      <c r="O125" s="28">
        <v>7226.14792683</v>
      </c>
      <c r="P125" s="29">
        <v>15.700693403708273</v>
      </c>
      <c r="Q125" s="28">
        <v>6751.4853492000002</v>
      </c>
      <c r="R125" s="29">
        <v>42.696821101027417</v>
      </c>
      <c r="S125" s="22">
        <v>53.5</v>
      </c>
      <c r="T125" s="30">
        <v>56.100000000000009</v>
      </c>
      <c r="U125" s="30">
        <v>77.7</v>
      </c>
      <c r="V125" s="30">
        <v>46.2</v>
      </c>
      <c r="W125" s="1" t="str">
        <f t="shared" si="1"/>
        <v>B</v>
      </c>
    </row>
    <row r="126" spans="1:23">
      <c r="A126" s="2">
        <v>2909406</v>
      </c>
      <c r="B126" s="2" t="s">
        <v>131</v>
      </c>
      <c r="C126" s="25">
        <v>13636</v>
      </c>
      <c r="D126" s="25">
        <v>6988.45</v>
      </c>
      <c r="E126" s="7">
        <v>3726</v>
      </c>
      <c r="F126" s="24">
        <v>214</v>
      </c>
      <c r="G126" s="26">
        <v>5818</v>
      </c>
      <c r="H126" s="27">
        <v>4419</v>
      </c>
      <c r="I126" s="25">
        <v>2917.2078000000001</v>
      </c>
      <c r="J126" s="25">
        <v>1654.8792000000001</v>
      </c>
      <c r="K126" s="7">
        <v>5072.2375156199996</v>
      </c>
      <c r="L126" s="22">
        <v>43.23880926272961</v>
      </c>
      <c r="M126" s="22">
        <v>44.698794644481701</v>
      </c>
      <c r="N126" s="22">
        <v>76.006233572542527</v>
      </c>
      <c r="O126" s="28">
        <v>5650.9791393899995</v>
      </c>
      <c r="P126" s="29">
        <v>27.395070107923104</v>
      </c>
      <c r="Q126" s="28">
        <v>5587.7529801800001</v>
      </c>
      <c r="R126" s="29">
        <v>40.738177592035775</v>
      </c>
      <c r="S126" s="22">
        <v>59</v>
      </c>
      <c r="T126" s="30">
        <v>60.8</v>
      </c>
      <c r="U126" s="30">
        <v>76.8</v>
      </c>
      <c r="V126" s="30">
        <v>41.9</v>
      </c>
      <c r="W126" s="1" t="str">
        <f t="shared" si="1"/>
        <v>A</v>
      </c>
    </row>
    <row r="127" spans="1:23">
      <c r="A127" s="2">
        <v>2909703</v>
      </c>
      <c r="B127" s="2" t="s">
        <v>132</v>
      </c>
      <c r="C127" s="25">
        <v>13280</v>
      </c>
      <c r="D127" s="25">
        <v>10147.248</v>
      </c>
      <c r="E127" s="7">
        <v>3724</v>
      </c>
      <c r="F127" s="24">
        <v>221</v>
      </c>
      <c r="G127" s="26">
        <v>5890</v>
      </c>
      <c r="H127" s="27">
        <v>1865</v>
      </c>
      <c r="I127" s="25">
        <v>3708.7518</v>
      </c>
      <c r="J127" s="25">
        <v>677.4144</v>
      </c>
      <c r="K127" s="7">
        <v>4317.2195050700002</v>
      </c>
      <c r="L127" s="22">
        <v>41.308713193786744</v>
      </c>
      <c r="M127" s="22">
        <v>46.288741490971219</v>
      </c>
      <c r="N127" s="22">
        <v>73.103397628988702</v>
      </c>
      <c r="O127" s="28">
        <v>4620.5476962399998</v>
      </c>
      <c r="P127" s="29">
        <v>20.401387998377167</v>
      </c>
      <c r="Q127" s="28">
        <v>6532.4165681200002</v>
      </c>
      <c r="R127" s="29">
        <v>43.902993337967366</v>
      </c>
      <c r="S127" s="22">
        <v>61.4</v>
      </c>
      <c r="T127" s="30">
        <v>55.800000000000004</v>
      </c>
      <c r="U127" s="30">
        <v>75.8</v>
      </c>
      <c r="V127" s="30">
        <v>47.099999999999994</v>
      </c>
      <c r="W127" s="1" t="str">
        <f t="shared" si="1"/>
        <v>B</v>
      </c>
    </row>
    <row r="128" spans="1:23">
      <c r="A128" s="2">
        <v>2910008</v>
      </c>
      <c r="B128" s="2" t="s">
        <v>133</v>
      </c>
      <c r="C128" s="25">
        <v>12836</v>
      </c>
      <c r="D128" s="25">
        <v>7746.5259999999998</v>
      </c>
      <c r="E128" s="7">
        <v>3381</v>
      </c>
      <c r="F128" s="24">
        <v>210</v>
      </c>
      <c r="G128" s="26">
        <v>6204</v>
      </c>
      <c r="H128" s="27">
        <v>3301</v>
      </c>
      <c r="I128" s="25">
        <v>1434.4433999999999</v>
      </c>
      <c r="J128" s="25">
        <v>1393.9458</v>
      </c>
      <c r="K128" s="7">
        <v>4079.4258260299998</v>
      </c>
      <c r="L128" s="22">
        <v>47.470256105578095</v>
      </c>
      <c r="M128" s="22">
        <v>41.221616287030912</v>
      </c>
      <c r="N128" s="22">
        <v>79.095588064242577</v>
      </c>
      <c r="O128" s="28">
        <v>5115.1143092499997</v>
      </c>
      <c r="P128" s="29">
        <v>27.911222922197691</v>
      </c>
      <c r="Q128" s="28">
        <v>5376.0006595499999</v>
      </c>
      <c r="R128" s="29">
        <v>33.919870710407224</v>
      </c>
      <c r="S128" s="22">
        <v>54</v>
      </c>
      <c r="T128" s="30">
        <v>55.1</v>
      </c>
      <c r="U128" s="30">
        <v>70.5</v>
      </c>
      <c r="V128" s="30">
        <v>45.1</v>
      </c>
      <c r="W128" s="1" t="str">
        <f t="shared" si="1"/>
        <v>B</v>
      </c>
    </row>
    <row r="129" spans="1:23">
      <c r="A129" s="2">
        <v>2910107</v>
      </c>
      <c r="B129" s="2" t="s">
        <v>134</v>
      </c>
      <c r="C129" s="25">
        <v>11355</v>
      </c>
      <c r="D129" s="25">
        <v>9113.523000000001</v>
      </c>
      <c r="E129" s="7">
        <v>2971</v>
      </c>
      <c r="F129" s="24">
        <v>248</v>
      </c>
      <c r="G129" s="26">
        <v>4154</v>
      </c>
      <c r="H129" s="27">
        <v>4639</v>
      </c>
      <c r="I129" s="25">
        <v>2729.4461999999999</v>
      </c>
      <c r="J129" s="25">
        <v>1869.7926</v>
      </c>
      <c r="K129" s="7">
        <v>4963.3330937000001</v>
      </c>
      <c r="L129" s="22">
        <v>33.589481340047023</v>
      </c>
      <c r="M129" s="22">
        <v>55.321430233687586</v>
      </c>
      <c r="N129" s="22">
        <v>78.626780432782368</v>
      </c>
      <c r="O129" s="28">
        <v>5177.5889061600001</v>
      </c>
      <c r="P129" s="29">
        <v>17.339227007611662</v>
      </c>
      <c r="Q129" s="28">
        <v>4506.6988505899999</v>
      </c>
      <c r="R129" s="29">
        <v>47.741169022161912</v>
      </c>
      <c r="S129" s="22">
        <v>59.099999999999994</v>
      </c>
      <c r="T129" s="30">
        <v>57.699999999999996</v>
      </c>
      <c r="U129" s="30">
        <v>73.599999999999994</v>
      </c>
      <c r="V129" s="30">
        <v>43.5</v>
      </c>
      <c r="W129" s="1" t="str">
        <f t="shared" si="1"/>
        <v>A</v>
      </c>
    </row>
    <row r="130" spans="1:23">
      <c r="A130" s="2">
        <v>2900504</v>
      </c>
      <c r="B130" s="2" t="s">
        <v>135</v>
      </c>
      <c r="C130" s="25">
        <v>10859</v>
      </c>
      <c r="D130" s="25">
        <v>8842.4837000000007</v>
      </c>
      <c r="E130" s="7">
        <v>2656</v>
      </c>
      <c r="F130" s="24">
        <v>267</v>
      </c>
      <c r="G130" s="26">
        <v>5052</v>
      </c>
      <c r="H130" s="27">
        <v>2416</v>
      </c>
      <c r="I130" s="25">
        <v>3550.4430000000007</v>
      </c>
      <c r="J130" s="25">
        <v>1039.5917999999999</v>
      </c>
      <c r="K130" s="7">
        <v>5241.79098135</v>
      </c>
      <c r="L130" s="22">
        <v>41.849960122130049</v>
      </c>
      <c r="M130" s="22">
        <v>44.161915867671588</v>
      </c>
      <c r="N130" s="22">
        <v>80.169274374552487</v>
      </c>
      <c r="O130" s="28">
        <v>5450.73681923</v>
      </c>
      <c r="P130" s="29">
        <v>31.034148883727671</v>
      </c>
      <c r="Q130" s="28">
        <v>3905.9892537999999</v>
      </c>
      <c r="R130" s="29">
        <v>43.056772406730062</v>
      </c>
      <c r="S130" s="22">
        <v>58.4</v>
      </c>
      <c r="T130" s="30">
        <v>53.400000000000006</v>
      </c>
      <c r="U130" s="30">
        <v>72.3</v>
      </c>
      <c r="V130" s="30">
        <v>47.099999999999994</v>
      </c>
      <c r="W130" s="1" t="str">
        <f t="shared" si="1"/>
        <v>B</v>
      </c>
    </row>
    <row r="131" spans="1:23">
      <c r="A131" s="2">
        <v>2910750</v>
      </c>
      <c r="B131" s="2" t="s">
        <v>136</v>
      </c>
      <c r="C131" s="25">
        <v>17652</v>
      </c>
      <c r="D131" s="25">
        <v>10735.946399999999</v>
      </c>
      <c r="E131" s="7">
        <v>5260</v>
      </c>
      <c r="F131" s="24">
        <v>224</v>
      </c>
      <c r="G131" s="26">
        <v>9212</v>
      </c>
      <c r="H131" s="27">
        <v>3180</v>
      </c>
      <c r="I131" s="25">
        <v>2040.0666000000001</v>
      </c>
      <c r="J131" s="25">
        <v>823.29779999999994</v>
      </c>
      <c r="K131" s="7">
        <v>7631.6878894700003</v>
      </c>
      <c r="L131" s="22">
        <v>34.163260790829646</v>
      </c>
      <c r="M131" s="22">
        <v>54.210407141596029</v>
      </c>
      <c r="N131" s="22">
        <v>83.613599249644196</v>
      </c>
      <c r="O131" s="28">
        <v>8206.5353644499992</v>
      </c>
      <c r="P131" s="29">
        <v>18.985714866585742</v>
      </c>
      <c r="Q131" s="28">
        <v>6804.45238531</v>
      </c>
      <c r="R131" s="29">
        <v>47.531802923368552</v>
      </c>
      <c r="S131" s="22">
        <v>55.900000000000006</v>
      </c>
      <c r="T131" s="30">
        <v>58.9</v>
      </c>
      <c r="U131" s="30">
        <v>74</v>
      </c>
      <c r="V131" s="30">
        <v>46.9</v>
      </c>
      <c r="W131" s="1" t="str">
        <f t="shared" ref="W131:W194" si="2">IF(V131&lt;=$X$2,"A",IF(V131&lt;=$X$3,"B",IF(V131&lt;=$X$4,"C","D")))</f>
        <v>B</v>
      </c>
    </row>
    <row r="132" spans="1:23">
      <c r="A132" s="2">
        <v>2910859</v>
      </c>
      <c r="B132" s="2" t="s">
        <v>137</v>
      </c>
      <c r="C132" s="25">
        <v>16740</v>
      </c>
      <c r="D132" s="25">
        <v>7718.8140000000003</v>
      </c>
      <c r="E132" s="7">
        <v>4788</v>
      </c>
      <c r="F132" s="24">
        <v>217</v>
      </c>
      <c r="G132" s="26">
        <v>5492</v>
      </c>
      <c r="H132" s="27">
        <v>3142</v>
      </c>
      <c r="I132" s="25">
        <v>3329.5469999999996</v>
      </c>
      <c r="J132" s="25">
        <v>881.2829999999999</v>
      </c>
      <c r="K132" s="7">
        <v>5565.6941225099999</v>
      </c>
      <c r="L132" s="22">
        <v>41.397317316194048</v>
      </c>
      <c r="M132" s="22">
        <v>46.684965094706769</v>
      </c>
      <c r="N132" s="22">
        <v>75.56331358020924</v>
      </c>
      <c r="O132" s="28">
        <v>6447.9181567699998</v>
      </c>
      <c r="P132" s="29">
        <v>25.747791953545107</v>
      </c>
      <c r="Q132" s="28">
        <v>7396.7945244499997</v>
      </c>
      <c r="R132" s="29">
        <v>44.96071136810825</v>
      </c>
      <c r="S132" s="22">
        <v>56.499999999999993</v>
      </c>
      <c r="T132" s="30">
        <v>59.699999999999996</v>
      </c>
      <c r="U132" s="30">
        <v>70.599999999999994</v>
      </c>
      <c r="V132" s="30">
        <v>48.699999999999996</v>
      </c>
      <c r="W132" s="1" t="str">
        <f t="shared" si="2"/>
        <v>C</v>
      </c>
    </row>
    <row r="133" spans="1:23">
      <c r="A133" s="2">
        <v>2911006</v>
      </c>
      <c r="B133" s="2" t="s">
        <v>138</v>
      </c>
      <c r="C133" s="25">
        <v>10660</v>
      </c>
      <c r="D133" s="25">
        <v>3317.3920000000003</v>
      </c>
      <c r="E133" s="7">
        <v>3030</v>
      </c>
      <c r="F133" s="24">
        <v>245</v>
      </c>
      <c r="G133" s="26">
        <v>4578</v>
      </c>
      <c r="H133" s="27">
        <v>1619</v>
      </c>
      <c r="I133" s="25">
        <v>791.0838</v>
      </c>
      <c r="J133" s="25">
        <v>707.78760000000011</v>
      </c>
      <c r="K133" s="7">
        <v>2937.9809797900002</v>
      </c>
      <c r="L133" s="22">
        <v>40.950511582449899</v>
      </c>
      <c r="M133" s="22">
        <v>47.661462135120161</v>
      </c>
      <c r="N133" s="22">
        <v>75.09357554655567</v>
      </c>
      <c r="O133" s="28">
        <v>3369.2017425499998</v>
      </c>
      <c r="P133" s="29">
        <v>12.808249278162537</v>
      </c>
      <c r="Q133" s="28">
        <v>5565.2799159599999</v>
      </c>
      <c r="R133" s="29">
        <v>42.012257473785709</v>
      </c>
      <c r="S133" s="22">
        <v>55.7</v>
      </c>
      <c r="T133" s="30">
        <v>55.400000000000006</v>
      </c>
      <c r="U133" s="30">
        <v>70.7</v>
      </c>
      <c r="V133" s="30">
        <v>45.300000000000004</v>
      </c>
      <c r="W133" s="1" t="str">
        <f t="shared" si="2"/>
        <v>B</v>
      </c>
    </row>
    <row r="134" spans="1:23">
      <c r="A134" s="2">
        <v>2911303</v>
      </c>
      <c r="B134" s="2" t="s">
        <v>139</v>
      </c>
      <c r="C134" s="25">
        <v>10622</v>
      </c>
      <c r="D134" s="25">
        <v>5271.6985999999997</v>
      </c>
      <c r="E134" s="7">
        <v>2976</v>
      </c>
      <c r="F134" s="24">
        <v>194</v>
      </c>
      <c r="G134" s="26">
        <v>3938</v>
      </c>
      <c r="H134" s="27">
        <v>2203</v>
      </c>
      <c r="I134" s="25">
        <v>3564.2490000000003</v>
      </c>
      <c r="J134" s="25">
        <v>1029.9276</v>
      </c>
      <c r="K134" s="7">
        <v>2925.3690497500002</v>
      </c>
      <c r="L134" s="22">
        <v>45.895983346197411</v>
      </c>
      <c r="M134" s="22">
        <v>44.403608726113134</v>
      </c>
      <c r="N134" s="22">
        <v>79.65013237486761</v>
      </c>
      <c r="O134" s="28">
        <v>3313.02480001</v>
      </c>
      <c r="P134" s="29">
        <v>30.337396193260197</v>
      </c>
      <c r="Q134" s="28">
        <v>5519.5491345800001</v>
      </c>
      <c r="R134" s="29">
        <v>44.765213096848598</v>
      </c>
      <c r="S134" s="22">
        <v>55.900000000000006</v>
      </c>
      <c r="T134" s="30">
        <v>53.2</v>
      </c>
      <c r="U134" s="30">
        <v>73.400000000000006</v>
      </c>
      <c r="V134" s="30">
        <v>45.4</v>
      </c>
      <c r="W134" s="1" t="str">
        <f t="shared" si="2"/>
        <v>B</v>
      </c>
    </row>
    <row r="135" spans="1:23">
      <c r="A135" s="2">
        <v>2911402</v>
      </c>
      <c r="B135" s="2" t="s">
        <v>140</v>
      </c>
      <c r="C135" s="25">
        <v>15076</v>
      </c>
      <c r="D135" s="25">
        <v>12249.25</v>
      </c>
      <c r="E135" s="7">
        <v>4282</v>
      </c>
      <c r="F135" s="24">
        <v>257</v>
      </c>
      <c r="G135" s="26">
        <v>6312</v>
      </c>
      <c r="H135" s="27">
        <v>5598</v>
      </c>
      <c r="I135" s="25">
        <v>2176.2857999999997</v>
      </c>
      <c r="J135" s="25">
        <v>1756.1231999999998</v>
      </c>
      <c r="K135" s="7">
        <v>5408.6991733900004</v>
      </c>
      <c r="L135" s="22">
        <v>41.790858097770297</v>
      </c>
      <c r="M135" s="22">
        <v>42.833312126363758</v>
      </c>
      <c r="N135" s="22">
        <v>77.522662631974896</v>
      </c>
      <c r="O135" s="28">
        <v>5804.7437886600001</v>
      </c>
      <c r="P135" s="29">
        <v>21.673088830685831</v>
      </c>
      <c r="Q135" s="28">
        <v>6833.0281558500001</v>
      </c>
      <c r="R135" s="29">
        <v>41.118842618913362</v>
      </c>
      <c r="S135" s="22">
        <v>59.3</v>
      </c>
      <c r="T135" s="30">
        <v>56.000000000000007</v>
      </c>
      <c r="U135" s="30">
        <v>72.3</v>
      </c>
      <c r="V135" s="30">
        <v>48.699999999999996</v>
      </c>
      <c r="W135" s="1" t="str">
        <f t="shared" si="2"/>
        <v>C</v>
      </c>
    </row>
    <row r="136" spans="1:23">
      <c r="A136" s="2">
        <v>2911600</v>
      </c>
      <c r="B136" s="2" t="s">
        <v>141</v>
      </c>
      <c r="C136" s="25">
        <v>19818</v>
      </c>
      <c r="D136" s="25">
        <v>12400.122600000001</v>
      </c>
      <c r="E136" s="7">
        <v>5402</v>
      </c>
      <c r="F136" s="24">
        <v>273</v>
      </c>
      <c r="G136" s="26">
        <v>5124</v>
      </c>
      <c r="H136" s="27">
        <v>8093</v>
      </c>
      <c r="I136" s="25">
        <v>2345.1792</v>
      </c>
      <c r="J136" s="25">
        <v>1992.6659999999997</v>
      </c>
      <c r="K136" s="7">
        <v>9394.45870732</v>
      </c>
      <c r="L136" s="22">
        <v>39.252490639366805</v>
      </c>
      <c r="M136" s="22">
        <v>44.633007404914736</v>
      </c>
      <c r="N136" s="22">
        <v>60.362945141854283</v>
      </c>
      <c r="O136" s="28">
        <v>9964.4477001699997</v>
      </c>
      <c r="P136" s="29">
        <v>26.948284334958057</v>
      </c>
      <c r="Q136" s="28">
        <v>6539.9525967700001</v>
      </c>
      <c r="R136" s="29">
        <v>42.000489653955839</v>
      </c>
      <c r="S136" s="22">
        <v>64.3</v>
      </c>
      <c r="T136" s="30">
        <v>57.499999999999993</v>
      </c>
      <c r="U136" s="30">
        <v>79.2</v>
      </c>
      <c r="V136" s="30">
        <v>48.1</v>
      </c>
      <c r="W136" s="1" t="str">
        <f t="shared" si="2"/>
        <v>C</v>
      </c>
    </row>
    <row r="137" spans="1:23">
      <c r="A137" s="2">
        <v>2911659</v>
      </c>
      <c r="B137" s="2" t="s">
        <v>142</v>
      </c>
      <c r="C137" s="25">
        <v>10412</v>
      </c>
      <c r="D137" s="25">
        <v>8334.8060000000005</v>
      </c>
      <c r="E137" s="7">
        <v>2667</v>
      </c>
      <c r="F137" s="24">
        <v>234</v>
      </c>
      <c r="G137" s="26">
        <v>4768</v>
      </c>
      <c r="H137" s="27">
        <v>5576</v>
      </c>
      <c r="I137" s="25">
        <v>2203.4376000000002</v>
      </c>
      <c r="J137" s="25">
        <v>2376.0126</v>
      </c>
      <c r="K137" s="7">
        <v>4783.7677704799999</v>
      </c>
      <c r="L137" s="22">
        <v>42.664575522340883</v>
      </c>
      <c r="M137" s="22">
        <v>42.956076354934993</v>
      </c>
      <c r="N137" s="22">
        <v>86.401696729707339</v>
      </c>
      <c r="O137" s="28">
        <v>4987.04208483</v>
      </c>
      <c r="P137" s="29">
        <v>33.499727133081727</v>
      </c>
      <c r="Q137" s="28">
        <v>3954.8406837500002</v>
      </c>
      <c r="R137" s="29">
        <v>45.778578507574764</v>
      </c>
      <c r="S137" s="22">
        <v>56.899999999999991</v>
      </c>
      <c r="T137" s="30">
        <v>54.900000000000006</v>
      </c>
      <c r="U137" s="30">
        <v>77.100000000000009</v>
      </c>
      <c r="V137" s="30">
        <v>37.1</v>
      </c>
      <c r="W137" s="1" t="str">
        <f t="shared" si="2"/>
        <v>A</v>
      </c>
    </row>
    <row r="138" spans="1:23">
      <c r="A138" s="2">
        <v>2911857</v>
      </c>
      <c r="B138" s="2" t="s">
        <v>143</v>
      </c>
      <c r="C138" s="25">
        <v>13192</v>
      </c>
      <c r="D138" s="25">
        <v>7763.4920000000011</v>
      </c>
      <c r="E138" s="7">
        <v>3829</v>
      </c>
      <c r="F138" s="24">
        <v>226</v>
      </c>
      <c r="G138" s="26">
        <v>6164</v>
      </c>
      <c r="H138" s="27">
        <v>1718</v>
      </c>
      <c r="I138" s="25">
        <v>3728.0802000000003</v>
      </c>
      <c r="J138" s="25">
        <v>577.09079999999994</v>
      </c>
      <c r="K138" s="7">
        <v>5988.0800840100001</v>
      </c>
      <c r="L138" s="22">
        <v>38.015707142013071</v>
      </c>
      <c r="M138" s="22">
        <v>48.25223512526879</v>
      </c>
      <c r="N138" s="22">
        <v>82.831586297552064</v>
      </c>
      <c r="O138" s="28">
        <v>6356.0602345400002</v>
      </c>
      <c r="P138" s="29">
        <v>26.628884386783863</v>
      </c>
      <c r="Q138" s="28">
        <v>4746.62514354</v>
      </c>
      <c r="R138" s="29">
        <v>46.736547539238082</v>
      </c>
      <c r="S138" s="22">
        <v>56.3</v>
      </c>
      <c r="T138" s="30">
        <v>57.9</v>
      </c>
      <c r="U138" s="30">
        <v>69.5</v>
      </c>
      <c r="V138" s="30">
        <v>47.699999999999996</v>
      </c>
      <c r="W138" s="1" t="str">
        <f t="shared" si="2"/>
        <v>C</v>
      </c>
    </row>
    <row r="139" spans="1:23">
      <c r="A139" s="2">
        <v>2912004</v>
      </c>
      <c r="B139" s="2" t="s">
        <v>144</v>
      </c>
      <c r="C139" s="25">
        <v>10062</v>
      </c>
      <c r="D139" s="25">
        <v>5356.0025999999998</v>
      </c>
      <c r="E139" s="7">
        <v>2798</v>
      </c>
      <c r="F139" s="24">
        <v>308</v>
      </c>
      <c r="G139" s="26">
        <v>3336</v>
      </c>
      <c r="H139" s="27">
        <v>1088</v>
      </c>
      <c r="I139" s="25">
        <v>3970.6055999999999</v>
      </c>
      <c r="J139" s="25">
        <v>529.6902</v>
      </c>
      <c r="K139" s="7">
        <v>5045.1864336099998</v>
      </c>
      <c r="L139" s="22">
        <v>31.42103535456673</v>
      </c>
      <c r="M139" s="22">
        <v>51.267125851789494</v>
      </c>
      <c r="N139" s="22">
        <v>75.745715140173616</v>
      </c>
      <c r="O139" s="28">
        <v>5347.7260850499997</v>
      </c>
      <c r="P139" s="29">
        <v>17.566998838745057</v>
      </c>
      <c r="Q139" s="28">
        <v>3378.3472279399998</v>
      </c>
      <c r="R139" s="29">
        <v>46.648835070188035</v>
      </c>
      <c r="S139" s="22">
        <v>61.1</v>
      </c>
      <c r="T139" s="30">
        <v>55.400000000000006</v>
      </c>
      <c r="U139" s="30">
        <v>68.600000000000009</v>
      </c>
      <c r="V139" s="30">
        <v>45.9</v>
      </c>
      <c r="W139" s="1" t="str">
        <f t="shared" si="2"/>
        <v>B</v>
      </c>
    </row>
    <row r="140" spans="1:23">
      <c r="A140" s="2">
        <v>2912202</v>
      </c>
      <c r="B140" s="2" t="s">
        <v>145</v>
      </c>
      <c r="C140" s="25">
        <v>17282</v>
      </c>
      <c r="D140" s="25">
        <v>6321.7555999999995</v>
      </c>
      <c r="E140" s="7">
        <v>4739</v>
      </c>
      <c r="F140" s="24">
        <v>269</v>
      </c>
      <c r="G140" s="26">
        <v>3926</v>
      </c>
      <c r="H140" s="27">
        <v>2715</v>
      </c>
      <c r="I140" s="25">
        <v>3120.1559999999999</v>
      </c>
      <c r="J140" s="25">
        <v>717.45179999999993</v>
      </c>
      <c r="K140" s="7">
        <v>7200.8778881300004</v>
      </c>
      <c r="L140" s="22">
        <v>37.22556578988911</v>
      </c>
      <c r="M140" s="22">
        <v>45.054348921176242</v>
      </c>
      <c r="N140" s="22">
        <v>76.77201190547035</v>
      </c>
      <c r="O140" s="28">
        <v>7722.2048634599996</v>
      </c>
      <c r="P140" s="29">
        <v>10.159062202197216</v>
      </c>
      <c r="Q140" s="28">
        <v>6040.7760303900004</v>
      </c>
      <c r="R140" s="29">
        <v>28.174064226150776</v>
      </c>
      <c r="S140" s="22">
        <v>59.099999999999994</v>
      </c>
      <c r="T140" s="30">
        <v>58.9</v>
      </c>
      <c r="U140" s="30">
        <v>75.2</v>
      </c>
      <c r="V140" s="30">
        <v>47.3</v>
      </c>
      <c r="W140" s="1" t="str">
        <f t="shared" si="2"/>
        <v>B</v>
      </c>
    </row>
    <row r="141" spans="1:23">
      <c r="A141" s="2">
        <v>2912301</v>
      </c>
      <c r="B141" s="2" t="s">
        <v>146</v>
      </c>
      <c r="C141" s="25">
        <v>15785</v>
      </c>
      <c r="D141" s="25">
        <v>3821.5485000000003</v>
      </c>
      <c r="E141" s="7">
        <v>4780</v>
      </c>
      <c r="F141" s="24">
        <v>302</v>
      </c>
      <c r="G141" s="26">
        <v>6012</v>
      </c>
      <c r="H141" s="27">
        <v>3553</v>
      </c>
      <c r="I141" s="25">
        <v>938.80799999999988</v>
      </c>
      <c r="J141" s="25">
        <v>1084.2311999999999</v>
      </c>
      <c r="K141" s="7">
        <v>5935.5344824900003</v>
      </c>
      <c r="L141" s="22">
        <v>33.854904494103785</v>
      </c>
      <c r="M141" s="22">
        <v>52.618149435989736</v>
      </c>
      <c r="N141" s="22">
        <v>75.143677672558766</v>
      </c>
      <c r="O141" s="28">
        <v>6454.1759356800003</v>
      </c>
      <c r="P141" s="29">
        <v>11.086191949842066</v>
      </c>
      <c r="Q141" s="28">
        <v>6748.8677860899998</v>
      </c>
      <c r="R141" s="29">
        <v>44.370587359141169</v>
      </c>
      <c r="S141" s="22">
        <v>58.4</v>
      </c>
      <c r="T141" s="30">
        <v>56.899999999999991</v>
      </c>
      <c r="U141" s="30">
        <v>75.7</v>
      </c>
      <c r="V141" s="30">
        <v>45.1</v>
      </c>
      <c r="W141" s="1" t="str">
        <f t="shared" si="2"/>
        <v>B</v>
      </c>
    </row>
    <row r="142" spans="1:23">
      <c r="A142" s="2">
        <v>2912400</v>
      </c>
      <c r="B142" s="2" t="s">
        <v>147</v>
      </c>
      <c r="C142" s="25">
        <v>17008</v>
      </c>
      <c r="D142" s="25">
        <v>6959.6736000000001</v>
      </c>
      <c r="E142" s="7">
        <v>4918</v>
      </c>
      <c r="F142" s="24">
        <v>238</v>
      </c>
      <c r="G142" s="26">
        <v>4584</v>
      </c>
      <c r="H142" s="27">
        <v>2091</v>
      </c>
      <c r="I142" s="25">
        <v>3784.2246</v>
      </c>
      <c r="J142" s="25">
        <v>609.3048</v>
      </c>
      <c r="K142" s="7">
        <v>6386.2824034400001</v>
      </c>
      <c r="L142" s="22">
        <v>33.942861232089541</v>
      </c>
      <c r="M142" s="22">
        <v>52.211972159728248</v>
      </c>
      <c r="N142" s="22">
        <v>70.63547025766313</v>
      </c>
      <c r="O142" s="28">
        <v>6947.1009728700001</v>
      </c>
      <c r="P142" s="29">
        <v>13.709532647350258</v>
      </c>
      <c r="Q142" s="28">
        <v>7194.1114741000001</v>
      </c>
      <c r="R142" s="29">
        <v>46.518523443211826</v>
      </c>
      <c r="S142" s="22">
        <v>61.6</v>
      </c>
      <c r="T142" s="30">
        <v>56.499999999999993</v>
      </c>
      <c r="U142" s="30">
        <v>79.800000000000011</v>
      </c>
      <c r="V142" s="30">
        <v>48.199999999999996</v>
      </c>
      <c r="W142" s="1" t="str">
        <f t="shared" si="2"/>
        <v>C</v>
      </c>
    </row>
    <row r="143" spans="1:23">
      <c r="A143" s="2">
        <v>2912509</v>
      </c>
      <c r="B143" s="2" t="s">
        <v>148</v>
      </c>
      <c r="C143" s="25">
        <v>14171</v>
      </c>
      <c r="D143" s="25">
        <v>9015.5902000000006</v>
      </c>
      <c r="E143" s="7">
        <v>3787</v>
      </c>
      <c r="F143" s="24">
        <v>236</v>
      </c>
      <c r="G143" s="26">
        <v>5966</v>
      </c>
      <c r="H143" s="27">
        <v>6415</v>
      </c>
      <c r="I143" s="25">
        <v>2510.8512000000001</v>
      </c>
      <c r="J143" s="25">
        <v>2045.1287999999997</v>
      </c>
      <c r="K143" s="7">
        <v>4481.6969666200002</v>
      </c>
      <c r="L143" s="22">
        <v>42.294522788883519</v>
      </c>
      <c r="M143" s="22">
        <v>47.15376177354301</v>
      </c>
      <c r="N143" s="22">
        <v>81.462488732369238</v>
      </c>
      <c r="O143" s="28">
        <v>5121.3402458</v>
      </c>
      <c r="P143" s="29">
        <v>23.707950368767904</v>
      </c>
      <c r="Q143" s="28">
        <v>6908.3671700200002</v>
      </c>
      <c r="R143" s="29">
        <v>43.926799989138601</v>
      </c>
      <c r="S143" s="22">
        <v>58.4</v>
      </c>
      <c r="T143" s="30">
        <v>58.4</v>
      </c>
      <c r="U143" s="30">
        <v>74.2</v>
      </c>
      <c r="V143" s="30">
        <v>44.9</v>
      </c>
      <c r="W143" s="1" t="str">
        <f t="shared" si="2"/>
        <v>B</v>
      </c>
    </row>
    <row r="144" spans="1:23">
      <c r="A144" s="2">
        <v>2912905</v>
      </c>
      <c r="B144" s="2" t="s">
        <v>149</v>
      </c>
      <c r="C144" s="25">
        <v>18943</v>
      </c>
      <c r="D144" s="25">
        <v>3201.3669999999997</v>
      </c>
      <c r="E144" s="7">
        <v>5590</v>
      </c>
      <c r="F144" s="24">
        <v>277</v>
      </c>
      <c r="G144" s="26">
        <v>8118</v>
      </c>
      <c r="H144" s="27">
        <v>2396</v>
      </c>
      <c r="I144" s="25">
        <v>875.76060000000007</v>
      </c>
      <c r="J144" s="25">
        <v>671.89199999999994</v>
      </c>
      <c r="K144" s="7">
        <v>6349.8087632999996</v>
      </c>
      <c r="L144" s="22">
        <v>36.924861205148559</v>
      </c>
      <c r="M144" s="22">
        <v>49.346265727846998</v>
      </c>
      <c r="N144" s="22">
        <v>73.962896927110805</v>
      </c>
      <c r="O144" s="28">
        <v>7295.8043504200004</v>
      </c>
      <c r="P144" s="29">
        <v>12.842362984501662</v>
      </c>
      <c r="Q144" s="28">
        <v>8541.9625604400007</v>
      </c>
      <c r="R144" s="29">
        <v>42.505955302887379</v>
      </c>
      <c r="S144" s="22">
        <v>57.599999999999994</v>
      </c>
      <c r="T144" s="30">
        <v>55.000000000000007</v>
      </c>
      <c r="U144" s="30">
        <v>76.400000000000006</v>
      </c>
      <c r="V144" s="30">
        <v>49.3</v>
      </c>
      <c r="W144" s="1" t="str">
        <f t="shared" si="2"/>
        <v>C</v>
      </c>
    </row>
    <row r="145" spans="1:23">
      <c r="A145" s="2">
        <v>2913002</v>
      </c>
      <c r="B145" s="2" t="s">
        <v>150</v>
      </c>
      <c r="C145" s="25">
        <v>15508</v>
      </c>
      <c r="D145" s="25">
        <v>12071.4272</v>
      </c>
      <c r="E145" s="7">
        <v>4212</v>
      </c>
      <c r="F145" s="24">
        <v>231</v>
      </c>
      <c r="G145" s="26">
        <v>5450</v>
      </c>
      <c r="H145" s="27">
        <v>4305</v>
      </c>
      <c r="I145" s="25">
        <v>2718.4014000000002</v>
      </c>
      <c r="J145" s="25">
        <v>1349.3064000000002</v>
      </c>
      <c r="K145" s="7">
        <v>4993.9430567099998</v>
      </c>
      <c r="L145" s="22">
        <v>43.006700634262195</v>
      </c>
      <c r="M145" s="22">
        <v>46.119304004041098</v>
      </c>
      <c r="N145" s="22">
        <v>80.721038261980055</v>
      </c>
      <c r="O145" s="28">
        <v>5226.6916265099999</v>
      </c>
      <c r="P145" s="29">
        <v>17.934202349257472</v>
      </c>
      <c r="Q145" s="28">
        <v>8037.8810112600004</v>
      </c>
      <c r="R145" s="29">
        <v>40.689721761349006</v>
      </c>
      <c r="S145" s="22">
        <v>58.5</v>
      </c>
      <c r="T145" s="30">
        <v>59.599999999999994</v>
      </c>
      <c r="U145" s="30">
        <v>71.2</v>
      </c>
      <c r="V145" s="30">
        <v>45.800000000000004</v>
      </c>
      <c r="W145" s="1" t="str">
        <f t="shared" si="2"/>
        <v>B</v>
      </c>
    </row>
    <row r="146" spans="1:23">
      <c r="A146" s="2">
        <v>2913101</v>
      </c>
      <c r="B146" s="2" t="s">
        <v>151</v>
      </c>
      <c r="C146" s="25">
        <v>17840</v>
      </c>
      <c r="D146" s="25">
        <v>9501.5839999999989</v>
      </c>
      <c r="E146" s="7">
        <v>5207</v>
      </c>
      <c r="F146" s="24">
        <v>227</v>
      </c>
      <c r="G146" s="26">
        <v>5956</v>
      </c>
      <c r="H146" s="27">
        <v>1056</v>
      </c>
      <c r="I146" s="25">
        <v>4252.7082</v>
      </c>
      <c r="J146" s="25">
        <v>292.68720000000002</v>
      </c>
      <c r="K146" s="7">
        <v>7008.6384128600002</v>
      </c>
      <c r="L146" s="22">
        <v>31.940604541628691</v>
      </c>
      <c r="M146" s="22">
        <v>55.335134134936105</v>
      </c>
      <c r="N146" s="22">
        <v>73.165433850110233</v>
      </c>
      <c r="O146" s="28">
        <v>7568.8874252200003</v>
      </c>
      <c r="P146" s="29">
        <v>12.557626788356851</v>
      </c>
      <c r="Q146" s="28">
        <v>7242.8334100700004</v>
      </c>
      <c r="R146" s="29">
        <v>47.80384514071735</v>
      </c>
      <c r="S146" s="22">
        <v>60.199999999999996</v>
      </c>
      <c r="T146" s="30">
        <v>58.199999999999996</v>
      </c>
      <c r="U146" s="30">
        <v>77</v>
      </c>
      <c r="V146" s="30">
        <v>48</v>
      </c>
      <c r="W146" s="1" t="str">
        <f t="shared" si="2"/>
        <v>C</v>
      </c>
    </row>
    <row r="147" spans="1:23">
      <c r="A147" s="2">
        <v>2913408</v>
      </c>
      <c r="B147" s="2" t="s">
        <v>152</v>
      </c>
      <c r="C147" s="25">
        <v>15205</v>
      </c>
      <c r="D147" s="25">
        <v>7340.9740000000002</v>
      </c>
      <c r="E147" s="7">
        <v>3967</v>
      </c>
      <c r="F147" s="24">
        <v>265</v>
      </c>
      <c r="G147" s="26">
        <v>4740</v>
      </c>
      <c r="H147" s="27">
        <v>5153</v>
      </c>
      <c r="I147" s="25">
        <v>2223.6864</v>
      </c>
      <c r="J147" s="25">
        <v>1485.0654000000002</v>
      </c>
      <c r="K147" s="7">
        <v>5663.7585245800001</v>
      </c>
      <c r="L147" s="22">
        <v>35.167436532028439</v>
      </c>
      <c r="M147" s="22">
        <v>52.629769175034347</v>
      </c>
      <c r="N147" s="22">
        <v>70.719939305950646</v>
      </c>
      <c r="O147" s="28">
        <v>6734.2684236900004</v>
      </c>
      <c r="P147" s="29">
        <v>15.77804014645722</v>
      </c>
      <c r="Q147" s="28">
        <v>6221.9736873900001</v>
      </c>
      <c r="R147" s="29">
        <v>43.846714540581729</v>
      </c>
      <c r="S147" s="22">
        <v>61.4</v>
      </c>
      <c r="T147" s="30">
        <v>58.599999999999994</v>
      </c>
      <c r="U147" s="30">
        <v>78</v>
      </c>
      <c r="V147" s="30">
        <v>43.5</v>
      </c>
      <c r="W147" s="1" t="str">
        <f t="shared" si="2"/>
        <v>A</v>
      </c>
    </row>
    <row r="148" spans="1:23">
      <c r="A148" s="2">
        <v>2913457</v>
      </c>
      <c r="B148" s="2" t="s">
        <v>153</v>
      </c>
      <c r="C148" s="25">
        <v>13343</v>
      </c>
      <c r="D148" s="25">
        <v>9067.9027999999998</v>
      </c>
      <c r="E148" s="7">
        <v>3554</v>
      </c>
      <c r="F148" s="24">
        <v>232</v>
      </c>
      <c r="G148" s="26">
        <v>4366</v>
      </c>
      <c r="H148" s="27">
        <v>6081</v>
      </c>
      <c r="I148" s="25">
        <v>1755.6629999999998</v>
      </c>
      <c r="J148" s="25">
        <v>2135.328</v>
      </c>
      <c r="K148" s="7">
        <v>5820.1022792399999</v>
      </c>
      <c r="L148" s="22">
        <v>36.361984703442381</v>
      </c>
      <c r="M148" s="22">
        <v>47.855087098688301</v>
      </c>
      <c r="N148" s="22">
        <v>79.237403074813258</v>
      </c>
      <c r="O148" s="28">
        <v>6152.3795493600001</v>
      </c>
      <c r="P148" s="29">
        <v>15.518620846779832</v>
      </c>
      <c r="Q148" s="28">
        <v>4484.4750147799996</v>
      </c>
      <c r="R148" s="29">
        <v>35.042408205659129</v>
      </c>
      <c r="S148" s="22">
        <v>57.4</v>
      </c>
      <c r="T148" s="30">
        <v>58.9</v>
      </c>
      <c r="U148" s="30">
        <v>75</v>
      </c>
      <c r="V148" s="30">
        <v>43.6</v>
      </c>
      <c r="W148" s="1" t="str">
        <f t="shared" si="2"/>
        <v>A</v>
      </c>
    </row>
    <row r="149" spans="1:23">
      <c r="A149" s="2">
        <v>2913804</v>
      </c>
      <c r="B149" s="2" t="s">
        <v>154</v>
      </c>
      <c r="C149" s="25">
        <v>15331</v>
      </c>
      <c r="D149" s="25">
        <v>12694.068000000001</v>
      </c>
      <c r="E149" s="7">
        <v>3836</v>
      </c>
      <c r="F149" s="24">
        <v>190</v>
      </c>
      <c r="G149" s="26">
        <v>5972</v>
      </c>
      <c r="H149" s="27">
        <v>6428</v>
      </c>
      <c r="I149" s="25">
        <v>2624.9808000000003</v>
      </c>
      <c r="J149" s="25">
        <v>1931.4594</v>
      </c>
      <c r="K149" s="7">
        <v>6018.77498784</v>
      </c>
      <c r="L149" s="22">
        <v>49.795056356603254</v>
      </c>
      <c r="M149" s="22">
        <v>41.28279583290179</v>
      </c>
      <c r="N149" s="22">
        <v>81.252350492102394</v>
      </c>
      <c r="O149" s="28">
        <v>6730.0625946500004</v>
      </c>
      <c r="P149" s="29">
        <v>36.925948178484077</v>
      </c>
      <c r="Q149" s="28">
        <v>6232.1251266700001</v>
      </c>
      <c r="R149" s="29">
        <v>36.307612987209772</v>
      </c>
      <c r="S149" s="22">
        <v>55.000000000000007</v>
      </c>
      <c r="T149" s="30">
        <v>58.099999999999994</v>
      </c>
      <c r="U149" s="30">
        <v>70.7</v>
      </c>
      <c r="V149" s="30">
        <v>46.2</v>
      </c>
      <c r="W149" s="1" t="str">
        <f t="shared" si="2"/>
        <v>B</v>
      </c>
    </row>
    <row r="150" spans="1:23">
      <c r="A150" s="2">
        <v>2914307</v>
      </c>
      <c r="B150" s="2" t="s">
        <v>155</v>
      </c>
      <c r="C150" s="25">
        <v>11990</v>
      </c>
      <c r="D150" s="25">
        <v>6586.107</v>
      </c>
      <c r="E150" s="7">
        <v>3239</v>
      </c>
      <c r="F150" s="24">
        <v>214</v>
      </c>
      <c r="G150" s="26">
        <v>4198</v>
      </c>
      <c r="H150" s="27">
        <v>4385</v>
      </c>
      <c r="I150" s="25">
        <v>2854.6206000000002</v>
      </c>
      <c r="J150" s="25">
        <v>1693.5359999999998</v>
      </c>
      <c r="K150" s="7">
        <v>4304.2761543899996</v>
      </c>
      <c r="L150" s="22">
        <v>39.393464472768002</v>
      </c>
      <c r="M150" s="22">
        <v>48.515662164113991</v>
      </c>
      <c r="N150" s="22">
        <v>77.906460335738274</v>
      </c>
      <c r="O150" s="28">
        <v>4642.50238713</v>
      </c>
      <c r="P150" s="29">
        <v>15.208519252189001</v>
      </c>
      <c r="Q150" s="28">
        <v>5290.6348701300003</v>
      </c>
      <c r="R150" s="29">
        <v>39.384381915185926</v>
      </c>
      <c r="S150" s="22">
        <v>57.099999999999994</v>
      </c>
      <c r="T150" s="30">
        <v>50.8</v>
      </c>
      <c r="U150" s="30">
        <v>75.099999999999994</v>
      </c>
      <c r="V150" s="30">
        <v>41.5</v>
      </c>
      <c r="W150" s="1" t="str">
        <f t="shared" si="2"/>
        <v>A</v>
      </c>
    </row>
    <row r="151" spans="1:23">
      <c r="A151" s="2">
        <v>2915007</v>
      </c>
      <c r="B151" s="2" t="s">
        <v>156</v>
      </c>
      <c r="C151" s="25">
        <v>14924</v>
      </c>
      <c r="D151" s="25">
        <v>8715.616</v>
      </c>
      <c r="E151" s="7">
        <v>4071</v>
      </c>
      <c r="F151" s="24">
        <v>216</v>
      </c>
      <c r="G151" s="26">
        <v>5468</v>
      </c>
      <c r="H151" s="27">
        <v>2575</v>
      </c>
      <c r="I151" s="25">
        <v>3392.5944</v>
      </c>
      <c r="J151" s="25">
        <v>859.19340000000011</v>
      </c>
      <c r="K151" s="7">
        <v>4796.7376924700002</v>
      </c>
      <c r="L151" s="22">
        <v>43.775555632359683</v>
      </c>
      <c r="M151" s="22">
        <v>45.183110979511177</v>
      </c>
      <c r="N151" s="22">
        <v>78.24835068947344</v>
      </c>
      <c r="O151" s="28">
        <v>5348.2965514099997</v>
      </c>
      <c r="P151" s="29">
        <v>19.772533681050415</v>
      </c>
      <c r="Q151" s="28">
        <v>6859.3939460000001</v>
      </c>
      <c r="R151" s="29">
        <v>37.509193350388749</v>
      </c>
      <c r="S151" s="22">
        <v>57.199999999999996</v>
      </c>
      <c r="T151" s="30">
        <v>59.599999999999994</v>
      </c>
      <c r="U151" s="30">
        <v>69.899999999999991</v>
      </c>
      <c r="V151" s="30">
        <v>46.400000000000006</v>
      </c>
      <c r="W151" s="1" t="str">
        <f t="shared" si="2"/>
        <v>B</v>
      </c>
    </row>
    <row r="152" spans="1:23">
      <c r="A152" s="2">
        <v>2915106</v>
      </c>
      <c r="B152" s="2" t="s">
        <v>157</v>
      </c>
      <c r="C152" s="25">
        <v>13051</v>
      </c>
      <c r="D152" s="25">
        <v>2841.2027000000003</v>
      </c>
      <c r="E152" s="7">
        <v>3691</v>
      </c>
      <c r="F152" s="24">
        <v>228</v>
      </c>
      <c r="G152" s="26">
        <v>5806</v>
      </c>
      <c r="H152" s="27">
        <v>2155</v>
      </c>
      <c r="I152" s="25">
        <v>1430.3016</v>
      </c>
      <c r="J152" s="25">
        <v>830.20080000000007</v>
      </c>
      <c r="K152" s="7">
        <v>4256.1585494399997</v>
      </c>
      <c r="L152" s="22">
        <v>37.009792780181968</v>
      </c>
      <c r="M152" s="22">
        <v>53.343079136495476</v>
      </c>
      <c r="N152" s="22">
        <v>78.414613339729272</v>
      </c>
      <c r="O152" s="28">
        <v>4730.7911126899999</v>
      </c>
      <c r="P152" s="29">
        <v>13.897820585152587</v>
      </c>
      <c r="Q152" s="28">
        <v>6137.2155261199996</v>
      </c>
      <c r="R152" s="29">
        <v>45.174650280088436</v>
      </c>
      <c r="S152" s="22">
        <v>54.300000000000004</v>
      </c>
      <c r="T152" s="30">
        <v>54.7</v>
      </c>
      <c r="U152" s="30">
        <v>70.099999999999994</v>
      </c>
      <c r="V152" s="30">
        <v>45.9</v>
      </c>
      <c r="W152" s="1" t="str">
        <f t="shared" si="2"/>
        <v>B</v>
      </c>
    </row>
    <row r="153" spans="1:23">
      <c r="A153" s="2">
        <v>2915205</v>
      </c>
      <c r="B153" s="2" t="s">
        <v>158</v>
      </c>
      <c r="C153" s="25">
        <v>15193</v>
      </c>
      <c r="D153" s="25">
        <v>5621.41</v>
      </c>
      <c r="E153" s="7">
        <v>4226</v>
      </c>
      <c r="F153" s="24">
        <v>268</v>
      </c>
      <c r="G153" s="26">
        <v>5996</v>
      </c>
      <c r="H153" s="27">
        <v>2972</v>
      </c>
      <c r="I153" s="25">
        <v>776.3574000000001</v>
      </c>
      <c r="J153" s="25">
        <v>1035.45</v>
      </c>
      <c r="K153" s="7">
        <v>4815.3621118499996</v>
      </c>
      <c r="L153" s="22">
        <v>41.420418044409679</v>
      </c>
      <c r="M153" s="22">
        <v>46.584535938295751</v>
      </c>
      <c r="N153" s="22">
        <v>74.686415628604678</v>
      </c>
      <c r="O153" s="28">
        <v>5965.9006548200005</v>
      </c>
      <c r="P153" s="29">
        <v>21.607493355567676</v>
      </c>
      <c r="Q153" s="28">
        <v>6723.5275442499997</v>
      </c>
      <c r="R153" s="29">
        <v>40.999235984352524</v>
      </c>
      <c r="S153" s="22">
        <v>58.9</v>
      </c>
      <c r="T153" s="30">
        <v>52.5</v>
      </c>
      <c r="U153" s="30">
        <v>76.3</v>
      </c>
      <c r="V153" s="30">
        <v>49</v>
      </c>
      <c r="W153" s="1" t="str">
        <f t="shared" si="2"/>
        <v>C</v>
      </c>
    </row>
    <row r="154" spans="1:23">
      <c r="A154" s="2">
        <v>2915353</v>
      </c>
      <c r="B154" s="2" t="s">
        <v>159</v>
      </c>
      <c r="C154" s="25">
        <v>13209</v>
      </c>
      <c r="D154" s="25">
        <v>10610.789699999999</v>
      </c>
      <c r="E154" s="7">
        <v>3529</v>
      </c>
      <c r="F154" s="24">
        <v>184</v>
      </c>
      <c r="G154" s="26">
        <v>5240</v>
      </c>
      <c r="H154" s="27">
        <v>2179</v>
      </c>
      <c r="I154" s="25">
        <v>3746.4882000000002</v>
      </c>
      <c r="J154" s="25">
        <v>820.07640000000004</v>
      </c>
      <c r="K154" s="7">
        <v>6156.9007886299996</v>
      </c>
      <c r="L154" s="22">
        <v>36.249996993836845</v>
      </c>
      <c r="M154" s="22">
        <v>50.918337072386564</v>
      </c>
      <c r="N154" s="22">
        <v>81.986787997964967</v>
      </c>
      <c r="O154" s="28">
        <v>6531.7283896400004</v>
      </c>
      <c r="P154" s="29">
        <v>20.920696493861932</v>
      </c>
      <c r="Q154" s="28">
        <v>4109.7723711899998</v>
      </c>
      <c r="R154" s="29">
        <v>39.386895216809684</v>
      </c>
      <c r="S154" s="22">
        <v>56.2</v>
      </c>
      <c r="T154" s="30">
        <v>58.5</v>
      </c>
      <c r="U154" s="30">
        <v>70.5</v>
      </c>
      <c r="V154" s="30">
        <v>46.5</v>
      </c>
      <c r="W154" s="1" t="str">
        <f t="shared" si="2"/>
        <v>B</v>
      </c>
    </row>
    <row r="155" spans="1:23">
      <c r="A155" s="2">
        <v>2916203</v>
      </c>
      <c r="B155" s="2" t="s">
        <v>160</v>
      </c>
      <c r="C155" s="25">
        <v>10995</v>
      </c>
      <c r="D155" s="25">
        <v>3815.2650000000008</v>
      </c>
      <c r="E155" s="7">
        <v>3332</v>
      </c>
      <c r="F155" s="24">
        <v>290</v>
      </c>
      <c r="G155" s="26">
        <v>3782</v>
      </c>
      <c r="H155" s="27">
        <v>1707</v>
      </c>
      <c r="I155" s="25">
        <v>1352.0676000000001</v>
      </c>
      <c r="J155" s="25">
        <v>739.08119999999997</v>
      </c>
      <c r="K155" s="7">
        <v>3442.80003562</v>
      </c>
      <c r="L155" s="22">
        <v>37.540774636849967</v>
      </c>
      <c r="M155" s="22">
        <v>48.959122957279398</v>
      </c>
      <c r="N155" s="22">
        <v>69.493006346195614</v>
      </c>
      <c r="O155" s="28">
        <v>4338.8008245700003</v>
      </c>
      <c r="P155" s="29">
        <v>17.264532593386271</v>
      </c>
      <c r="Q155" s="28">
        <v>4817.8810055800004</v>
      </c>
      <c r="R155" s="29">
        <v>44.199211137919015</v>
      </c>
      <c r="S155" s="22">
        <v>59.9</v>
      </c>
      <c r="T155" s="30">
        <v>55.900000000000006</v>
      </c>
      <c r="U155" s="30">
        <v>78.600000000000009</v>
      </c>
      <c r="V155" s="30">
        <v>38.200000000000003</v>
      </c>
      <c r="W155" s="1" t="str">
        <f t="shared" si="2"/>
        <v>A</v>
      </c>
    </row>
    <row r="156" spans="1:23">
      <c r="A156" s="2">
        <v>2916302</v>
      </c>
      <c r="B156" s="2" t="s">
        <v>161</v>
      </c>
      <c r="C156" s="25">
        <v>10495</v>
      </c>
      <c r="D156" s="25">
        <v>2227.0389999999998</v>
      </c>
      <c r="E156" s="7">
        <v>2996</v>
      </c>
      <c r="F156" s="24">
        <v>289</v>
      </c>
      <c r="G156" s="26">
        <v>4284</v>
      </c>
      <c r="H156" s="27">
        <v>1402</v>
      </c>
      <c r="I156" s="25">
        <v>3689.4234000000001</v>
      </c>
      <c r="J156" s="25">
        <v>762.09119999999996</v>
      </c>
      <c r="K156" s="7">
        <v>3281.64390245</v>
      </c>
      <c r="L156" s="22">
        <v>40.959099090686493</v>
      </c>
      <c r="M156" s="22">
        <v>41.779520614233633</v>
      </c>
      <c r="N156" s="22">
        <v>75.954450735530543</v>
      </c>
      <c r="O156" s="28">
        <v>3839.57798155</v>
      </c>
      <c r="P156" s="29">
        <v>17.055176256522984</v>
      </c>
      <c r="Q156" s="28">
        <v>4591.6263243699996</v>
      </c>
      <c r="R156" s="29">
        <v>39.052128020805966</v>
      </c>
      <c r="S156" s="22">
        <v>57.199999999999996</v>
      </c>
      <c r="T156" s="30">
        <v>55.600000000000009</v>
      </c>
      <c r="U156" s="30">
        <v>75.7</v>
      </c>
      <c r="V156" s="30">
        <v>42.9</v>
      </c>
      <c r="W156" s="1" t="str">
        <f t="shared" si="2"/>
        <v>A</v>
      </c>
    </row>
    <row r="157" spans="1:23">
      <c r="A157" s="2">
        <v>2916609</v>
      </c>
      <c r="B157" s="2" t="s">
        <v>162</v>
      </c>
      <c r="C157" s="25">
        <v>10207</v>
      </c>
      <c r="D157" s="25">
        <v>2616.0540999999998</v>
      </c>
      <c r="E157" s="7">
        <v>2752</v>
      </c>
      <c r="F157" s="24">
        <v>231</v>
      </c>
      <c r="G157" s="26">
        <v>3860</v>
      </c>
      <c r="H157" s="27">
        <v>1388</v>
      </c>
      <c r="I157" s="25">
        <v>419.70239999999995</v>
      </c>
      <c r="J157" s="25">
        <v>765.77279999999996</v>
      </c>
      <c r="K157" s="7">
        <v>3079.4146493399999</v>
      </c>
      <c r="L157" s="22">
        <v>42.776836294963687</v>
      </c>
      <c r="M157" s="22">
        <v>46.893615447811158</v>
      </c>
      <c r="N157" s="22">
        <v>76.659695118692539</v>
      </c>
      <c r="O157" s="28">
        <v>3643.5887001199999</v>
      </c>
      <c r="P157" s="29">
        <v>17.031566981189787</v>
      </c>
      <c r="Q157" s="28">
        <v>4853.3893378700004</v>
      </c>
      <c r="R157" s="29">
        <v>37.895397926743954</v>
      </c>
      <c r="S157" s="22">
        <v>57.099999999999994</v>
      </c>
      <c r="T157" s="30">
        <v>55.300000000000004</v>
      </c>
      <c r="U157" s="30">
        <v>72.599999999999994</v>
      </c>
      <c r="V157" s="30">
        <v>45</v>
      </c>
      <c r="W157" s="1" t="str">
        <f t="shared" si="2"/>
        <v>B</v>
      </c>
    </row>
    <row r="158" spans="1:23">
      <c r="A158" s="2">
        <v>2916807</v>
      </c>
      <c r="B158" s="2" t="s">
        <v>163</v>
      </c>
      <c r="C158" s="25">
        <v>18539</v>
      </c>
      <c r="D158" s="25">
        <v>3236.9094</v>
      </c>
      <c r="E158" s="7">
        <v>5331</v>
      </c>
      <c r="F158" s="24">
        <v>294</v>
      </c>
      <c r="G158" s="26">
        <v>6376</v>
      </c>
      <c r="H158" s="27">
        <v>1981</v>
      </c>
      <c r="I158" s="25">
        <v>790.62360000000001</v>
      </c>
      <c r="J158" s="25">
        <v>599.18039999999996</v>
      </c>
      <c r="K158" s="7">
        <v>7100.49432772</v>
      </c>
      <c r="L158" s="22">
        <v>33.405025570446206</v>
      </c>
      <c r="M158" s="22">
        <v>52.06611259346716</v>
      </c>
      <c r="N158" s="22">
        <v>73.303228898506063</v>
      </c>
      <c r="O158" s="28">
        <v>8137.3077144700001</v>
      </c>
      <c r="P158" s="29">
        <v>13.650609596030844</v>
      </c>
      <c r="Q158" s="28">
        <v>7480.3844154400003</v>
      </c>
      <c r="R158" s="29">
        <v>45.105736366912843</v>
      </c>
      <c r="S158" s="22">
        <v>61</v>
      </c>
      <c r="T158" s="30">
        <v>57.599999999999994</v>
      </c>
      <c r="U158" s="30">
        <v>77.100000000000009</v>
      </c>
      <c r="V158" s="30">
        <v>48.3</v>
      </c>
      <c r="W158" s="1" t="str">
        <f t="shared" si="2"/>
        <v>C</v>
      </c>
    </row>
    <row r="159" spans="1:23">
      <c r="A159" s="2">
        <v>2916856</v>
      </c>
      <c r="B159" s="2" t="s">
        <v>164</v>
      </c>
      <c r="C159" s="25">
        <v>14522</v>
      </c>
      <c r="D159" s="25">
        <v>4410.3314</v>
      </c>
      <c r="E159" s="7">
        <v>4172</v>
      </c>
      <c r="F159" s="24">
        <v>245</v>
      </c>
      <c r="G159" s="26">
        <v>4896</v>
      </c>
      <c r="H159" s="27">
        <v>1976</v>
      </c>
      <c r="I159" s="25">
        <v>3882.7074000000007</v>
      </c>
      <c r="J159" s="25">
        <v>625.41179999999997</v>
      </c>
      <c r="K159" s="7">
        <v>5489.3902927099998</v>
      </c>
      <c r="L159" s="22">
        <v>37.552419086829602</v>
      </c>
      <c r="M159" s="22">
        <v>49.401178029322445</v>
      </c>
      <c r="N159" s="22">
        <v>74.93044381649301</v>
      </c>
      <c r="O159" s="28">
        <v>6211.7259487600004</v>
      </c>
      <c r="P159" s="29">
        <v>16.626271763585539</v>
      </c>
      <c r="Q159" s="28">
        <v>5728.63419686</v>
      </c>
      <c r="R159" s="29">
        <v>39.75674608789582</v>
      </c>
      <c r="S159" s="22">
        <v>58.199999999999996</v>
      </c>
      <c r="T159" s="30">
        <v>56.100000000000009</v>
      </c>
      <c r="U159" s="30">
        <v>76.3</v>
      </c>
      <c r="V159" s="30">
        <v>45.4</v>
      </c>
      <c r="W159" s="1" t="str">
        <f t="shared" si="2"/>
        <v>B</v>
      </c>
    </row>
    <row r="160" spans="1:23">
      <c r="A160" s="2">
        <v>2916906</v>
      </c>
      <c r="B160" s="2" t="s">
        <v>165</v>
      </c>
      <c r="C160" s="25">
        <v>12693</v>
      </c>
      <c r="D160" s="25">
        <v>3166.9034999999999</v>
      </c>
      <c r="E160" s="7">
        <v>3798</v>
      </c>
      <c r="F160" s="24">
        <v>273</v>
      </c>
      <c r="G160" s="26">
        <v>4654</v>
      </c>
      <c r="H160" s="27">
        <v>999</v>
      </c>
      <c r="I160" s="25">
        <v>2217.2435999999998</v>
      </c>
      <c r="J160" s="25">
        <v>380.58539999999999</v>
      </c>
      <c r="K160" s="7">
        <v>4848.3809898500003</v>
      </c>
      <c r="L160" s="22">
        <v>32.446686703126829</v>
      </c>
      <c r="M160" s="22">
        <v>55.137179602097007</v>
      </c>
      <c r="N160" s="22">
        <v>73.02391426136947</v>
      </c>
      <c r="O160" s="28">
        <v>5509.1332000000002</v>
      </c>
      <c r="P160" s="29">
        <v>11.151822193734578</v>
      </c>
      <c r="Q160" s="28">
        <v>5158.1583628899998</v>
      </c>
      <c r="R160" s="29">
        <v>44.809489473584243</v>
      </c>
      <c r="S160" s="22">
        <v>60</v>
      </c>
      <c r="T160" s="30">
        <v>56.8</v>
      </c>
      <c r="U160" s="30">
        <v>71.8</v>
      </c>
      <c r="V160" s="30">
        <v>45.800000000000004</v>
      </c>
      <c r="W160" s="1" t="str">
        <f t="shared" si="2"/>
        <v>B</v>
      </c>
    </row>
    <row r="161" spans="1:23">
      <c r="A161" s="2">
        <v>2917102</v>
      </c>
      <c r="B161" s="2" t="s">
        <v>166</v>
      </c>
      <c r="C161" s="25">
        <v>19914</v>
      </c>
      <c r="D161" s="25">
        <v>1814.1653999999999</v>
      </c>
      <c r="E161" s="7">
        <v>5947</v>
      </c>
      <c r="F161" s="24">
        <v>323</v>
      </c>
      <c r="G161" s="26">
        <v>7232</v>
      </c>
      <c r="H161" s="27">
        <v>1621</v>
      </c>
      <c r="I161" s="25">
        <v>1063.9824000000001</v>
      </c>
      <c r="J161" s="25">
        <v>438.57059999999996</v>
      </c>
      <c r="K161" s="7">
        <v>7913.9150393</v>
      </c>
      <c r="L161" s="22">
        <v>34.261260090995215</v>
      </c>
      <c r="M161" s="22">
        <v>50.797878318861137</v>
      </c>
      <c r="N161" s="22">
        <v>73.168869674499973</v>
      </c>
      <c r="O161" s="28">
        <v>8560.1206886</v>
      </c>
      <c r="P161" s="29">
        <v>9.3957459665389411</v>
      </c>
      <c r="Q161" s="28">
        <v>8106.9351739800004</v>
      </c>
      <c r="R161" s="29">
        <v>39.483219503142621</v>
      </c>
      <c r="S161" s="22">
        <v>59.4</v>
      </c>
      <c r="T161" s="30">
        <v>55.000000000000007</v>
      </c>
      <c r="U161" s="30">
        <v>75.5</v>
      </c>
      <c r="V161" s="30">
        <v>51</v>
      </c>
      <c r="W161" s="1" t="str">
        <f t="shared" si="2"/>
        <v>C</v>
      </c>
    </row>
    <row r="162" spans="1:23">
      <c r="A162" s="2">
        <v>2917201</v>
      </c>
      <c r="B162" s="2" t="s">
        <v>167</v>
      </c>
      <c r="C162" s="25">
        <v>18127</v>
      </c>
      <c r="D162" s="25">
        <v>11557.7752</v>
      </c>
      <c r="E162" s="7">
        <v>4973</v>
      </c>
      <c r="F162" s="24">
        <v>273</v>
      </c>
      <c r="G162" s="26">
        <v>6982</v>
      </c>
      <c r="H162" s="27">
        <v>8126</v>
      </c>
      <c r="I162" s="25">
        <v>2190.5520000000001</v>
      </c>
      <c r="J162" s="25">
        <v>2081.9448000000002</v>
      </c>
      <c r="K162" s="7">
        <v>7623.7234675899999</v>
      </c>
      <c r="L162" s="22">
        <v>37.930351343602993</v>
      </c>
      <c r="M162" s="22">
        <v>49.160092216030762</v>
      </c>
      <c r="N162" s="22">
        <v>81.329797191086527</v>
      </c>
      <c r="O162" s="28">
        <v>8250.5760673700006</v>
      </c>
      <c r="P162" s="29">
        <v>21.647332360627818</v>
      </c>
      <c r="Q162" s="28">
        <v>7020.0115200999999</v>
      </c>
      <c r="R162" s="29">
        <v>42.932317280115626</v>
      </c>
      <c r="S162" s="22">
        <v>56.999999999999993</v>
      </c>
      <c r="T162" s="30">
        <v>58.3</v>
      </c>
      <c r="U162" s="30">
        <v>73.099999999999994</v>
      </c>
      <c r="V162" s="30">
        <v>48.4</v>
      </c>
      <c r="W162" s="1" t="str">
        <f t="shared" si="2"/>
        <v>C</v>
      </c>
    </row>
    <row r="163" spans="1:23">
      <c r="A163" s="2">
        <v>2917334</v>
      </c>
      <c r="B163" s="2" t="s">
        <v>168</v>
      </c>
      <c r="C163" s="25">
        <v>10900</v>
      </c>
      <c r="D163" s="25">
        <v>5615.68</v>
      </c>
      <c r="E163" s="7">
        <v>2760</v>
      </c>
      <c r="F163" s="24">
        <v>223</v>
      </c>
      <c r="G163" s="26">
        <v>4040</v>
      </c>
      <c r="H163" s="27">
        <v>3439</v>
      </c>
      <c r="I163" s="25">
        <v>2479.5576000000001</v>
      </c>
      <c r="J163" s="25">
        <v>1560.5381999999997</v>
      </c>
      <c r="K163" s="7">
        <v>4269.6343504400002</v>
      </c>
      <c r="L163" s="22">
        <v>36.905384419295054</v>
      </c>
      <c r="M163" s="22">
        <v>50.248539824564745</v>
      </c>
      <c r="N163" s="22">
        <v>76.362730240718847</v>
      </c>
      <c r="O163" s="28">
        <v>4921.6115752200003</v>
      </c>
      <c r="P163" s="29">
        <v>16.23797516719463</v>
      </c>
      <c r="Q163" s="28">
        <v>4032.7214653599999</v>
      </c>
      <c r="R163" s="29">
        <v>37.871708053203271</v>
      </c>
      <c r="S163" s="22">
        <v>59.099999999999994</v>
      </c>
      <c r="T163" s="30">
        <v>56.499999999999993</v>
      </c>
      <c r="U163" s="30">
        <v>77</v>
      </c>
      <c r="V163" s="30">
        <v>42.5</v>
      </c>
      <c r="W163" s="1" t="str">
        <f t="shared" si="2"/>
        <v>A</v>
      </c>
    </row>
    <row r="164" spans="1:23">
      <c r="A164" s="2">
        <v>2917409</v>
      </c>
      <c r="B164" s="2" t="s">
        <v>169</v>
      </c>
      <c r="C164" s="25">
        <v>13651</v>
      </c>
      <c r="D164" s="25">
        <v>8728.4493999999995</v>
      </c>
      <c r="E164" s="7">
        <v>3681</v>
      </c>
      <c r="F164" s="24">
        <v>269</v>
      </c>
      <c r="G164" s="26">
        <v>5566</v>
      </c>
      <c r="H164" s="27">
        <v>2099</v>
      </c>
      <c r="I164" s="25">
        <v>3691.7244000000001</v>
      </c>
      <c r="J164" s="25">
        <v>664.98899999999992</v>
      </c>
      <c r="K164" s="7">
        <v>6471.6543987799996</v>
      </c>
      <c r="L164" s="22">
        <v>35.353914608748362</v>
      </c>
      <c r="M164" s="22">
        <v>51.453266166073256</v>
      </c>
      <c r="N164" s="22">
        <v>81.141075749437192</v>
      </c>
      <c r="O164" s="28">
        <v>6797.4853835499998</v>
      </c>
      <c r="P164" s="29">
        <v>22.277579346837019</v>
      </c>
      <c r="Q164" s="28">
        <v>5057.4905535500002</v>
      </c>
      <c r="R164" s="29">
        <v>47.070926946150834</v>
      </c>
      <c r="S164" s="22">
        <v>59.3</v>
      </c>
      <c r="T164" s="30">
        <v>55.400000000000006</v>
      </c>
      <c r="U164" s="30">
        <v>78.600000000000009</v>
      </c>
      <c r="V164" s="30">
        <v>45.2</v>
      </c>
      <c r="W164" s="1" t="str">
        <f t="shared" si="2"/>
        <v>B</v>
      </c>
    </row>
    <row r="165" spans="1:23">
      <c r="A165" s="2">
        <v>2917805</v>
      </c>
      <c r="B165" s="2" t="s">
        <v>170</v>
      </c>
      <c r="C165" s="25">
        <v>16467</v>
      </c>
      <c r="D165" s="25">
        <v>11169.566099999998</v>
      </c>
      <c r="E165" s="7">
        <v>4584</v>
      </c>
      <c r="F165" s="24">
        <v>201</v>
      </c>
      <c r="G165" s="26">
        <v>6610</v>
      </c>
      <c r="H165" s="27">
        <v>7261</v>
      </c>
      <c r="I165" s="25">
        <v>2284.893</v>
      </c>
      <c r="J165" s="25">
        <v>2132.5668000000001</v>
      </c>
      <c r="K165" s="7">
        <v>8024.7294574699999</v>
      </c>
      <c r="L165" s="22">
        <v>33.956864538345805</v>
      </c>
      <c r="M165" s="22">
        <v>54.361395002330006</v>
      </c>
      <c r="N165" s="22">
        <v>80.515413446494051</v>
      </c>
      <c r="O165" s="28">
        <v>8421.1027344899994</v>
      </c>
      <c r="P165" s="29">
        <v>15.857511127262997</v>
      </c>
      <c r="Q165" s="28">
        <v>5092.2744810599997</v>
      </c>
      <c r="R165" s="29">
        <v>36.112204780391387</v>
      </c>
      <c r="S165" s="22">
        <v>55.600000000000009</v>
      </c>
      <c r="T165" s="30">
        <v>56.499999999999993</v>
      </c>
      <c r="U165" s="30">
        <v>76.599999999999994</v>
      </c>
      <c r="V165" s="30">
        <v>47.099999999999994</v>
      </c>
      <c r="W165" s="1" t="str">
        <f t="shared" si="2"/>
        <v>B</v>
      </c>
    </row>
    <row r="166" spans="1:23">
      <c r="A166" s="2">
        <v>2917904</v>
      </c>
      <c r="B166" s="2" t="s">
        <v>171</v>
      </c>
      <c r="C166" s="25">
        <v>10331</v>
      </c>
      <c r="D166" s="25">
        <v>4184.0550000000003</v>
      </c>
      <c r="E166" s="7">
        <v>2693</v>
      </c>
      <c r="F166" s="24">
        <v>187</v>
      </c>
      <c r="G166" s="26">
        <v>3776</v>
      </c>
      <c r="H166" s="27">
        <v>2490</v>
      </c>
      <c r="I166" s="25">
        <v>3334.1490000000003</v>
      </c>
      <c r="J166" s="25">
        <v>1150.0398</v>
      </c>
      <c r="K166" s="7">
        <v>3455.5311126000001</v>
      </c>
      <c r="L166" s="22">
        <v>43.952396849328835</v>
      </c>
      <c r="M166" s="22">
        <v>47.116650384892374</v>
      </c>
      <c r="N166" s="22">
        <v>78.383440448598634</v>
      </c>
      <c r="O166" s="28">
        <v>3843.6007373100001</v>
      </c>
      <c r="P166" s="29">
        <v>19.82832235440203</v>
      </c>
      <c r="Q166" s="28">
        <v>4357.6673555699999</v>
      </c>
      <c r="R166" s="29">
        <v>34.769404759253703</v>
      </c>
      <c r="S166" s="22">
        <v>55.000000000000007</v>
      </c>
      <c r="T166" s="30">
        <v>54.400000000000006</v>
      </c>
      <c r="U166" s="30">
        <v>76.8</v>
      </c>
      <c r="V166" s="30">
        <v>42.199999999999996</v>
      </c>
      <c r="W166" s="1" t="str">
        <f t="shared" si="2"/>
        <v>A</v>
      </c>
    </row>
    <row r="167" spans="1:23">
      <c r="A167" s="2">
        <v>2918209</v>
      </c>
      <c r="B167" s="2" t="s">
        <v>172</v>
      </c>
      <c r="C167" s="25">
        <v>14118</v>
      </c>
      <c r="D167" s="25">
        <v>8537.1545999999998</v>
      </c>
      <c r="E167" s="7">
        <v>3985</v>
      </c>
      <c r="F167" s="24">
        <v>234</v>
      </c>
      <c r="G167" s="26">
        <v>4702</v>
      </c>
      <c r="H167" s="27">
        <v>7350</v>
      </c>
      <c r="I167" s="25">
        <v>986.20860000000005</v>
      </c>
      <c r="J167" s="25">
        <v>2383.3757999999998</v>
      </c>
      <c r="K167" s="7">
        <v>6764.3739457299998</v>
      </c>
      <c r="L167" s="22">
        <v>35.22436919437186</v>
      </c>
      <c r="M167" s="22">
        <v>52.971164607455364</v>
      </c>
      <c r="N167" s="22">
        <v>80.793865571836236</v>
      </c>
      <c r="O167" s="28">
        <v>7051.7669620899997</v>
      </c>
      <c r="P167" s="29">
        <v>16.963570261338603</v>
      </c>
      <c r="Q167" s="28">
        <v>4720.6833936499997</v>
      </c>
      <c r="R167" s="29">
        <v>37.49761025662297</v>
      </c>
      <c r="S167" s="22">
        <v>55.300000000000004</v>
      </c>
      <c r="T167" s="30">
        <v>52.5</v>
      </c>
      <c r="U167" s="30">
        <v>76.3</v>
      </c>
      <c r="V167" s="30">
        <v>47.699999999999996</v>
      </c>
      <c r="W167" s="1" t="str">
        <f t="shared" si="2"/>
        <v>C</v>
      </c>
    </row>
    <row r="168" spans="1:23">
      <c r="A168" s="2">
        <v>2918308</v>
      </c>
      <c r="B168" s="2" t="s">
        <v>173</v>
      </c>
      <c r="C168" s="25">
        <v>14115</v>
      </c>
      <c r="D168" s="25">
        <v>4855.5600000000004</v>
      </c>
      <c r="E168" s="7">
        <v>4093</v>
      </c>
      <c r="F168" s="24">
        <v>242</v>
      </c>
      <c r="G168" s="26">
        <v>6184</v>
      </c>
      <c r="H168" s="27">
        <v>3093</v>
      </c>
      <c r="I168" s="25">
        <v>1486.4459999999997</v>
      </c>
      <c r="J168" s="25">
        <v>1109.5422000000001</v>
      </c>
      <c r="K168" s="7">
        <v>4709.2265518200002</v>
      </c>
      <c r="L168" s="22">
        <v>38.228537962509243</v>
      </c>
      <c r="M168" s="22">
        <v>49.935826863504914</v>
      </c>
      <c r="N168" s="22">
        <v>73.9036865430962</v>
      </c>
      <c r="O168" s="28">
        <v>5417.7593698299997</v>
      </c>
      <c r="P168" s="29">
        <v>14.973064859753164</v>
      </c>
      <c r="Q168" s="28">
        <v>6357.7905451699999</v>
      </c>
      <c r="R168" s="29">
        <v>41.954427108901839</v>
      </c>
      <c r="S168" s="22">
        <v>57.499999999999993</v>
      </c>
      <c r="T168" s="30">
        <v>56.599999999999994</v>
      </c>
      <c r="U168" s="30">
        <v>75.400000000000006</v>
      </c>
      <c r="V168" s="30">
        <v>42.6</v>
      </c>
      <c r="W168" s="1" t="str">
        <f t="shared" si="2"/>
        <v>A</v>
      </c>
    </row>
    <row r="169" spans="1:23">
      <c r="A169" s="2">
        <v>2918456</v>
      </c>
      <c r="B169" s="2" t="s">
        <v>174</v>
      </c>
      <c r="C169" s="25">
        <v>10290</v>
      </c>
      <c r="D169" s="25">
        <v>7998.4170000000004</v>
      </c>
      <c r="E169" s="7">
        <v>3004</v>
      </c>
      <c r="F169" s="24">
        <v>227</v>
      </c>
      <c r="G169" s="26">
        <v>4742</v>
      </c>
      <c r="H169" s="27">
        <v>4586</v>
      </c>
      <c r="I169" s="25">
        <v>1029.4674</v>
      </c>
      <c r="J169" s="25">
        <v>2185.9499999999998</v>
      </c>
      <c r="K169" s="7">
        <v>2927.2663552700001</v>
      </c>
      <c r="L169" s="22">
        <v>50.112280719616344</v>
      </c>
      <c r="M169" s="22">
        <v>41.224663258401897</v>
      </c>
      <c r="N169" s="22">
        <v>80.338753776950455</v>
      </c>
      <c r="O169" s="28">
        <v>3100.8625445100001</v>
      </c>
      <c r="P169" s="29">
        <v>27.037348735897709</v>
      </c>
      <c r="Q169" s="28">
        <v>5442.1633576900003</v>
      </c>
      <c r="R169" s="29">
        <v>36.739971298081244</v>
      </c>
      <c r="S169" s="22">
        <v>54.1</v>
      </c>
      <c r="T169" s="30">
        <v>46.9</v>
      </c>
      <c r="U169" s="30">
        <v>70.5</v>
      </c>
      <c r="V169" s="30">
        <v>41.3</v>
      </c>
      <c r="W169" s="1" t="str">
        <f t="shared" si="2"/>
        <v>A</v>
      </c>
    </row>
    <row r="170" spans="1:23">
      <c r="A170" s="2">
        <v>2918506</v>
      </c>
      <c r="B170" s="2" t="s">
        <v>175</v>
      </c>
      <c r="C170" s="25">
        <v>15052</v>
      </c>
      <c r="D170" s="25">
        <v>5000.2744000000002</v>
      </c>
      <c r="E170" s="7">
        <v>4182</v>
      </c>
      <c r="F170" s="24">
        <v>210</v>
      </c>
      <c r="G170" s="26">
        <v>5492</v>
      </c>
      <c r="H170" s="27">
        <v>1129</v>
      </c>
      <c r="I170" s="25">
        <v>4180.4567999999999</v>
      </c>
      <c r="J170" s="25">
        <v>382.88639999999998</v>
      </c>
      <c r="K170" s="7">
        <v>5637.9383544700004</v>
      </c>
      <c r="L170" s="22">
        <v>33.80649930052774</v>
      </c>
      <c r="M170" s="22">
        <v>53.731057961649718</v>
      </c>
      <c r="N170" s="22">
        <v>75.815877355546334</v>
      </c>
      <c r="O170" s="28">
        <v>6049.4419231900001</v>
      </c>
      <c r="P170" s="29">
        <v>15.488507665942125</v>
      </c>
      <c r="Q170" s="28">
        <v>6094.7561441500002</v>
      </c>
      <c r="R170" s="29">
        <v>48.011702458164542</v>
      </c>
      <c r="S170" s="22">
        <v>57.099999999999994</v>
      </c>
      <c r="T170" s="30">
        <v>56.8</v>
      </c>
      <c r="U170" s="30">
        <v>77.7</v>
      </c>
      <c r="V170" s="30">
        <v>43.6</v>
      </c>
      <c r="W170" s="1" t="str">
        <f t="shared" si="2"/>
        <v>A</v>
      </c>
    </row>
    <row r="171" spans="1:23">
      <c r="A171" s="2">
        <v>2918753</v>
      </c>
      <c r="B171" s="2" t="s">
        <v>176</v>
      </c>
      <c r="C171" s="25">
        <v>13934</v>
      </c>
      <c r="D171" s="25">
        <v>11126.298999999999</v>
      </c>
      <c r="E171" s="7">
        <v>3311</v>
      </c>
      <c r="F171" s="24">
        <v>197</v>
      </c>
      <c r="G171" s="26">
        <v>4938</v>
      </c>
      <c r="H171" s="27">
        <v>8599</v>
      </c>
      <c r="I171" s="25">
        <v>1697.2176000000002</v>
      </c>
      <c r="J171" s="25">
        <v>2833.9115999999999</v>
      </c>
      <c r="K171" s="7">
        <v>6141.3238768199999</v>
      </c>
      <c r="L171" s="22">
        <v>40.093249712716705</v>
      </c>
      <c r="M171" s="22">
        <v>48.733569924704682</v>
      </c>
      <c r="N171" s="22">
        <v>84.793734597089269</v>
      </c>
      <c r="O171" s="28">
        <v>6440.5204032900001</v>
      </c>
      <c r="P171" s="29">
        <v>25.433852369961073</v>
      </c>
      <c r="Q171" s="28">
        <v>5369.5195691199997</v>
      </c>
      <c r="R171" s="29">
        <v>42.323399212649591</v>
      </c>
      <c r="S171" s="22">
        <v>54.500000000000007</v>
      </c>
      <c r="T171" s="30">
        <v>54.300000000000004</v>
      </c>
      <c r="U171" s="30">
        <v>75.400000000000006</v>
      </c>
      <c r="V171" s="30">
        <v>46.400000000000006</v>
      </c>
      <c r="W171" s="1" t="str">
        <f t="shared" si="2"/>
        <v>B</v>
      </c>
    </row>
    <row r="172" spans="1:23">
      <c r="A172" s="2">
        <v>2919306</v>
      </c>
      <c r="B172" s="2" t="s">
        <v>177</v>
      </c>
      <c r="C172" s="25">
        <v>10368</v>
      </c>
      <c r="D172" s="25">
        <v>2330.7264</v>
      </c>
      <c r="E172" s="7">
        <v>3000</v>
      </c>
      <c r="F172" s="24">
        <v>325</v>
      </c>
      <c r="G172" s="26">
        <v>2710</v>
      </c>
      <c r="H172" s="27">
        <v>1667</v>
      </c>
      <c r="I172" s="25">
        <v>1357.59</v>
      </c>
      <c r="J172" s="25">
        <v>777.73799999999983</v>
      </c>
      <c r="K172" s="7">
        <v>4386.0603068800001</v>
      </c>
      <c r="L172" s="22">
        <v>37.255337214837283</v>
      </c>
      <c r="M172" s="22">
        <v>45.079088471799437</v>
      </c>
      <c r="N172" s="22">
        <v>61.410718749293849</v>
      </c>
      <c r="O172" s="28">
        <v>4837.8732271099998</v>
      </c>
      <c r="P172" s="29">
        <v>16.143424868876625</v>
      </c>
      <c r="Q172" s="28">
        <v>3559.7957793700002</v>
      </c>
      <c r="R172" s="29">
        <v>34.052917010439671</v>
      </c>
      <c r="S172" s="22">
        <v>62.3</v>
      </c>
      <c r="T172" s="30">
        <v>57.099999999999994</v>
      </c>
      <c r="U172" s="30">
        <v>70.399999999999991</v>
      </c>
      <c r="V172" s="30">
        <v>47</v>
      </c>
      <c r="W172" s="1" t="str">
        <f t="shared" si="2"/>
        <v>B</v>
      </c>
    </row>
    <row r="173" spans="1:23">
      <c r="A173" s="2">
        <v>2919405</v>
      </c>
      <c r="B173" s="2" t="s">
        <v>178</v>
      </c>
      <c r="C173" s="25">
        <v>12311</v>
      </c>
      <c r="D173" s="25">
        <v>6058.2431000000006</v>
      </c>
      <c r="E173" s="7">
        <v>3483</v>
      </c>
      <c r="F173" s="24">
        <v>267</v>
      </c>
      <c r="G173" s="26">
        <v>4320</v>
      </c>
      <c r="H173" s="27">
        <v>2386</v>
      </c>
      <c r="I173" s="25">
        <v>3673.3163999999997</v>
      </c>
      <c r="J173" s="25">
        <v>864.25560000000007</v>
      </c>
      <c r="K173" s="7">
        <v>5516.4251280799999</v>
      </c>
      <c r="L173" s="22">
        <v>30.591171373917575</v>
      </c>
      <c r="M173" s="22">
        <v>54.60544747311468</v>
      </c>
      <c r="N173" s="22">
        <v>74.423631083890115</v>
      </c>
      <c r="O173" s="28">
        <v>5776.9721184999999</v>
      </c>
      <c r="P173" s="29">
        <v>12.18403505888411</v>
      </c>
      <c r="Q173" s="28">
        <v>4671.8507525499999</v>
      </c>
      <c r="R173" s="29">
        <v>46.647503638263451</v>
      </c>
      <c r="S173" s="22">
        <v>62.1</v>
      </c>
      <c r="T173" s="30">
        <v>58.8</v>
      </c>
      <c r="U173" s="30">
        <v>69.699999999999989</v>
      </c>
      <c r="V173" s="30">
        <v>46.1</v>
      </c>
      <c r="W173" s="1" t="str">
        <f t="shared" si="2"/>
        <v>B</v>
      </c>
    </row>
    <row r="174" spans="1:23">
      <c r="A174" s="2">
        <v>2919603</v>
      </c>
      <c r="B174" s="2" t="s">
        <v>179</v>
      </c>
      <c r="C174" s="25">
        <v>11229</v>
      </c>
      <c r="D174" s="25">
        <v>4357.9749000000002</v>
      </c>
      <c r="E174" s="7">
        <v>3324</v>
      </c>
      <c r="F174" s="24">
        <v>191</v>
      </c>
      <c r="G174" s="26">
        <v>4330</v>
      </c>
      <c r="H174" s="27">
        <v>3360</v>
      </c>
      <c r="I174" s="25">
        <v>1138.0746000000001</v>
      </c>
      <c r="J174" s="25">
        <v>1503.4733999999999</v>
      </c>
      <c r="K174" s="7">
        <v>3532.0140424199999</v>
      </c>
      <c r="L174" s="22">
        <v>46.333525038835127</v>
      </c>
      <c r="M174" s="22">
        <v>45.283275206031995</v>
      </c>
      <c r="N174" s="22">
        <v>83.584375439805129</v>
      </c>
      <c r="O174" s="28">
        <v>4032.8047887900002</v>
      </c>
      <c r="P174" s="29">
        <v>27.022232872743857</v>
      </c>
      <c r="Q174" s="28">
        <v>4999.5506753199998</v>
      </c>
      <c r="R174" s="29">
        <v>38.089340817974879</v>
      </c>
      <c r="S174" s="22">
        <v>52.400000000000006</v>
      </c>
      <c r="T174" s="30">
        <v>52.300000000000004</v>
      </c>
      <c r="U174" s="30">
        <v>74.3</v>
      </c>
      <c r="V174" s="30">
        <v>45</v>
      </c>
      <c r="W174" s="1" t="str">
        <f t="shared" si="2"/>
        <v>B</v>
      </c>
    </row>
    <row r="175" spans="1:23">
      <c r="A175" s="2">
        <v>2919702</v>
      </c>
      <c r="B175" s="2" t="s">
        <v>180</v>
      </c>
      <c r="C175" s="25">
        <v>17093</v>
      </c>
      <c r="D175" s="25">
        <v>3454.4953000000005</v>
      </c>
      <c r="E175" s="7">
        <v>4960</v>
      </c>
      <c r="F175" s="24">
        <v>325</v>
      </c>
      <c r="G175" s="26">
        <v>6944</v>
      </c>
      <c r="H175" s="27">
        <v>1627</v>
      </c>
      <c r="I175" s="25">
        <v>697.66320000000007</v>
      </c>
      <c r="J175" s="25">
        <v>533.37180000000001</v>
      </c>
      <c r="K175" s="7">
        <v>6800.4007853399999</v>
      </c>
      <c r="L175" s="22">
        <v>32.130201708342945</v>
      </c>
      <c r="M175" s="22">
        <v>49.943739568114523</v>
      </c>
      <c r="N175" s="22">
        <v>73.420133349505036</v>
      </c>
      <c r="O175" s="28">
        <v>7470.7322633699996</v>
      </c>
      <c r="P175" s="29">
        <v>10.284942258035057</v>
      </c>
      <c r="Q175" s="28">
        <v>6885.8252306100003</v>
      </c>
      <c r="R175" s="29">
        <v>44.168923071702324</v>
      </c>
      <c r="S175" s="22">
        <v>60.5</v>
      </c>
      <c r="T175" s="30">
        <v>56.599999999999994</v>
      </c>
      <c r="U175" s="30">
        <v>74.7</v>
      </c>
      <c r="V175" s="30">
        <v>50.8</v>
      </c>
      <c r="W175" s="1" t="str">
        <f t="shared" si="2"/>
        <v>C</v>
      </c>
    </row>
    <row r="176" spans="1:23">
      <c r="A176" s="2">
        <v>2919926</v>
      </c>
      <c r="B176" s="2" t="s">
        <v>181</v>
      </c>
      <c r="C176" s="25">
        <v>17376</v>
      </c>
      <c r="D176" s="25">
        <v>521.28</v>
      </c>
      <c r="E176" s="7">
        <v>5172</v>
      </c>
      <c r="F176" s="24">
        <v>453</v>
      </c>
      <c r="G176" s="26">
        <v>1390</v>
      </c>
      <c r="H176" s="27" t="s">
        <v>309</v>
      </c>
      <c r="I176" s="25">
        <v>388.86899999999991</v>
      </c>
      <c r="J176" s="25" t="e">
        <v>#VALUE!</v>
      </c>
      <c r="K176" s="7">
        <v>6034.9338997599998</v>
      </c>
      <c r="L176" s="22">
        <v>44.244334043323278</v>
      </c>
      <c r="M176" s="22">
        <v>24.307292065746857</v>
      </c>
      <c r="N176" s="22">
        <v>36.333801118548578</v>
      </c>
      <c r="O176" s="28">
        <v>7980.0645288400001</v>
      </c>
      <c r="P176" s="29">
        <v>20.657346455062125</v>
      </c>
      <c r="Q176" s="28">
        <v>6812.1317941999996</v>
      </c>
      <c r="R176" s="29">
        <v>28.124714489247452</v>
      </c>
      <c r="S176" s="22">
        <v>70.8</v>
      </c>
      <c r="T176" s="30">
        <v>54.7</v>
      </c>
      <c r="U176" s="30">
        <v>74.8</v>
      </c>
      <c r="V176" s="30">
        <v>53.900000000000006</v>
      </c>
      <c r="W176" s="1" t="str">
        <f t="shared" si="2"/>
        <v>D</v>
      </c>
    </row>
    <row r="177" spans="1:23">
      <c r="A177" s="2">
        <v>2920106</v>
      </c>
      <c r="B177" s="2" t="s">
        <v>182</v>
      </c>
      <c r="C177" s="25">
        <v>19326</v>
      </c>
      <c r="D177" s="25">
        <v>8211.6173999999992</v>
      </c>
      <c r="E177" s="7">
        <v>5809</v>
      </c>
      <c r="F177" s="24">
        <v>261</v>
      </c>
      <c r="G177" s="26">
        <v>6872</v>
      </c>
      <c r="H177" s="27">
        <v>4854</v>
      </c>
      <c r="I177" s="25">
        <v>1326.7565999999999</v>
      </c>
      <c r="J177" s="25">
        <v>1149.5796</v>
      </c>
      <c r="K177" s="7">
        <v>8372.7100192300004</v>
      </c>
      <c r="L177" s="22">
        <v>34.774323599512961</v>
      </c>
      <c r="M177" s="22">
        <v>51.546287501448241</v>
      </c>
      <c r="N177" s="22">
        <v>78.698838246406027</v>
      </c>
      <c r="O177" s="28">
        <v>8919.8952786000009</v>
      </c>
      <c r="P177" s="29">
        <v>17.526913888784765</v>
      </c>
      <c r="Q177" s="28">
        <v>7332.0950368900003</v>
      </c>
      <c r="R177" s="29">
        <v>44.243257641215273</v>
      </c>
      <c r="S177" s="22">
        <v>57.199999999999996</v>
      </c>
      <c r="T177" s="30">
        <v>57.3</v>
      </c>
      <c r="U177" s="30">
        <v>73.900000000000006</v>
      </c>
      <c r="V177" s="30">
        <v>49.1</v>
      </c>
      <c r="W177" s="1" t="str">
        <f t="shared" si="2"/>
        <v>C</v>
      </c>
    </row>
    <row r="178" spans="1:23">
      <c r="A178" s="2">
        <v>2920205</v>
      </c>
      <c r="B178" s="2" t="s">
        <v>183</v>
      </c>
      <c r="C178" s="25">
        <v>16014</v>
      </c>
      <c r="D178" s="25">
        <v>9454.6656000000003</v>
      </c>
      <c r="E178" s="7">
        <v>3853</v>
      </c>
      <c r="F178" s="24">
        <v>198</v>
      </c>
      <c r="G178" s="26">
        <v>5306</v>
      </c>
      <c r="H178" s="27">
        <v>3778</v>
      </c>
      <c r="I178" s="25">
        <v>3002.8049999999998</v>
      </c>
      <c r="J178" s="25">
        <v>1229.1941999999999</v>
      </c>
      <c r="K178" s="7">
        <v>5789.8145504000004</v>
      </c>
      <c r="L178" s="22">
        <v>42.650720678973393</v>
      </c>
      <c r="M178" s="22">
        <v>44.388278504597686</v>
      </c>
      <c r="N178" s="22">
        <v>79.420786800880023</v>
      </c>
      <c r="O178" s="28">
        <v>6206.4949294799999</v>
      </c>
      <c r="P178" s="29">
        <v>17.835492873958483</v>
      </c>
      <c r="Q178" s="28">
        <v>6596.2406957399999</v>
      </c>
      <c r="R178" s="29">
        <v>34.000285151486551</v>
      </c>
      <c r="S178" s="22">
        <v>56.2</v>
      </c>
      <c r="T178" s="30">
        <v>60.6</v>
      </c>
      <c r="U178" s="30">
        <v>79.100000000000009</v>
      </c>
      <c r="V178" s="30">
        <v>42.9</v>
      </c>
      <c r="W178" s="1" t="str">
        <f t="shared" si="2"/>
        <v>A</v>
      </c>
    </row>
    <row r="179" spans="1:23">
      <c r="A179" s="2">
        <v>2920403</v>
      </c>
      <c r="B179" s="2" t="s">
        <v>184</v>
      </c>
      <c r="C179" s="25">
        <v>14387</v>
      </c>
      <c r="D179" s="25">
        <v>7028.049500000001</v>
      </c>
      <c r="E179" s="7">
        <v>3953</v>
      </c>
      <c r="F179" s="24">
        <v>219</v>
      </c>
      <c r="G179" s="26">
        <v>5812</v>
      </c>
      <c r="H179" s="27">
        <v>5925</v>
      </c>
      <c r="I179" s="25">
        <v>2645.2295999999997</v>
      </c>
      <c r="J179" s="25">
        <v>1887.2801999999999</v>
      </c>
      <c r="K179" s="7">
        <v>5485.8798142300002</v>
      </c>
      <c r="L179" s="22">
        <v>40.835970396444914</v>
      </c>
      <c r="M179" s="22">
        <v>48.889692705268452</v>
      </c>
      <c r="N179" s="22">
        <v>80.941355733777328</v>
      </c>
      <c r="O179" s="28">
        <v>5932.16135227</v>
      </c>
      <c r="P179" s="29">
        <v>21.734382482644872</v>
      </c>
      <c r="Q179" s="28">
        <v>6056.0163523700003</v>
      </c>
      <c r="R179" s="29">
        <v>40.453099018817241</v>
      </c>
      <c r="S179" s="22">
        <v>56.599999999999994</v>
      </c>
      <c r="T179" s="30">
        <v>56.699999999999996</v>
      </c>
      <c r="U179" s="30">
        <v>71.7</v>
      </c>
      <c r="V179" s="30">
        <v>47.199999999999996</v>
      </c>
      <c r="W179" s="1" t="str">
        <f t="shared" si="2"/>
        <v>B</v>
      </c>
    </row>
    <row r="180" spans="1:23">
      <c r="A180" s="2">
        <v>2920452</v>
      </c>
      <c r="B180" s="2" t="s">
        <v>185</v>
      </c>
      <c r="C180" s="25">
        <v>12592</v>
      </c>
      <c r="D180" s="25">
        <v>7809.5584000000008</v>
      </c>
      <c r="E180" s="7">
        <v>2829</v>
      </c>
      <c r="F180" s="24">
        <v>255</v>
      </c>
      <c r="G180" s="26">
        <v>3112</v>
      </c>
      <c r="H180" s="27">
        <v>3058</v>
      </c>
      <c r="I180" s="25">
        <v>3313.44</v>
      </c>
      <c r="J180" s="25">
        <v>1281.6570000000002</v>
      </c>
      <c r="K180" s="7">
        <v>3790.4523986300001</v>
      </c>
      <c r="L180" s="22">
        <v>52.068502888559046</v>
      </c>
      <c r="M180" s="22">
        <v>37.736388962687059</v>
      </c>
      <c r="N180" s="22">
        <v>65.752778001975742</v>
      </c>
      <c r="O180" s="28">
        <v>4141.2571508000001</v>
      </c>
      <c r="P180" s="29">
        <v>31.618453342291296</v>
      </c>
      <c r="Q180" s="28">
        <v>6139.6810130399999</v>
      </c>
      <c r="R180" s="29">
        <v>34.137797774647112</v>
      </c>
      <c r="S180" s="22">
        <v>59.9</v>
      </c>
      <c r="T180" s="30">
        <v>55.000000000000007</v>
      </c>
      <c r="U180" s="30">
        <v>78.2</v>
      </c>
      <c r="V180" s="30">
        <v>45.9</v>
      </c>
      <c r="W180" s="1" t="str">
        <f t="shared" si="2"/>
        <v>B</v>
      </c>
    </row>
    <row r="181" spans="1:23">
      <c r="A181" s="2">
        <v>2920700</v>
      </c>
      <c r="B181" s="2" t="s">
        <v>186</v>
      </c>
      <c r="C181" s="25">
        <v>19101</v>
      </c>
      <c r="D181" s="25">
        <v>15540.573600000002</v>
      </c>
      <c r="E181" s="7">
        <v>5162</v>
      </c>
      <c r="F181" s="24">
        <v>297</v>
      </c>
      <c r="G181" s="26">
        <v>6682</v>
      </c>
      <c r="H181" s="27">
        <v>7934</v>
      </c>
      <c r="I181" s="25">
        <v>2317.107</v>
      </c>
      <c r="J181" s="25">
        <v>1938.8226000000002</v>
      </c>
      <c r="K181" s="7">
        <v>7539.5271777099997</v>
      </c>
      <c r="L181" s="22">
        <v>36.926273409724082</v>
      </c>
      <c r="M181" s="22">
        <v>45.353162190764742</v>
      </c>
      <c r="N181" s="22">
        <v>74.982746381367861</v>
      </c>
      <c r="O181" s="28">
        <v>8016.0336336700002</v>
      </c>
      <c r="P181" s="29">
        <v>14.45895869787358</v>
      </c>
      <c r="Q181" s="28">
        <v>7234.0876870399998</v>
      </c>
      <c r="R181" s="29">
        <v>38.17787818756819</v>
      </c>
      <c r="S181" s="22">
        <v>59.3</v>
      </c>
      <c r="T181" s="30">
        <v>55.800000000000004</v>
      </c>
      <c r="U181" s="30">
        <v>80.5</v>
      </c>
      <c r="V181" s="30">
        <v>47.099999999999994</v>
      </c>
      <c r="W181" s="1" t="str">
        <f t="shared" si="2"/>
        <v>B</v>
      </c>
    </row>
    <row r="182" spans="1:23">
      <c r="A182" s="2">
        <v>2920809</v>
      </c>
      <c r="B182" s="2" t="s">
        <v>187</v>
      </c>
      <c r="C182" s="25">
        <v>10500</v>
      </c>
      <c r="D182" s="25">
        <v>5188.0499999999993</v>
      </c>
      <c r="E182" s="7">
        <v>2902</v>
      </c>
      <c r="F182" s="24">
        <v>200</v>
      </c>
      <c r="G182" s="26">
        <v>4516</v>
      </c>
      <c r="H182" s="27">
        <v>2180</v>
      </c>
      <c r="I182" s="25">
        <v>3347.4947999999999</v>
      </c>
      <c r="J182" s="25">
        <v>1019.8032000000001</v>
      </c>
      <c r="K182" s="7">
        <v>3014.3866249500002</v>
      </c>
      <c r="L182" s="22">
        <v>47.064158315412627</v>
      </c>
      <c r="M182" s="22">
        <v>42.720629318602491</v>
      </c>
      <c r="N182" s="22">
        <v>78.610587495687938</v>
      </c>
      <c r="O182" s="28">
        <v>3734.4707293000001</v>
      </c>
      <c r="P182" s="29">
        <v>26.153844370151937</v>
      </c>
      <c r="Q182" s="28">
        <v>4859.3507624900003</v>
      </c>
      <c r="R182" s="29">
        <v>36.866008658367292</v>
      </c>
      <c r="S182" s="22">
        <v>56.100000000000009</v>
      </c>
      <c r="T182" s="30">
        <v>54.7</v>
      </c>
      <c r="U182" s="30">
        <v>74.8</v>
      </c>
      <c r="V182" s="30">
        <v>43.7</v>
      </c>
      <c r="W182" s="1" t="str">
        <f t="shared" si="2"/>
        <v>A</v>
      </c>
    </row>
    <row r="183" spans="1:23">
      <c r="A183" s="2">
        <v>2920908</v>
      </c>
      <c r="B183" s="2" t="s">
        <v>188</v>
      </c>
      <c r="C183" s="25">
        <v>14640</v>
      </c>
      <c r="D183" s="25">
        <v>2961.672</v>
      </c>
      <c r="E183" s="7">
        <v>4102</v>
      </c>
      <c r="F183" s="24">
        <v>239</v>
      </c>
      <c r="G183" s="26">
        <v>6194</v>
      </c>
      <c r="H183" s="27">
        <v>2143</v>
      </c>
      <c r="I183" s="25">
        <v>1909.3698000000002</v>
      </c>
      <c r="J183" s="25">
        <v>814.55399999999997</v>
      </c>
      <c r="K183" s="7">
        <v>4092.8707513700001</v>
      </c>
      <c r="L183" s="22">
        <v>46.712678330232848</v>
      </c>
      <c r="M183" s="22">
        <v>40.276350505681748</v>
      </c>
      <c r="N183" s="22">
        <v>75.978220456685548</v>
      </c>
      <c r="O183" s="28">
        <v>4855.53084666</v>
      </c>
      <c r="P183" s="29">
        <v>18.764870593845508</v>
      </c>
      <c r="Q183" s="28">
        <v>6938.6052789799996</v>
      </c>
      <c r="R183" s="29">
        <v>33.729869256146031</v>
      </c>
      <c r="S183" s="22">
        <v>58.099999999999994</v>
      </c>
      <c r="T183" s="30">
        <v>58.099999999999994</v>
      </c>
      <c r="U183" s="30">
        <v>70</v>
      </c>
      <c r="V183" s="30">
        <v>47.4</v>
      </c>
      <c r="W183" s="1" t="str">
        <f t="shared" si="2"/>
        <v>B</v>
      </c>
    </row>
    <row r="184" spans="1:23">
      <c r="A184" s="2">
        <v>2921054</v>
      </c>
      <c r="B184" s="2" t="s">
        <v>189</v>
      </c>
      <c r="C184" s="25">
        <v>11145</v>
      </c>
      <c r="D184" s="25">
        <v>7672.2180000000008</v>
      </c>
      <c r="E184" s="7">
        <v>2739</v>
      </c>
      <c r="F184" s="24">
        <v>202</v>
      </c>
      <c r="G184" s="26">
        <v>5126</v>
      </c>
      <c r="H184" s="27">
        <v>4004</v>
      </c>
      <c r="I184" s="25">
        <v>2837.5932000000003</v>
      </c>
      <c r="J184" s="25">
        <v>1703.6604</v>
      </c>
      <c r="K184" s="7">
        <v>3880.2827377200001</v>
      </c>
      <c r="L184" s="22">
        <v>35.618951373946373</v>
      </c>
      <c r="M184" s="22">
        <v>52.526786448776662</v>
      </c>
      <c r="N184" s="22">
        <v>80.808985090857163</v>
      </c>
      <c r="O184" s="28">
        <v>4132.2639372399999</v>
      </c>
      <c r="P184" s="29">
        <v>11.94015180161866</v>
      </c>
      <c r="Q184" s="28">
        <v>5069.7376981799998</v>
      </c>
      <c r="R184" s="29">
        <v>45.080829290250477</v>
      </c>
      <c r="S184" s="22">
        <v>57.199999999999996</v>
      </c>
      <c r="T184" s="30">
        <v>53.800000000000004</v>
      </c>
      <c r="U184" s="30">
        <v>74.099999999999994</v>
      </c>
      <c r="V184" s="30">
        <v>45.6</v>
      </c>
      <c r="W184" s="1" t="str">
        <f t="shared" si="2"/>
        <v>B</v>
      </c>
    </row>
    <row r="185" spans="1:23">
      <c r="A185" s="2">
        <v>2921302</v>
      </c>
      <c r="B185" s="2" t="s">
        <v>190</v>
      </c>
      <c r="C185" s="25">
        <v>10306</v>
      </c>
      <c r="D185" s="25">
        <v>2516.7252000000003</v>
      </c>
      <c r="E185" s="7">
        <v>3118</v>
      </c>
      <c r="F185" s="24">
        <v>268</v>
      </c>
      <c r="G185" s="26">
        <v>3370</v>
      </c>
      <c r="H185" s="27">
        <v>1154</v>
      </c>
      <c r="I185" s="25">
        <v>3923.2049999999999</v>
      </c>
      <c r="J185" s="25">
        <v>508.9812</v>
      </c>
      <c r="K185" s="7">
        <v>3789.8965481199998</v>
      </c>
      <c r="L185" s="22">
        <v>34.146746427513087</v>
      </c>
      <c r="M185" s="22">
        <v>50.179832619498598</v>
      </c>
      <c r="N185" s="22">
        <v>72.120517328550235</v>
      </c>
      <c r="O185" s="28">
        <v>4407.1604349199997</v>
      </c>
      <c r="P185" s="29">
        <v>13.346324739836188</v>
      </c>
      <c r="Q185" s="28">
        <v>4189.5933203799996</v>
      </c>
      <c r="R185" s="29">
        <v>43.972658373507812</v>
      </c>
      <c r="S185" s="22">
        <v>62.2</v>
      </c>
      <c r="T185" s="30">
        <v>56.499999999999993</v>
      </c>
      <c r="U185" s="30">
        <v>78.900000000000006</v>
      </c>
      <c r="V185" s="30">
        <v>42.4</v>
      </c>
      <c r="W185" s="1" t="str">
        <f t="shared" si="2"/>
        <v>A</v>
      </c>
    </row>
    <row r="186" spans="1:23">
      <c r="A186" s="2">
        <v>2921401</v>
      </c>
      <c r="B186" s="2" t="s">
        <v>191</v>
      </c>
      <c r="C186" s="25">
        <v>16279</v>
      </c>
      <c r="D186" s="25">
        <v>8399.9639999999999</v>
      </c>
      <c r="E186" s="7">
        <v>4655</v>
      </c>
      <c r="F186" s="24">
        <v>186</v>
      </c>
      <c r="G186" s="26">
        <v>5870</v>
      </c>
      <c r="H186" s="27">
        <v>4118</v>
      </c>
      <c r="I186" s="25">
        <v>2602.8912</v>
      </c>
      <c r="J186" s="25">
        <v>1225.0524</v>
      </c>
      <c r="K186" s="7">
        <v>6014.2086702400002</v>
      </c>
      <c r="L186" s="22">
        <v>41.907361661372072</v>
      </c>
      <c r="M186" s="22">
        <v>49.383943658542599</v>
      </c>
      <c r="N186" s="22">
        <v>79.770786634604434</v>
      </c>
      <c r="O186" s="28">
        <v>6545.9785440799997</v>
      </c>
      <c r="P186" s="29">
        <v>23.925247942439025</v>
      </c>
      <c r="Q186" s="28">
        <v>6869.8735863399997</v>
      </c>
      <c r="R186" s="29">
        <v>40.958330246642497</v>
      </c>
      <c r="S186" s="22">
        <v>54.2</v>
      </c>
      <c r="T186" s="30">
        <v>55.500000000000007</v>
      </c>
      <c r="U186" s="30">
        <v>73.400000000000006</v>
      </c>
      <c r="V186" s="30">
        <v>49.6</v>
      </c>
      <c r="W186" s="1" t="str">
        <f t="shared" si="2"/>
        <v>C</v>
      </c>
    </row>
    <row r="187" spans="1:23">
      <c r="A187" s="2">
        <v>2921450</v>
      </c>
      <c r="B187" s="2" t="s">
        <v>192</v>
      </c>
      <c r="C187" s="25">
        <v>10507</v>
      </c>
      <c r="D187" s="25">
        <v>8697.6945999999989</v>
      </c>
      <c r="E187" s="7">
        <v>2786</v>
      </c>
      <c r="F187" s="24">
        <v>202</v>
      </c>
      <c r="G187" s="26">
        <v>4702</v>
      </c>
      <c r="H187" s="27">
        <v>7486</v>
      </c>
      <c r="I187" s="25">
        <v>350.2122</v>
      </c>
      <c r="J187" s="25">
        <v>3366.3630000000003</v>
      </c>
      <c r="K187" s="7">
        <v>3959.8196460899999</v>
      </c>
      <c r="L187" s="22">
        <v>39.34353584515047</v>
      </c>
      <c r="M187" s="22">
        <v>51.236041333223035</v>
      </c>
      <c r="N187" s="22">
        <v>87.443126399501026</v>
      </c>
      <c r="O187" s="28">
        <v>4234.3586403999998</v>
      </c>
      <c r="P187" s="29">
        <v>18.779832175360582</v>
      </c>
      <c r="Q187" s="28">
        <v>4610.7445496299997</v>
      </c>
      <c r="R187" s="29">
        <v>41.771423924245688</v>
      </c>
      <c r="S187" s="22">
        <v>52.7</v>
      </c>
      <c r="T187" s="30">
        <v>51.7</v>
      </c>
      <c r="U187" s="30">
        <v>77.100000000000009</v>
      </c>
      <c r="V187" s="30">
        <v>33.5</v>
      </c>
      <c r="W187" s="1" t="str">
        <f t="shared" si="2"/>
        <v>A</v>
      </c>
    </row>
    <row r="188" spans="1:23">
      <c r="A188" s="2">
        <v>2921807</v>
      </c>
      <c r="B188" s="2" t="s">
        <v>193</v>
      </c>
      <c r="C188" s="25">
        <v>12477</v>
      </c>
      <c r="D188" s="25">
        <v>6590.3514000000005</v>
      </c>
      <c r="E188" s="7">
        <v>3446</v>
      </c>
      <c r="F188" s="24">
        <v>314</v>
      </c>
      <c r="G188" s="26">
        <v>5122</v>
      </c>
      <c r="H188" s="27">
        <v>4366</v>
      </c>
      <c r="I188" s="25">
        <v>2924.5709999999999</v>
      </c>
      <c r="J188" s="25">
        <v>1602.4164000000001</v>
      </c>
      <c r="K188" s="7">
        <v>6163.0598850599999</v>
      </c>
      <c r="L188" s="22">
        <v>31.71622338954192</v>
      </c>
      <c r="M188" s="22">
        <v>52.151962169303054</v>
      </c>
      <c r="N188" s="22">
        <v>76.467327210617583</v>
      </c>
      <c r="O188" s="28">
        <v>6519.5260123500002</v>
      </c>
      <c r="P188" s="29">
        <v>17.771835153892759</v>
      </c>
      <c r="Q188" s="28">
        <v>4240.2088365199997</v>
      </c>
      <c r="R188" s="29">
        <v>46.843605776034316</v>
      </c>
      <c r="S188" s="22">
        <v>61.8</v>
      </c>
      <c r="T188" s="30">
        <v>52.6</v>
      </c>
      <c r="U188" s="30">
        <v>75.8</v>
      </c>
      <c r="V188" s="30">
        <v>47.3</v>
      </c>
      <c r="W188" s="1" t="str">
        <f t="shared" si="2"/>
        <v>B</v>
      </c>
    </row>
    <row r="189" spans="1:23">
      <c r="A189" s="2">
        <v>2921906</v>
      </c>
      <c r="B189" s="2" t="s">
        <v>194</v>
      </c>
      <c r="C189" s="25">
        <v>10545</v>
      </c>
      <c r="D189" s="25">
        <v>6364.9619999999995</v>
      </c>
      <c r="E189" s="7">
        <v>3056</v>
      </c>
      <c r="F189" s="24">
        <v>408</v>
      </c>
      <c r="G189" s="26">
        <v>3058</v>
      </c>
      <c r="H189" s="27">
        <v>1214</v>
      </c>
      <c r="I189" s="25">
        <v>2531.5601999999999</v>
      </c>
      <c r="J189" s="25">
        <v>646.12079999999992</v>
      </c>
      <c r="K189" s="7">
        <v>4297.2919609199998</v>
      </c>
      <c r="L189" s="22">
        <v>37.49517312755976</v>
      </c>
      <c r="M189" s="22">
        <v>45.792376359829845</v>
      </c>
      <c r="N189" s="22">
        <v>69.838882871695489</v>
      </c>
      <c r="O189" s="28">
        <v>4815.86422606</v>
      </c>
      <c r="P189" s="29">
        <v>18.440802335629126</v>
      </c>
      <c r="Q189" s="28">
        <v>3855.8521945000002</v>
      </c>
      <c r="R189" s="29">
        <v>38.706388027239512</v>
      </c>
      <c r="S189" s="22">
        <v>60.6</v>
      </c>
      <c r="T189" s="30">
        <v>54</v>
      </c>
      <c r="U189" s="30">
        <v>76.400000000000006</v>
      </c>
      <c r="V189" s="30">
        <v>41.5</v>
      </c>
      <c r="W189" s="1" t="str">
        <f t="shared" si="2"/>
        <v>A</v>
      </c>
    </row>
    <row r="190" spans="1:23">
      <c r="A190" s="2">
        <v>2922052</v>
      </c>
      <c r="B190" s="2" t="s">
        <v>195</v>
      </c>
      <c r="C190" s="25">
        <v>12249</v>
      </c>
      <c r="D190" s="25">
        <v>6330.2831999999999</v>
      </c>
      <c r="E190" s="7">
        <v>3307</v>
      </c>
      <c r="F190" s="24">
        <v>180</v>
      </c>
      <c r="G190" s="26">
        <v>3416</v>
      </c>
      <c r="H190" s="27">
        <v>5067</v>
      </c>
      <c r="I190" s="25">
        <v>2642.4684000000002</v>
      </c>
      <c r="J190" s="25">
        <v>1946.6459999999997</v>
      </c>
      <c r="K190" s="7">
        <v>5167.8996427100001</v>
      </c>
      <c r="L190" s="22">
        <v>37.00181499317749</v>
      </c>
      <c r="M190" s="22">
        <v>49.903883477619786</v>
      </c>
      <c r="N190" s="22">
        <v>81.356076938056361</v>
      </c>
      <c r="O190" s="28">
        <v>5600.0985004200002</v>
      </c>
      <c r="P190" s="29">
        <v>17.875477525170727</v>
      </c>
      <c r="Q190" s="28">
        <v>4247.0718149599998</v>
      </c>
      <c r="R190" s="29">
        <v>37.778603506969688</v>
      </c>
      <c r="S190" s="22">
        <v>56.599999999999994</v>
      </c>
      <c r="T190" s="30">
        <v>45.5</v>
      </c>
      <c r="U190" s="30">
        <v>77.400000000000006</v>
      </c>
      <c r="V190" s="30">
        <v>50.9</v>
      </c>
      <c r="W190" s="1" t="str">
        <f t="shared" si="2"/>
        <v>C</v>
      </c>
    </row>
    <row r="191" spans="1:23">
      <c r="A191" s="2">
        <v>2922250</v>
      </c>
      <c r="B191" s="2" t="s">
        <v>196</v>
      </c>
      <c r="C191" s="25">
        <v>10272</v>
      </c>
      <c r="D191" s="25">
        <v>8989.0272000000004</v>
      </c>
      <c r="E191" s="7">
        <v>2635</v>
      </c>
      <c r="F191" s="24">
        <v>176</v>
      </c>
      <c r="G191" s="26">
        <v>3412</v>
      </c>
      <c r="H191" s="27">
        <v>2611</v>
      </c>
      <c r="I191" s="25">
        <v>3094.8449999999998</v>
      </c>
      <c r="J191" s="25">
        <v>1274.7539999999999</v>
      </c>
      <c r="K191" s="7">
        <v>3424.9784546300002</v>
      </c>
      <c r="L191" s="22">
        <v>49.403266047128248</v>
      </c>
      <c r="M191" s="22">
        <v>40.822332398862557</v>
      </c>
      <c r="N191" s="22">
        <v>81.040316090779058</v>
      </c>
      <c r="O191" s="28">
        <v>3913.0846617000002</v>
      </c>
      <c r="P191" s="29">
        <v>31.74632801837496</v>
      </c>
      <c r="Q191" s="28">
        <v>4110.2574674999996</v>
      </c>
      <c r="R191" s="29">
        <v>33.786815372533596</v>
      </c>
      <c r="S191" s="22">
        <v>54.900000000000006</v>
      </c>
      <c r="T191" s="30">
        <v>58.4</v>
      </c>
      <c r="U191" s="30">
        <v>71</v>
      </c>
      <c r="V191" s="30">
        <v>42.4</v>
      </c>
      <c r="W191" s="1" t="str">
        <f t="shared" si="2"/>
        <v>A</v>
      </c>
    </row>
    <row r="192" spans="1:23">
      <c r="A192" s="2">
        <v>2922607</v>
      </c>
      <c r="B192" s="2" t="s">
        <v>197</v>
      </c>
      <c r="C192" s="25">
        <v>12530</v>
      </c>
      <c r="D192" s="25">
        <v>9425.0659999999989</v>
      </c>
      <c r="E192" s="7">
        <v>3556</v>
      </c>
      <c r="F192" s="24">
        <v>224</v>
      </c>
      <c r="G192" s="26">
        <v>4698</v>
      </c>
      <c r="H192" s="27">
        <v>4673</v>
      </c>
      <c r="I192" s="25">
        <v>1644.7548000000002</v>
      </c>
      <c r="J192" s="25">
        <v>1751.0609999999997</v>
      </c>
      <c r="K192" s="7">
        <v>4979.1892441099999</v>
      </c>
      <c r="L192" s="22">
        <v>43.519616614326665</v>
      </c>
      <c r="M192" s="22">
        <v>47.659869669135887</v>
      </c>
      <c r="N192" s="22">
        <v>77.746018932806379</v>
      </c>
      <c r="O192" s="28">
        <v>5205.2666593599997</v>
      </c>
      <c r="P192" s="29">
        <v>17.425291667795591</v>
      </c>
      <c r="Q192" s="28">
        <v>5100.1552433999996</v>
      </c>
      <c r="R192" s="29">
        <v>29.848268643978741</v>
      </c>
      <c r="S192" s="22">
        <v>54.7</v>
      </c>
      <c r="T192" s="30">
        <v>54.7</v>
      </c>
      <c r="U192" s="30">
        <v>76.8</v>
      </c>
      <c r="V192" s="30">
        <v>45.300000000000004</v>
      </c>
      <c r="W192" s="1" t="str">
        <f t="shared" si="2"/>
        <v>B</v>
      </c>
    </row>
    <row r="193" spans="1:23">
      <c r="A193" s="2">
        <v>2922656</v>
      </c>
      <c r="B193" s="2" t="s">
        <v>198</v>
      </c>
      <c r="C193" s="25">
        <v>12371</v>
      </c>
      <c r="D193" s="25">
        <v>8449.393</v>
      </c>
      <c r="E193" s="7">
        <v>3320</v>
      </c>
      <c r="F193" s="24">
        <v>180</v>
      </c>
      <c r="G193" s="26">
        <v>5168</v>
      </c>
      <c r="H193" s="27">
        <v>6147</v>
      </c>
      <c r="I193" s="25">
        <v>2252.6790000000001</v>
      </c>
      <c r="J193" s="25">
        <v>2294.0970000000002</v>
      </c>
      <c r="K193" s="7">
        <v>4350.5148865900001</v>
      </c>
      <c r="L193" s="22">
        <v>45.026051454088801</v>
      </c>
      <c r="M193" s="22">
        <v>47.775581705996281</v>
      </c>
      <c r="N193" s="22">
        <v>80.542933895963913</v>
      </c>
      <c r="O193" s="28">
        <v>4791.0188477700003</v>
      </c>
      <c r="P193" s="29">
        <v>30.784211543364886</v>
      </c>
      <c r="Q193" s="28">
        <v>5403.7784462600002</v>
      </c>
      <c r="R193" s="29">
        <v>42.347057173925776</v>
      </c>
      <c r="S193" s="22">
        <v>56.000000000000007</v>
      </c>
      <c r="T193" s="30">
        <v>58.599999999999994</v>
      </c>
      <c r="U193" s="30">
        <v>69</v>
      </c>
      <c r="V193" s="30">
        <v>47.199999999999996</v>
      </c>
      <c r="W193" s="1" t="str">
        <f t="shared" si="2"/>
        <v>B</v>
      </c>
    </row>
    <row r="194" spans="1:23">
      <c r="A194" s="2">
        <v>2922706</v>
      </c>
      <c r="B194" s="2" t="s">
        <v>199</v>
      </c>
      <c r="C194" s="25">
        <v>16713</v>
      </c>
      <c r="D194" s="25">
        <v>9860.67</v>
      </c>
      <c r="E194" s="7">
        <v>4977</v>
      </c>
      <c r="F194" s="24">
        <v>243</v>
      </c>
      <c r="G194" s="26">
        <v>7690</v>
      </c>
      <c r="H194" s="27">
        <v>5954</v>
      </c>
      <c r="I194" s="25">
        <v>694.44179999999994</v>
      </c>
      <c r="J194" s="25">
        <v>1939.7429999999999</v>
      </c>
      <c r="K194" s="7">
        <v>6526.3300778100001</v>
      </c>
      <c r="L194" s="22">
        <v>36.330284215894046</v>
      </c>
      <c r="M194" s="22">
        <v>53.694358800837641</v>
      </c>
      <c r="N194" s="22">
        <v>83.594760616871554</v>
      </c>
      <c r="O194" s="28">
        <v>7025.6180889200004</v>
      </c>
      <c r="P194" s="29">
        <v>16.356622136809765</v>
      </c>
      <c r="Q194" s="28">
        <v>6872.25653126</v>
      </c>
      <c r="R194" s="29">
        <v>43.250320645627092</v>
      </c>
      <c r="S194" s="22">
        <v>54.500000000000007</v>
      </c>
      <c r="T194" s="30">
        <v>57.3</v>
      </c>
      <c r="U194" s="30">
        <v>73.7</v>
      </c>
      <c r="V194" s="30">
        <v>47.9</v>
      </c>
      <c r="W194" s="1" t="str">
        <f t="shared" si="2"/>
        <v>C</v>
      </c>
    </row>
    <row r="195" spans="1:23">
      <c r="A195" s="2">
        <v>2923035</v>
      </c>
      <c r="B195" s="2" t="s">
        <v>200</v>
      </c>
      <c r="C195" s="25">
        <v>10673</v>
      </c>
      <c r="D195" s="25">
        <v>7167.9867999999997</v>
      </c>
      <c r="E195" s="7">
        <v>3051</v>
      </c>
      <c r="F195" s="24">
        <v>237</v>
      </c>
      <c r="G195" s="26">
        <v>3532</v>
      </c>
      <c r="H195" s="27">
        <v>1085</v>
      </c>
      <c r="I195" s="25">
        <v>4000.0584000000003</v>
      </c>
      <c r="J195" s="25">
        <v>555.00120000000004</v>
      </c>
      <c r="K195" s="7">
        <v>3750.3920278300002</v>
      </c>
      <c r="L195" s="22">
        <v>40.15624773644425</v>
      </c>
      <c r="M195" s="22">
        <v>49.361481098928586</v>
      </c>
      <c r="N195" s="22">
        <v>78.901983896994821</v>
      </c>
      <c r="O195" s="28">
        <v>4120.7977523999998</v>
      </c>
      <c r="P195" s="29">
        <v>22.587578345185666</v>
      </c>
      <c r="Q195" s="28">
        <v>4844.6002372200001</v>
      </c>
      <c r="R195" s="29">
        <v>44.899911741081397</v>
      </c>
      <c r="S195" s="22">
        <v>59.699999999999996</v>
      </c>
      <c r="T195" s="30">
        <v>53.6</v>
      </c>
      <c r="U195" s="30">
        <v>76.400000000000006</v>
      </c>
      <c r="V195" s="30">
        <v>45.4</v>
      </c>
      <c r="W195" s="1" t="str">
        <f t="shared" ref="W195:W258" si="3">IF(V195&lt;=$X$2,"A",IF(V195&lt;=$X$3,"B",IF(V195&lt;=$X$4,"C","D")))</f>
        <v>B</v>
      </c>
    </row>
    <row r="196" spans="1:23">
      <c r="A196" s="2">
        <v>2923050</v>
      </c>
      <c r="B196" s="2" t="s">
        <v>201</v>
      </c>
      <c r="C196" s="25">
        <v>15051</v>
      </c>
      <c r="D196" s="25">
        <v>7548.0765000000001</v>
      </c>
      <c r="E196" s="7">
        <v>3644</v>
      </c>
      <c r="F196" s="24">
        <v>196</v>
      </c>
      <c r="G196" s="26">
        <v>5086</v>
      </c>
      <c r="H196" s="27">
        <v>3371</v>
      </c>
      <c r="I196" s="25">
        <v>1070.8853999999999</v>
      </c>
      <c r="J196" s="25">
        <v>1192.3782000000001</v>
      </c>
      <c r="K196" s="7">
        <v>5260.0503971899998</v>
      </c>
      <c r="L196" s="22">
        <v>47.261577046548851</v>
      </c>
      <c r="M196" s="22">
        <v>44.758758556190273</v>
      </c>
      <c r="N196" s="22">
        <v>75.310120790586225</v>
      </c>
      <c r="O196" s="28">
        <v>6393.1394225599997</v>
      </c>
      <c r="P196" s="29">
        <v>39.125665627176062</v>
      </c>
      <c r="Q196" s="28">
        <v>6135.5907689400001</v>
      </c>
      <c r="R196" s="29">
        <v>44.26099706368074</v>
      </c>
      <c r="S196" s="22">
        <v>55.400000000000006</v>
      </c>
      <c r="T196" s="30">
        <v>54.300000000000004</v>
      </c>
      <c r="U196" s="30">
        <v>77.3</v>
      </c>
      <c r="V196" s="30">
        <v>45.6</v>
      </c>
      <c r="W196" s="1" t="str">
        <f t="shared" si="3"/>
        <v>B</v>
      </c>
    </row>
    <row r="197" spans="1:23">
      <c r="A197" s="2">
        <v>2923357</v>
      </c>
      <c r="B197" s="2" t="s">
        <v>202</v>
      </c>
      <c r="C197" s="25">
        <v>16425</v>
      </c>
      <c r="D197" s="25">
        <v>10083.307500000001</v>
      </c>
      <c r="E197" s="7">
        <v>4668</v>
      </c>
      <c r="F197" s="24">
        <v>203</v>
      </c>
      <c r="G197" s="26">
        <v>6354</v>
      </c>
      <c r="H197" s="27">
        <v>2010</v>
      </c>
      <c r="I197" s="25">
        <v>3688.0428000000002</v>
      </c>
      <c r="J197" s="25">
        <v>642.89940000000001</v>
      </c>
      <c r="K197" s="7">
        <v>6984.74277153</v>
      </c>
      <c r="L197" s="22">
        <v>34.231747498124946</v>
      </c>
      <c r="M197" s="22">
        <v>52.964313705474297</v>
      </c>
      <c r="N197" s="22">
        <v>78.780781512389922</v>
      </c>
      <c r="O197" s="28">
        <v>7377.8506802399997</v>
      </c>
      <c r="P197" s="29">
        <v>11.200479689338453</v>
      </c>
      <c r="Q197" s="28">
        <v>5858.74233336</v>
      </c>
      <c r="R197" s="29">
        <v>36.765226732623489</v>
      </c>
      <c r="S197" s="22">
        <v>56.000000000000007</v>
      </c>
      <c r="T197" s="30">
        <v>56.599999999999994</v>
      </c>
      <c r="U197" s="30">
        <v>77</v>
      </c>
      <c r="V197" s="30">
        <v>46.9</v>
      </c>
      <c r="W197" s="1" t="str">
        <f t="shared" si="3"/>
        <v>B</v>
      </c>
    </row>
    <row r="198" spans="1:23">
      <c r="A198" s="2">
        <v>2923902</v>
      </c>
      <c r="B198" s="2" t="s">
        <v>203</v>
      </c>
      <c r="C198" s="25">
        <v>10852</v>
      </c>
      <c r="D198" s="25">
        <v>3470.4696000000004</v>
      </c>
      <c r="E198" s="7">
        <v>3152</v>
      </c>
      <c r="F198" s="24">
        <v>255</v>
      </c>
      <c r="G198" s="26">
        <v>4172</v>
      </c>
      <c r="H198" s="27">
        <v>2519</v>
      </c>
      <c r="I198" s="25">
        <v>690.76020000000005</v>
      </c>
      <c r="J198" s="25">
        <v>1125.6492000000001</v>
      </c>
      <c r="K198" s="7">
        <v>3552.1991690899999</v>
      </c>
      <c r="L198" s="22">
        <v>40.565626282430664</v>
      </c>
      <c r="M198" s="22">
        <v>45.242315617313253</v>
      </c>
      <c r="N198" s="22">
        <v>74.882331497042003</v>
      </c>
      <c r="O198" s="28">
        <v>3823.3899746799998</v>
      </c>
      <c r="P198" s="29">
        <v>11.302776225858805</v>
      </c>
      <c r="Q198" s="28">
        <v>4763.4286068900001</v>
      </c>
      <c r="R198" s="29">
        <v>35.946399661439102</v>
      </c>
      <c r="S198" s="22">
        <v>58.3</v>
      </c>
      <c r="T198" s="30">
        <v>57.699999999999996</v>
      </c>
      <c r="U198" s="30">
        <v>69.899999999999991</v>
      </c>
      <c r="V198" s="30">
        <v>45.1</v>
      </c>
      <c r="W198" s="1" t="str">
        <f t="shared" si="3"/>
        <v>B</v>
      </c>
    </row>
    <row r="199" spans="1:23">
      <c r="A199" s="2">
        <v>2924058</v>
      </c>
      <c r="B199" s="2" t="s">
        <v>204</v>
      </c>
      <c r="C199" s="25">
        <v>13752</v>
      </c>
      <c r="D199" s="25">
        <v>8578.4976000000006</v>
      </c>
      <c r="E199" s="7">
        <v>4056</v>
      </c>
      <c r="F199" s="24">
        <v>230</v>
      </c>
      <c r="G199" s="26">
        <v>4942</v>
      </c>
      <c r="H199" s="27">
        <v>5010</v>
      </c>
      <c r="I199" s="25">
        <v>2862.4440000000004</v>
      </c>
      <c r="J199" s="25">
        <v>1615.7622000000001</v>
      </c>
      <c r="K199" s="7">
        <v>5945.5946290000002</v>
      </c>
      <c r="L199" s="22">
        <v>34.700618646273831</v>
      </c>
      <c r="M199" s="22">
        <v>53.319249045897699</v>
      </c>
      <c r="N199" s="22">
        <v>80.584661267485657</v>
      </c>
      <c r="O199" s="28">
        <v>6433.6567503799997</v>
      </c>
      <c r="P199" s="29">
        <v>19.813361542247481</v>
      </c>
      <c r="Q199" s="28">
        <v>5155.6470284500001</v>
      </c>
      <c r="R199" s="29">
        <v>46.721790290290443</v>
      </c>
      <c r="S199" s="22">
        <v>58.699999999999996</v>
      </c>
      <c r="T199" s="30">
        <v>58.599999999999994</v>
      </c>
      <c r="U199" s="30">
        <v>74.7</v>
      </c>
      <c r="V199" s="30">
        <v>44.6</v>
      </c>
      <c r="W199" s="1" t="str">
        <f t="shared" si="3"/>
        <v>B</v>
      </c>
    </row>
    <row r="200" spans="1:23">
      <c r="A200" s="2">
        <v>2924207</v>
      </c>
      <c r="B200" s="2" t="s">
        <v>205</v>
      </c>
      <c r="C200" s="25">
        <v>16995</v>
      </c>
      <c r="D200" s="25">
        <v>14209.5195</v>
      </c>
      <c r="E200" s="7">
        <v>4274</v>
      </c>
      <c r="F200" s="24">
        <v>163</v>
      </c>
      <c r="G200" s="26">
        <v>9518</v>
      </c>
      <c r="H200" s="27">
        <v>11038</v>
      </c>
      <c r="I200" s="25">
        <v>1512.6773999999998</v>
      </c>
      <c r="J200" s="25">
        <v>2994.5213999999996</v>
      </c>
      <c r="K200" s="7">
        <v>6571.4467640900002</v>
      </c>
      <c r="L200" s="22">
        <v>43.59881999633587</v>
      </c>
      <c r="M200" s="22">
        <v>47.968238841837412</v>
      </c>
      <c r="N200" s="22">
        <v>84.22917214858667</v>
      </c>
      <c r="O200" s="28">
        <v>6915.4604760499997</v>
      </c>
      <c r="P200" s="29">
        <v>29.321821191265229</v>
      </c>
      <c r="Q200" s="28">
        <v>6692.79130833</v>
      </c>
      <c r="R200" s="29">
        <v>41.649185446446282</v>
      </c>
      <c r="S200" s="22">
        <v>51.300000000000004</v>
      </c>
      <c r="T200" s="30">
        <v>56.3</v>
      </c>
      <c r="U200" s="30">
        <v>74.099999999999994</v>
      </c>
      <c r="V200" s="30">
        <v>47.9</v>
      </c>
      <c r="W200" s="1" t="str">
        <f t="shared" si="3"/>
        <v>C</v>
      </c>
    </row>
    <row r="201" spans="1:23">
      <c r="A201" s="2">
        <v>2924306</v>
      </c>
      <c r="B201" s="2" t="s">
        <v>206</v>
      </c>
      <c r="C201" s="25">
        <v>17982</v>
      </c>
      <c r="D201" s="25">
        <v>10370.2194</v>
      </c>
      <c r="E201" s="7">
        <v>4858</v>
      </c>
      <c r="F201" s="24">
        <v>234</v>
      </c>
      <c r="G201" s="26">
        <v>6244</v>
      </c>
      <c r="H201" s="27">
        <v>4751</v>
      </c>
      <c r="I201" s="25">
        <v>2913.9864000000002</v>
      </c>
      <c r="J201" s="25">
        <v>1480.4633999999999</v>
      </c>
      <c r="K201" s="7">
        <v>6617.1424887800003</v>
      </c>
      <c r="L201" s="22">
        <v>46.261411819189071</v>
      </c>
      <c r="M201" s="22">
        <v>42.422676691136253</v>
      </c>
      <c r="N201" s="22">
        <v>82.407828737445016</v>
      </c>
      <c r="O201" s="28">
        <v>7087.7374347100003</v>
      </c>
      <c r="P201" s="29">
        <v>29.682864050762909</v>
      </c>
      <c r="Q201" s="28">
        <v>7827.7113397000003</v>
      </c>
      <c r="R201" s="29">
        <v>38.727253637155478</v>
      </c>
      <c r="S201" s="22">
        <v>57.099999999999994</v>
      </c>
      <c r="T201" s="30">
        <v>55.300000000000004</v>
      </c>
      <c r="U201" s="30">
        <v>74</v>
      </c>
      <c r="V201" s="30">
        <v>50.4</v>
      </c>
      <c r="W201" s="1" t="str">
        <f t="shared" si="3"/>
        <v>C</v>
      </c>
    </row>
    <row r="202" spans="1:23">
      <c r="A202" s="2">
        <v>2924504</v>
      </c>
      <c r="B202" s="2" t="s">
        <v>207</v>
      </c>
      <c r="C202" s="25">
        <v>15628</v>
      </c>
      <c r="D202" s="25">
        <v>11308.4208</v>
      </c>
      <c r="E202" s="7">
        <v>4164</v>
      </c>
      <c r="F202" s="24">
        <v>238</v>
      </c>
      <c r="G202" s="26">
        <v>5710</v>
      </c>
      <c r="H202" s="27">
        <v>6808</v>
      </c>
      <c r="I202" s="25">
        <v>2580.8016000000002</v>
      </c>
      <c r="J202" s="25">
        <v>1984.8426000000002</v>
      </c>
      <c r="K202" s="7">
        <v>7015.77412929</v>
      </c>
      <c r="L202" s="22">
        <v>35.377048479038109</v>
      </c>
      <c r="M202" s="22">
        <v>48.559076517858202</v>
      </c>
      <c r="N202" s="22">
        <v>78.797584382294332</v>
      </c>
      <c r="O202" s="28">
        <v>7396.3058915700003</v>
      </c>
      <c r="P202" s="29">
        <v>19.420314195051514</v>
      </c>
      <c r="Q202" s="28">
        <v>5969.3726286199999</v>
      </c>
      <c r="R202" s="29">
        <v>44.851880901409835</v>
      </c>
      <c r="S202" s="22">
        <v>60.3</v>
      </c>
      <c r="T202" s="30">
        <v>57.3</v>
      </c>
      <c r="U202" s="30">
        <v>73.3</v>
      </c>
      <c r="V202" s="30">
        <v>47.099999999999994</v>
      </c>
      <c r="W202" s="1" t="str">
        <f t="shared" si="3"/>
        <v>B</v>
      </c>
    </row>
    <row r="203" spans="1:23">
      <c r="A203" s="2">
        <v>2924652</v>
      </c>
      <c r="B203" s="2" t="s">
        <v>208</v>
      </c>
      <c r="C203" s="25">
        <v>10342</v>
      </c>
      <c r="D203" s="25">
        <v>4501.8725999999997</v>
      </c>
      <c r="E203" s="7">
        <v>2866</v>
      </c>
      <c r="F203" s="24">
        <v>277</v>
      </c>
      <c r="G203" s="26">
        <v>3702</v>
      </c>
      <c r="H203" s="27">
        <v>2914</v>
      </c>
      <c r="I203" s="25">
        <v>1130.2511999999999</v>
      </c>
      <c r="J203" s="25">
        <v>1283.0375999999999</v>
      </c>
      <c r="K203" s="7">
        <v>4306.1852594900001</v>
      </c>
      <c r="L203" s="22">
        <v>37.596968847371279</v>
      </c>
      <c r="M203" s="22">
        <v>46.324666802414782</v>
      </c>
      <c r="N203" s="22">
        <v>77.315565164484795</v>
      </c>
      <c r="O203" s="28">
        <v>4656.3407147400003</v>
      </c>
      <c r="P203" s="29">
        <v>17.557067919709741</v>
      </c>
      <c r="Q203" s="28">
        <v>4081.8113680699998</v>
      </c>
      <c r="R203" s="29">
        <v>39.542443488346912</v>
      </c>
      <c r="S203" s="22">
        <v>61.199999999999996</v>
      </c>
      <c r="T203" s="30">
        <v>53.800000000000004</v>
      </c>
      <c r="U203" s="30">
        <v>74</v>
      </c>
      <c r="V203" s="30">
        <v>46.9</v>
      </c>
      <c r="W203" s="1" t="str">
        <f t="shared" si="3"/>
        <v>B</v>
      </c>
    </row>
    <row r="204" spans="1:23">
      <c r="A204" s="2">
        <v>2924702</v>
      </c>
      <c r="B204" s="2" t="s">
        <v>209</v>
      </c>
      <c r="C204" s="25">
        <v>12783</v>
      </c>
      <c r="D204" s="25">
        <v>6588.3581999999997</v>
      </c>
      <c r="E204" s="7">
        <v>3349</v>
      </c>
      <c r="F204" s="24">
        <v>239</v>
      </c>
      <c r="G204" s="26">
        <v>5110</v>
      </c>
      <c r="H204" s="27">
        <v>4297</v>
      </c>
      <c r="I204" s="25">
        <v>2821.0259999999998</v>
      </c>
      <c r="J204" s="25">
        <v>1626.807</v>
      </c>
      <c r="K204" s="7">
        <v>4029.4997377300001</v>
      </c>
      <c r="L204" s="22">
        <v>43.673242833884714</v>
      </c>
      <c r="M204" s="22">
        <v>43.596185975317283</v>
      </c>
      <c r="N204" s="22">
        <v>77.129324314304242</v>
      </c>
      <c r="O204" s="28">
        <v>4484.2641211600003</v>
      </c>
      <c r="P204" s="29">
        <v>15.887496034593632</v>
      </c>
      <c r="Q204" s="28">
        <v>6435.8916137599999</v>
      </c>
      <c r="R204" s="29">
        <v>36.966793554344036</v>
      </c>
      <c r="S204" s="22">
        <v>57.499999999999993</v>
      </c>
      <c r="T204" s="30">
        <v>57.099999999999994</v>
      </c>
      <c r="U204" s="30">
        <v>73.7</v>
      </c>
      <c r="V204" s="30">
        <v>43.1</v>
      </c>
      <c r="W204" s="1" t="str">
        <f t="shared" si="3"/>
        <v>A</v>
      </c>
    </row>
    <row r="205" spans="1:23">
      <c r="A205" s="2">
        <v>2925253</v>
      </c>
      <c r="B205" s="2" t="s">
        <v>210</v>
      </c>
      <c r="C205" s="25">
        <v>15742</v>
      </c>
      <c r="D205" s="25">
        <v>7337.3462</v>
      </c>
      <c r="E205" s="7">
        <v>4501</v>
      </c>
      <c r="F205" s="24">
        <v>214</v>
      </c>
      <c r="G205" s="26">
        <v>5676</v>
      </c>
      <c r="H205" s="27">
        <v>2786</v>
      </c>
      <c r="I205" s="25">
        <v>3400.4178000000002</v>
      </c>
      <c r="J205" s="25">
        <v>751.50659999999993</v>
      </c>
      <c r="K205" s="7">
        <v>5718.7272059300003</v>
      </c>
      <c r="L205" s="22">
        <v>41.674512274493026</v>
      </c>
      <c r="M205" s="22">
        <v>46.81459898532993</v>
      </c>
      <c r="N205" s="22">
        <v>78.249961389340172</v>
      </c>
      <c r="O205" s="28">
        <v>6462.5785873599998</v>
      </c>
      <c r="P205" s="29">
        <v>25.068302386738218</v>
      </c>
      <c r="Q205" s="28">
        <v>6365.3696388799999</v>
      </c>
      <c r="R205" s="29">
        <v>41.465675565927008</v>
      </c>
      <c r="S205" s="22">
        <v>57.999999999999993</v>
      </c>
      <c r="T205" s="30">
        <v>54.7</v>
      </c>
      <c r="U205" s="30">
        <v>75.3</v>
      </c>
      <c r="V205" s="30">
        <v>46.9</v>
      </c>
      <c r="W205" s="1" t="str">
        <f t="shared" si="3"/>
        <v>B</v>
      </c>
    </row>
    <row r="206" spans="1:23">
      <c r="A206" s="2">
        <v>2925600</v>
      </c>
      <c r="B206" s="2" t="s">
        <v>211</v>
      </c>
      <c r="C206" s="25">
        <v>13750</v>
      </c>
      <c r="D206" s="25">
        <v>4694.25</v>
      </c>
      <c r="E206" s="7">
        <v>4041</v>
      </c>
      <c r="F206" s="24">
        <v>237</v>
      </c>
      <c r="G206" s="26">
        <v>3152</v>
      </c>
      <c r="H206" s="27">
        <v>189</v>
      </c>
      <c r="I206" s="25">
        <v>4189.6608000000006</v>
      </c>
      <c r="J206" s="25">
        <v>101.24400000000001</v>
      </c>
      <c r="K206" s="7">
        <v>4672.46559531</v>
      </c>
      <c r="L206" s="22">
        <v>37.221214679961527</v>
      </c>
      <c r="M206" s="22">
        <v>51.830510354850809</v>
      </c>
      <c r="N206" s="22">
        <v>69.505846055350958</v>
      </c>
      <c r="O206" s="28">
        <v>4863.3557344999999</v>
      </c>
      <c r="P206" s="29">
        <v>5.7860928811725199</v>
      </c>
      <c r="Q206" s="28">
        <v>6664.64312608</v>
      </c>
      <c r="R206" s="29">
        <v>39.839795643817467</v>
      </c>
      <c r="S206" s="22">
        <v>61.4</v>
      </c>
      <c r="T206" s="30">
        <v>55.300000000000004</v>
      </c>
      <c r="U206" s="30">
        <v>75.7</v>
      </c>
      <c r="V206" s="30">
        <v>47.5</v>
      </c>
      <c r="W206" s="1" t="str">
        <f t="shared" si="3"/>
        <v>B</v>
      </c>
    </row>
    <row r="207" spans="1:23">
      <c r="A207" s="2">
        <v>2925709</v>
      </c>
      <c r="B207" s="2" t="s">
        <v>212</v>
      </c>
      <c r="C207" s="25">
        <v>13652</v>
      </c>
      <c r="D207" s="25">
        <v>9454.01</v>
      </c>
      <c r="E207" s="7">
        <v>3792</v>
      </c>
      <c r="F207" s="24">
        <v>216</v>
      </c>
      <c r="G207" s="26">
        <v>7034</v>
      </c>
      <c r="H207" s="27">
        <v>7500</v>
      </c>
      <c r="I207" s="25">
        <v>1081.47</v>
      </c>
      <c r="J207" s="25">
        <v>2458.8485999999998</v>
      </c>
      <c r="K207" s="7">
        <v>4885.4535345100003</v>
      </c>
      <c r="L207" s="22">
        <v>40.555509291731994</v>
      </c>
      <c r="M207" s="22">
        <v>50.288469934801292</v>
      </c>
      <c r="N207" s="22">
        <v>86.794255669974902</v>
      </c>
      <c r="O207" s="28">
        <v>5372.4255696500004</v>
      </c>
      <c r="P207" s="29">
        <v>23.140198074274871</v>
      </c>
      <c r="Q207" s="28">
        <v>6270.2348806099999</v>
      </c>
      <c r="R207" s="29">
        <v>44.522806741147328</v>
      </c>
      <c r="S207" s="22">
        <v>54.2</v>
      </c>
      <c r="T207" s="30">
        <v>50.7</v>
      </c>
      <c r="U207" s="30">
        <v>74.3</v>
      </c>
      <c r="V207" s="30">
        <v>46.7</v>
      </c>
      <c r="W207" s="1" t="str">
        <f t="shared" si="3"/>
        <v>B</v>
      </c>
    </row>
    <row r="208" spans="1:23">
      <c r="A208" s="2">
        <v>2926103</v>
      </c>
      <c r="B208" s="2" t="s">
        <v>213</v>
      </c>
      <c r="C208" s="25">
        <v>12055</v>
      </c>
      <c r="D208" s="25">
        <v>5333.1320000000005</v>
      </c>
      <c r="E208" s="7">
        <v>3675</v>
      </c>
      <c r="F208" s="24">
        <v>276</v>
      </c>
      <c r="G208" s="26">
        <v>3472</v>
      </c>
      <c r="H208" s="27">
        <v>2187</v>
      </c>
      <c r="I208" s="25">
        <v>2978.8746000000001</v>
      </c>
      <c r="J208" s="25">
        <v>881.74320000000012</v>
      </c>
      <c r="K208" s="7">
        <v>5325.6891695900003</v>
      </c>
      <c r="L208" s="22">
        <v>31.595996245699197</v>
      </c>
      <c r="M208" s="22">
        <v>55.615869922773676</v>
      </c>
      <c r="N208" s="22">
        <v>70.115308815142853</v>
      </c>
      <c r="O208" s="28">
        <v>5843.7128957699997</v>
      </c>
      <c r="P208" s="29">
        <v>14.273131055664173</v>
      </c>
      <c r="Q208" s="28">
        <v>4368.2383480500002</v>
      </c>
      <c r="R208" s="29">
        <v>45.229936169851726</v>
      </c>
      <c r="S208" s="22">
        <v>63.6</v>
      </c>
      <c r="T208" s="30">
        <v>59</v>
      </c>
      <c r="U208" s="30">
        <v>71.2</v>
      </c>
      <c r="V208" s="30">
        <v>47.699999999999996</v>
      </c>
      <c r="W208" s="1" t="str">
        <f t="shared" si="3"/>
        <v>C</v>
      </c>
    </row>
    <row r="209" spans="1:23">
      <c r="A209" s="2">
        <v>2926509</v>
      </c>
      <c r="B209" s="2" t="s">
        <v>214</v>
      </c>
      <c r="C209" s="25">
        <v>14276</v>
      </c>
      <c r="D209" s="25">
        <v>12354.4504</v>
      </c>
      <c r="E209" s="7">
        <v>3933</v>
      </c>
      <c r="F209" s="24">
        <v>177</v>
      </c>
      <c r="G209" s="26">
        <v>7136</v>
      </c>
      <c r="H209" s="27">
        <v>3213</v>
      </c>
      <c r="I209" s="25">
        <v>3490.6169999999997</v>
      </c>
      <c r="J209" s="25">
        <v>1091.5944</v>
      </c>
      <c r="K209" s="7">
        <v>5726.2533766200004</v>
      </c>
      <c r="L209" s="22">
        <v>42.984489458266466</v>
      </c>
      <c r="M209" s="22">
        <v>48.70597937693141</v>
      </c>
      <c r="N209" s="22">
        <v>85.306442677223799</v>
      </c>
      <c r="O209" s="28">
        <v>5968.9900320799998</v>
      </c>
      <c r="P209" s="29">
        <v>26.519934063424554</v>
      </c>
      <c r="Q209" s="28">
        <v>5880.7837100400002</v>
      </c>
      <c r="R209" s="29">
        <v>40.304002028564291</v>
      </c>
      <c r="S209" s="22">
        <v>51.2</v>
      </c>
      <c r="T209" s="30">
        <v>53.300000000000004</v>
      </c>
      <c r="U209" s="30">
        <v>77.600000000000009</v>
      </c>
      <c r="V209" s="30">
        <v>46</v>
      </c>
      <c r="W209" s="1" t="str">
        <f t="shared" si="3"/>
        <v>B</v>
      </c>
    </row>
    <row r="210" spans="1:23">
      <c r="A210" s="2">
        <v>2926707</v>
      </c>
      <c r="B210" s="2" t="s">
        <v>215</v>
      </c>
      <c r="C210" s="25">
        <v>13007</v>
      </c>
      <c r="D210" s="25">
        <v>6698.6049999999996</v>
      </c>
      <c r="E210" s="7">
        <v>3721</v>
      </c>
      <c r="F210" s="24">
        <v>290</v>
      </c>
      <c r="G210" s="26">
        <v>4158</v>
      </c>
      <c r="H210" s="27">
        <v>2978</v>
      </c>
      <c r="I210" s="25">
        <v>2619.4584</v>
      </c>
      <c r="J210" s="25">
        <v>1032.6888000000001</v>
      </c>
      <c r="K210" s="7">
        <v>4867.9196127499999</v>
      </c>
      <c r="L210" s="22">
        <v>36.087437953981294</v>
      </c>
      <c r="M210" s="22">
        <v>51.972888753185401</v>
      </c>
      <c r="N210" s="22">
        <v>75.336639779989781</v>
      </c>
      <c r="O210" s="28">
        <v>5147.5032305000004</v>
      </c>
      <c r="P210" s="29">
        <v>17.86251729774412</v>
      </c>
      <c r="Q210" s="28">
        <v>6345.4792166300003</v>
      </c>
      <c r="R210" s="29">
        <v>49.128361396881637</v>
      </c>
      <c r="S210" s="22">
        <v>60.5</v>
      </c>
      <c r="T210" s="30">
        <v>59.4</v>
      </c>
      <c r="U210" s="30">
        <v>80.7</v>
      </c>
      <c r="V210" s="30">
        <v>41.3</v>
      </c>
      <c r="W210" s="1" t="str">
        <f t="shared" si="3"/>
        <v>A</v>
      </c>
    </row>
    <row r="211" spans="1:23">
      <c r="A211" s="2">
        <v>2926806</v>
      </c>
      <c r="B211" s="2" t="s">
        <v>216</v>
      </c>
      <c r="C211" s="25">
        <v>14815</v>
      </c>
      <c r="D211" s="25">
        <v>8822.3325000000004</v>
      </c>
      <c r="E211" s="7">
        <v>4012</v>
      </c>
      <c r="F211" s="24">
        <v>218</v>
      </c>
      <c r="G211" s="26">
        <v>6378</v>
      </c>
      <c r="H211" s="27">
        <v>4852</v>
      </c>
      <c r="I211" s="25">
        <v>2789.7323999999999</v>
      </c>
      <c r="J211" s="25">
        <v>1513.1376</v>
      </c>
      <c r="K211" s="7">
        <v>5864.7426242000001</v>
      </c>
      <c r="L211" s="22">
        <v>39.48146524179797</v>
      </c>
      <c r="M211" s="22">
        <v>48.25689288692999</v>
      </c>
      <c r="N211" s="22">
        <v>80.933521566921456</v>
      </c>
      <c r="O211" s="28">
        <v>6152.69635002</v>
      </c>
      <c r="P211" s="29">
        <v>16.881357234160006</v>
      </c>
      <c r="Q211" s="28">
        <v>6509.23199277</v>
      </c>
      <c r="R211" s="29">
        <v>39.156321488940662</v>
      </c>
      <c r="S211" s="22">
        <v>57.599999999999994</v>
      </c>
      <c r="T211" s="30">
        <v>54.900000000000006</v>
      </c>
      <c r="U211" s="30">
        <v>74.7</v>
      </c>
      <c r="V211" s="30">
        <v>47.099999999999994</v>
      </c>
      <c r="W211" s="1" t="str">
        <f t="shared" si="3"/>
        <v>B</v>
      </c>
    </row>
    <row r="212" spans="1:23">
      <c r="A212" s="2">
        <v>2926905</v>
      </c>
      <c r="B212" s="2" t="s">
        <v>217</v>
      </c>
      <c r="C212" s="25">
        <v>11918</v>
      </c>
      <c r="D212" s="25">
        <v>6651.4358000000011</v>
      </c>
      <c r="E212" s="7">
        <v>3249</v>
      </c>
      <c r="F212" s="24">
        <v>262</v>
      </c>
      <c r="G212" s="26">
        <v>5068</v>
      </c>
      <c r="H212" s="27">
        <v>3453</v>
      </c>
      <c r="I212" s="25">
        <v>3269.2608</v>
      </c>
      <c r="J212" s="25">
        <v>1298.6843999999999</v>
      </c>
      <c r="K212" s="7">
        <v>4294.3291686800003</v>
      </c>
      <c r="L212" s="22">
        <v>39.384365873727361</v>
      </c>
      <c r="M212" s="22">
        <v>46.672937410244032</v>
      </c>
      <c r="N212" s="22">
        <v>78.554086293131149</v>
      </c>
      <c r="O212" s="28">
        <v>4592.9497196800003</v>
      </c>
      <c r="P212" s="29">
        <v>19.36441044018148</v>
      </c>
      <c r="Q212" s="28">
        <v>5695.7354212</v>
      </c>
      <c r="R212" s="29">
        <v>44.471863059543907</v>
      </c>
      <c r="S212" s="22">
        <v>59.4</v>
      </c>
      <c r="T212" s="30">
        <v>54.300000000000004</v>
      </c>
      <c r="U212" s="30">
        <v>74</v>
      </c>
      <c r="V212" s="30">
        <v>46.300000000000004</v>
      </c>
      <c r="W212" s="1" t="str">
        <f t="shared" si="3"/>
        <v>B</v>
      </c>
    </row>
    <row r="213" spans="1:23">
      <c r="A213" s="2">
        <v>2927309</v>
      </c>
      <c r="B213" s="2" t="s">
        <v>218</v>
      </c>
      <c r="C213" s="25">
        <v>13456</v>
      </c>
      <c r="D213" s="25">
        <v>7496.3375999999998</v>
      </c>
      <c r="E213" s="7">
        <v>3833</v>
      </c>
      <c r="F213" s="24">
        <v>264</v>
      </c>
      <c r="G213" s="26">
        <v>2372</v>
      </c>
      <c r="H213" s="27">
        <v>162</v>
      </c>
      <c r="I213" s="25">
        <v>3999.1380000000004</v>
      </c>
      <c r="J213" s="25">
        <v>76.853399999999993</v>
      </c>
      <c r="K213" s="7">
        <v>6367.2345402700003</v>
      </c>
      <c r="L213" s="22">
        <v>33.518638583283661</v>
      </c>
      <c r="M213" s="22">
        <v>51.194733379196286</v>
      </c>
      <c r="N213" s="22">
        <v>57.830927701701697</v>
      </c>
      <c r="O213" s="28">
        <v>6736.4229896400002</v>
      </c>
      <c r="P213" s="29">
        <v>13.82557945280945</v>
      </c>
      <c r="Q213" s="28">
        <v>4403.62215328</v>
      </c>
      <c r="R213" s="29">
        <v>36.355984705171032</v>
      </c>
      <c r="S213" s="22">
        <v>61.7</v>
      </c>
      <c r="T213" s="30">
        <v>57.699999999999996</v>
      </c>
      <c r="U213" s="30">
        <v>79.600000000000009</v>
      </c>
      <c r="V213" s="30">
        <v>43.3</v>
      </c>
      <c r="W213" s="1" t="str">
        <f t="shared" si="3"/>
        <v>A</v>
      </c>
    </row>
    <row r="214" spans="1:23">
      <c r="A214" s="2">
        <v>2927507</v>
      </c>
      <c r="B214" s="2" t="s">
        <v>219</v>
      </c>
      <c r="C214" s="25">
        <v>19064</v>
      </c>
      <c r="D214" s="25">
        <v>10395.599200000001</v>
      </c>
      <c r="E214" s="7">
        <v>5413</v>
      </c>
      <c r="F214" s="24">
        <v>233</v>
      </c>
      <c r="G214" s="26">
        <v>6122</v>
      </c>
      <c r="H214" s="27">
        <v>5072</v>
      </c>
      <c r="I214" s="25">
        <v>3005.5661999999998</v>
      </c>
      <c r="J214" s="25">
        <v>1352.5278000000001</v>
      </c>
      <c r="K214" s="7">
        <v>7098.3258187199999</v>
      </c>
      <c r="L214" s="22">
        <v>40.931888557330467</v>
      </c>
      <c r="M214" s="22">
        <v>48.135300094515976</v>
      </c>
      <c r="N214" s="22">
        <v>74.633573570654619</v>
      </c>
      <c r="O214" s="28">
        <v>7891.4902772900004</v>
      </c>
      <c r="P214" s="29">
        <v>24.33086223049072</v>
      </c>
      <c r="Q214" s="28">
        <v>7923.72172426</v>
      </c>
      <c r="R214" s="29">
        <v>42.53461337064757</v>
      </c>
      <c r="S214" s="22">
        <v>58.3</v>
      </c>
      <c r="T214" s="30">
        <v>64.3</v>
      </c>
      <c r="U214" s="30">
        <v>80.100000000000009</v>
      </c>
      <c r="V214" s="30">
        <v>40.400000000000006</v>
      </c>
      <c r="W214" s="1" t="str">
        <f t="shared" si="3"/>
        <v>A</v>
      </c>
    </row>
    <row r="215" spans="1:23">
      <c r="A215" s="2">
        <v>2927606</v>
      </c>
      <c r="B215" s="2" t="s">
        <v>220</v>
      </c>
      <c r="C215" s="25">
        <v>15060</v>
      </c>
      <c r="D215" s="25">
        <v>9448.6440000000002</v>
      </c>
      <c r="E215" s="7">
        <v>4174</v>
      </c>
      <c r="F215" s="24">
        <v>204</v>
      </c>
      <c r="G215" s="26">
        <v>7218</v>
      </c>
      <c r="H215" s="27">
        <v>5346</v>
      </c>
      <c r="I215" s="25">
        <v>1517.2794000000001</v>
      </c>
      <c r="J215" s="25">
        <v>1665.9240000000002</v>
      </c>
      <c r="K215" s="7">
        <v>6988.2891061099999</v>
      </c>
      <c r="L215" s="22">
        <v>38.037712571506297</v>
      </c>
      <c r="M215" s="22">
        <v>49.434195467288319</v>
      </c>
      <c r="N215" s="22">
        <v>82.131910264772841</v>
      </c>
      <c r="O215" s="28">
        <v>7296.0220855600001</v>
      </c>
      <c r="P215" s="29">
        <v>28.208395077412014</v>
      </c>
      <c r="Q215" s="28">
        <v>4974.3449548500002</v>
      </c>
      <c r="R215" s="29">
        <v>47.545330387150806</v>
      </c>
      <c r="S215" s="22">
        <v>54.6</v>
      </c>
      <c r="T215" s="30">
        <v>56.3</v>
      </c>
      <c r="U215" s="30">
        <v>70.399999999999991</v>
      </c>
      <c r="V215" s="30">
        <v>47.9</v>
      </c>
      <c r="W215" s="1" t="str">
        <f t="shared" si="3"/>
        <v>C</v>
      </c>
    </row>
    <row r="216" spans="1:23">
      <c r="A216" s="2">
        <v>2927903</v>
      </c>
      <c r="B216" s="2" t="s">
        <v>221</v>
      </c>
      <c r="C216" s="25">
        <v>10363</v>
      </c>
      <c r="D216" s="25">
        <v>848.72969999999998</v>
      </c>
      <c r="E216" s="7">
        <v>3226</v>
      </c>
      <c r="F216" s="24">
        <v>278</v>
      </c>
      <c r="G216" s="26">
        <v>4404</v>
      </c>
      <c r="H216" s="27">
        <v>435</v>
      </c>
      <c r="I216" s="25">
        <v>1496.5704000000001</v>
      </c>
      <c r="J216" s="25">
        <v>231.02039999999997</v>
      </c>
      <c r="K216" s="7">
        <v>3755.29206957</v>
      </c>
      <c r="L216" s="22">
        <v>35.322292011715732</v>
      </c>
      <c r="M216" s="22">
        <v>51.615991592195442</v>
      </c>
      <c r="N216" s="22">
        <v>72.128933378051443</v>
      </c>
      <c r="O216" s="28">
        <v>4314.5396886099998</v>
      </c>
      <c r="P216" s="29">
        <v>11.903253858013652</v>
      </c>
      <c r="Q216" s="28">
        <v>4502.2058392199997</v>
      </c>
      <c r="R216" s="29">
        <v>42.23484926711906</v>
      </c>
      <c r="S216" s="22">
        <v>57.4</v>
      </c>
      <c r="T216" s="30">
        <v>51.7</v>
      </c>
      <c r="U216" s="30">
        <v>75.3</v>
      </c>
      <c r="V216" s="30">
        <v>46.6</v>
      </c>
      <c r="W216" s="1" t="str">
        <f t="shared" si="3"/>
        <v>B</v>
      </c>
    </row>
    <row r="217" spans="1:23">
      <c r="A217" s="2">
        <v>2928059</v>
      </c>
      <c r="B217" s="2" t="s">
        <v>222</v>
      </c>
      <c r="C217" s="25">
        <v>13344</v>
      </c>
      <c r="D217" s="25">
        <v>5272.2143999999998</v>
      </c>
      <c r="E217" s="7">
        <v>3971</v>
      </c>
      <c r="F217" s="24">
        <v>245</v>
      </c>
      <c r="G217" s="26">
        <v>5664</v>
      </c>
      <c r="H217" s="27">
        <v>3841</v>
      </c>
      <c r="I217" s="25">
        <v>1144.0572</v>
      </c>
      <c r="J217" s="25">
        <v>1603.797</v>
      </c>
      <c r="K217" s="7">
        <v>5087.0742987000003</v>
      </c>
      <c r="L217" s="22">
        <v>38.806760734429588</v>
      </c>
      <c r="M217" s="22">
        <v>47.946267273300819</v>
      </c>
      <c r="N217" s="22">
        <v>80.512201699692966</v>
      </c>
      <c r="O217" s="28">
        <v>5492.1759879600004</v>
      </c>
      <c r="P217" s="29">
        <v>13.379026962188298</v>
      </c>
      <c r="Q217" s="28">
        <v>5488.76171772</v>
      </c>
      <c r="R217" s="29">
        <v>35.749688236331252</v>
      </c>
      <c r="S217" s="22">
        <v>55.600000000000009</v>
      </c>
      <c r="T217" s="30">
        <v>51.800000000000004</v>
      </c>
      <c r="U217" s="30">
        <v>73.7</v>
      </c>
      <c r="V217" s="30">
        <v>46.300000000000004</v>
      </c>
      <c r="W217" s="1" t="str">
        <f t="shared" si="3"/>
        <v>B</v>
      </c>
    </row>
    <row r="218" spans="1:23">
      <c r="A218" s="2">
        <v>2929008</v>
      </c>
      <c r="B218" s="2" t="s">
        <v>223</v>
      </c>
      <c r="C218" s="25">
        <v>14098</v>
      </c>
      <c r="D218" s="25">
        <v>4832.7943999999998</v>
      </c>
      <c r="E218" s="7">
        <v>3695</v>
      </c>
      <c r="F218" s="24">
        <v>303</v>
      </c>
      <c r="G218" s="26">
        <v>3272</v>
      </c>
      <c r="H218" s="27">
        <v>3528</v>
      </c>
      <c r="I218" s="25">
        <v>816.85500000000002</v>
      </c>
      <c r="J218" s="25">
        <v>1169.3682000000001</v>
      </c>
      <c r="K218" s="7">
        <v>5977.2273115899998</v>
      </c>
      <c r="L218" s="22">
        <v>38.675723546522839</v>
      </c>
      <c r="M218" s="22">
        <v>43.626811728268663</v>
      </c>
      <c r="N218" s="22">
        <v>60.484587806961621</v>
      </c>
      <c r="O218" s="28">
        <v>6865.46582657</v>
      </c>
      <c r="P218" s="29">
        <v>21.596384965486834</v>
      </c>
      <c r="Q218" s="28">
        <v>5314.0937515300002</v>
      </c>
      <c r="R218" s="29">
        <v>39.258874364031293</v>
      </c>
      <c r="S218" s="22">
        <v>63.9</v>
      </c>
      <c r="T218" s="30">
        <v>55.000000000000007</v>
      </c>
      <c r="U218" s="30">
        <v>74.400000000000006</v>
      </c>
      <c r="V218" s="30">
        <v>49</v>
      </c>
      <c r="W218" s="1" t="str">
        <f t="shared" si="3"/>
        <v>C</v>
      </c>
    </row>
    <row r="219" spans="1:23">
      <c r="A219" s="2">
        <v>2929057</v>
      </c>
      <c r="B219" s="2" t="s">
        <v>224</v>
      </c>
      <c r="C219" s="25">
        <v>13048</v>
      </c>
      <c r="D219" s="25">
        <v>2460.8528000000001</v>
      </c>
      <c r="E219" s="7">
        <v>3683</v>
      </c>
      <c r="F219" s="24">
        <v>372</v>
      </c>
      <c r="G219" s="26">
        <v>3134</v>
      </c>
      <c r="H219" s="27">
        <v>745</v>
      </c>
      <c r="I219" s="25">
        <v>4237.0613999999996</v>
      </c>
      <c r="J219" s="25">
        <v>306.03300000000002</v>
      </c>
      <c r="K219" s="7">
        <v>5171.24749625</v>
      </c>
      <c r="L219" s="22">
        <v>34.442836080500228</v>
      </c>
      <c r="M219" s="22">
        <v>46.480962809353635</v>
      </c>
      <c r="N219" s="22">
        <v>67.590880650048248</v>
      </c>
      <c r="O219" s="28">
        <v>5683.4396772999999</v>
      </c>
      <c r="P219" s="29">
        <v>14.284425288308498</v>
      </c>
      <c r="Q219" s="28">
        <v>4966.8072988100002</v>
      </c>
      <c r="R219" s="29">
        <v>42.490210676698361</v>
      </c>
      <c r="S219" s="22">
        <v>63.9</v>
      </c>
      <c r="T219" s="30">
        <v>53.5</v>
      </c>
      <c r="U219" s="30">
        <v>77.8</v>
      </c>
      <c r="V219" s="30">
        <v>48</v>
      </c>
      <c r="W219" s="1" t="str">
        <f t="shared" si="3"/>
        <v>C</v>
      </c>
    </row>
    <row r="220" spans="1:23">
      <c r="A220" s="2">
        <v>2929255</v>
      </c>
      <c r="B220" s="2" t="s">
        <v>225</v>
      </c>
      <c r="C220" s="25">
        <v>18427</v>
      </c>
      <c r="D220" s="25">
        <v>7932.8234999999995</v>
      </c>
      <c r="E220" s="7">
        <v>5121</v>
      </c>
      <c r="F220" s="24">
        <v>201</v>
      </c>
      <c r="G220" s="26">
        <v>5152</v>
      </c>
      <c r="H220" s="27">
        <v>2276</v>
      </c>
      <c r="I220" s="25">
        <v>3621.7740000000003</v>
      </c>
      <c r="J220" s="25">
        <v>643.3596</v>
      </c>
      <c r="K220" s="7">
        <v>6995.2093370599996</v>
      </c>
      <c r="L220" s="22">
        <v>37.023304380470108</v>
      </c>
      <c r="M220" s="22">
        <v>50.207804511314748</v>
      </c>
      <c r="N220" s="22">
        <v>70.616023059911967</v>
      </c>
      <c r="O220" s="28">
        <v>7500.5299320599997</v>
      </c>
      <c r="P220" s="29">
        <v>13.550638446700484</v>
      </c>
      <c r="Q220" s="28">
        <v>7572.3222027800002</v>
      </c>
      <c r="R220" s="29">
        <v>39.726571191801654</v>
      </c>
      <c r="S220" s="22">
        <v>59.199999999999996</v>
      </c>
      <c r="T220" s="30">
        <v>53</v>
      </c>
      <c r="U220" s="30">
        <v>77.5</v>
      </c>
      <c r="V220" s="30">
        <v>51.2</v>
      </c>
      <c r="W220" s="1" t="str">
        <f t="shared" si="3"/>
        <v>C</v>
      </c>
    </row>
    <row r="221" spans="1:23">
      <c r="A221" s="2">
        <v>2929370</v>
      </c>
      <c r="B221" s="2" t="s">
        <v>226</v>
      </c>
      <c r="C221" s="25">
        <v>10180</v>
      </c>
      <c r="D221" s="25">
        <v>3189.3939999999998</v>
      </c>
      <c r="E221" s="7">
        <v>3142</v>
      </c>
      <c r="F221" s="24">
        <v>236</v>
      </c>
      <c r="G221" s="26">
        <v>4210</v>
      </c>
      <c r="H221" s="27">
        <v>2226</v>
      </c>
      <c r="I221" s="25">
        <v>2267.4054000000001</v>
      </c>
      <c r="J221" s="25">
        <v>895.08899999999994</v>
      </c>
      <c r="K221" s="7">
        <v>4202.19046445</v>
      </c>
      <c r="L221" s="22">
        <v>29.18128407481176</v>
      </c>
      <c r="M221" s="22">
        <v>58.283187080601742</v>
      </c>
      <c r="N221" s="22">
        <v>82.720373088206543</v>
      </c>
      <c r="O221" s="28">
        <v>4588.2495639999997</v>
      </c>
      <c r="P221" s="29">
        <v>14.088088470420438</v>
      </c>
      <c r="Q221" s="28">
        <v>3820.12293873</v>
      </c>
      <c r="R221" s="29">
        <v>52.690674167914906</v>
      </c>
      <c r="S221" s="22">
        <v>55.2</v>
      </c>
      <c r="T221" s="30">
        <v>55.2</v>
      </c>
      <c r="U221" s="30">
        <v>68.5</v>
      </c>
      <c r="V221" s="30">
        <v>46.7</v>
      </c>
      <c r="W221" s="1" t="str">
        <f t="shared" si="3"/>
        <v>B</v>
      </c>
    </row>
    <row r="222" spans="1:23">
      <c r="A222" s="2">
        <v>2929404</v>
      </c>
      <c r="B222" s="2" t="s">
        <v>227</v>
      </c>
      <c r="C222" s="25">
        <v>10414</v>
      </c>
      <c r="D222" s="25">
        <v>7054.4435999999996</v>
      </c>
      <c r="E222" s="7">
        <v>3098</v>
      </c>
      <c r="F222" s="24">
        <v>247</v>
      </c>
      <c r="G222" s="26">
        <v>3794</v>
      </c>
      <c r="H222" s="27">
        <v>5067</v>
      </c>
      <c r="I222" s="25">
        <v>1596.8940000000002</v>
      </c>
      <c r="J222" s="25">
        <v>2360.3658</v>
      </c>
      <c r="K222" s="7">
        <v>5206.5111086899997</v>
      </c>
      <c r="L222" s="22">
        <v>31.578942834943895</v>
      </c>
      <c r="M222" s="22">
        <v>55.665063249776722</v>
      </c>
      <c r="N222" s="22">
        <v>79.562290241580072</v>
      </c>
      <c r="O222" s="28">
        <v>5430.8264271300004</v>
      </c>
      <c r="P222" s="29">
        <v>13.994233658865701</v>
      </c>
      <c r="Q222" s="28">
        <v>3289.3884076200002</v>
      </c>
      <c r="R222" s="29">
        <v>39.388455516186525</v>
      </c>
      <c r="S222" s="22">
        <v>59.3</v>
      </c>
      <c r="T222" s="30">
        <v>54.300000000000004</v>
      </c>
      <c r="U222" s="30">
        <v>77</v>
      </c>
      <c r="V222" s="30">
        <v>44.6</v>
      </c>
      <c r="W222" s="1" t="str">
        <f t="shared" si="3"/>
        <v>B</v>
      </c>
    </row>
    <row r="223" spans="1:23">
      <c r="A223" s="2">
        <v>2929602</v>
      </c>
      <c r="B223" s="2" t="s">
        <v>228</v>
      </c>
      <c r="C223" s="25">
        <v>16585</v>
      </c>
      <c r="D223" s="25">
        <v>8501.4709999999995</v>
      </c>
      <c r="E223" s="7">
        <v>4779</v>
      </c>
      <c r="F223" s="24">
        <v>279</v>
      </c>
      <c r="G223" s="26">
        <v>3962</v>
      </c>
      <c r="H223" s="27">
        <v>5992</v>
      </c>
      <c r="I223" s="25">
        <v>2647.0704000000005</v>
      </c>
      <c r="J223" s="25">
        <v>1795.7004000000002</v>
      </c>
      <c r="K223" s="7">
        <v>6796.6903643300002</v>
      </c>
      <c r="L223" s="22">
        <v>38.044868709751938</v>
      </c>
      <c r="M223" s="22">
        <v>48.364045475633425</v>
      </c>
      <c r="N223" s="22">
        <v>68.45886497977618</v>
      </c>
      <c r="O223" s="28">
        <v>7601.6993934499997</v>
      </c>
      <c r="P223" s="29">
        <v>20.406672021346136</v>
      </c>
      <c r="Q223" s="28">
        <v>6429.1727332600003</v>
      </c>
      <c r="R223" s="29">
        <v>41.100151243722074</v>
      </c>
      <c r="S223" s="22">
        <v>61.4</v>
      </c>
      <c r="T223" s="30">
        <v>54.500000000000007</v>
      </c>
      <c r="U223" s="30">
        <v>80.7</v>
      </c>
      <c r="V223" s="30">
        <v>49.1</v>
      </c>
      <c r="W223" s="1" t="str">
        <f t="shared" si="3"/>
        <v>C</v>
      </c>
    </row>
    <row r="224" spans="1:23">
      <c r="A224" s="2">
        <v>2929701</v>
      </c>
      <c r="B224" s="2" t="s">
        <v>229</v>
      </c>
      <c r="C224" s="25">
        <v>18964</v>
      </c>
      <c r="D224" s="25">
        <v>14632.6224</v>
      </c>
      <c r="E224" s="7">
        <v>5156</v>
      </c>
      <c r="F224" s="24">
        <v>197</v>
      </c>
      <c r="G224" s="26">
        <v>8148</v>
      </c>
      <c r="H224" s="27">
        <v>2331</v>
      </c>
      <c r="I224" s="25">
        <v>2906.163</v>
      </c>
      <c r="J224" s="25">
        <v>603.32219999999995</v>
      </c>
      <c r="K224" s="7">
        <v>8721.7847367899994</v>
      </c>
      <c r="L224" s="22">
        <v>42.200280314733604</v>
      </c>
      <c r="M224" s="22">
        <v>47.571542963952552</v>
      </c>
      <c r="N224" s="22">
        <v>84.410284542357715</v>
      </c>
      <c r="O224" s="28">
        <v>9184.6550167299993</v>
      </c>
      <c r="P224" s="29">
        <v>30.381825171953885</v>
      </c>
      <c r="Q224" s="28">
        <v>6471.0572164499999</v>
      </c>
      <c r="R224" s="29">
        <v>41.025268511941817</v>
      </c>
      <c r="S224" s="22">
        <v>52.7</v>
      </c>
      <c r="T224" s="30">
        <v>54.800000000000004</v>
      </c>
      <c r="U224" s="30">
        <v>76.400000000000006</v>
      </c>
      <c r="V224" s="30">
        <v>48</v>
      </c>
      <c r="W224" s="1" t="str">
        <f t="shared" si="3"/>
        <v>C</v>
      </c>
    </row>
    <row r="225" spans="1:23">
      <c r="A225" s="2">
        <v>2929750</v>
      </c>
      <c r="B225" s="2" t="s">
        <v>230</v>
      </c>
      <c r="C225" s="25">
        <v>11201</v>
      </c>
      <c r="D225" s="25">
        <v>253.14259999999999</v>
      </c>
      <c r="E225" s="7">
        <v>3538</v>
      </c>
      <c r="F225" s="24">
        <v>265</v>
      </c>
      <c r="G225" s="26">
        <v>2476</v>
      </c>
      <c r="H225" s="27">
        <v>266</v>
      </c>
      <c r="I225" s="25">
        <v>3229.6836000000003</v>
      </c>
      <c r="J225" s="25">
        <v>127.47540000000001</v>
      </c>
      <c r="K225" s="7">
        <v>4670.5979021100002</v>
      </c>
      <c r="L225" s="22">
        <v>36.699627975151508</v>
      </c>
      <c r="M225" s="22">
        <v>50.615797841331144</v>
      </c>
      <c r="N225" s="22">
        <v>62.245148663377925</v>
      </c>
      <c r="O225" s="28">
        <v>5195.2383133800004</v>
      </c>
      <c r="P225" s="29">
        <v>18.995327658568137</v>
      </c>
      <c r="Q225" s="28">
        <v>4281.5119743200003</v>
      </c>
      <c r="R225" s="29">
        <v>41.817760305443521</v>
      </c>
      <c r="S225" s="22">
        <v>61.7</v>
      </c>
      <c r="T225" s="30">
        <v>56.8</v>
      </c>
      <c r="U225" s="30">
        <v>72.899999999999991</v>
      </c>
      <c r="V225" s="30">
        <v>45.2</v>
      </c>
      <c r="W225" s="1" t="str">
        <f t="shared" si="3"/>
        <v>B</v>
      </c>
    </row>
    <row r="226" spans="1:23">
      <c r="A226" s="2">
        <v>2929800</v>
      </c>
      <c r="B226" s="2" t="s">
        <v>231</v>
      </c>
      <c r="C226" s="25">
        <v>11845</v>
      </c>
      <c r="D226" s="25">
        <v>5198.7704999999996</v>
      </c>
      <c r="E226" s="7">
        <v>3539</v>
      </c>
      <c r="F226" s="24">
        <v>236</v>
      </c>
      <c r="G226" s="26">
        <v>3796</v>
      </c>
      <c r="H226" s="27">
        <v>2018</v>
      </c>
      <c r="I226" s="25">
        <v>2854.1604000000002</v>
      </c>
      <c r="J226" s="25">
        <v>838.94460000000004</v>
      </c>
      <c r="K226" s="7">
        <v>4236.1926188300004</v>
      </c>
      <c r="L226" s="22">
        <v>43.990946969232461</v>
      </c>
      <c r="M226" s="22">
        <v>44.568224000307012</v>
      </c>
      <c r="N226" s="22">
        <v>74.461465983863022</v>
      </c>
      <c r="O226" s="28">
        <v>4989.7572335000004</v>
      </c>
      <c r="P226" s="29">
        <v>29.89402179439718</v>
      </c>
      <c r="Q226" s="28">
        <v>4801.6440326800002</v>
      </c>
      <c r="R226" s="29">
        <v>41.359854988907962</v>
      </c>
      <c r="S226" s="22">
        <v>54.900000000000006</v>
      </c>
      <c r="T226" s="30">
        <v>50.6</v>
      </c>
      <c r="U226" s="30">
        <v>75.099999999999994</v>
      </c>
      <c r="V226" s="30">
        <v>46.400000000000006</v>
      </c>
      <c r="W226" s="1" t="str">
        <f t="shared" si="3"/>
        <v>B</v>
      </c>
    </row>
    <row r="227" spans="1:23">
      <c r="A227" s="2">
        <v>2930006</v>
      </c>
      <c r="B227" s="2" t="s">
        <v>232</v>
      </c>
      <c r="C227" s="25">
        <v>10371</v>
      </c>
      <c r="D227" s="25">
        <v>6286.9002</v>
      </c>
      <c r="E227" s="7">
        <v>2628</v>
      </c>
      <c r="F227" s="24">
        <v>243</v>
      </c>
      <c r="G227" s="26">
        <v>3886</v>
      </c>
      <c r="H227" s="27">
        <v>3451</v>
      </c>
      <c r="I227" s="25">
        <v>2701.8341999999998</v>
      </c>
      <c r="J227" s="25">
        <v>1478.1623999999999</v>
      </c>
      <c r="K227" s="7">
        <v>4400.6757748999999</v>
      </c>
      <c r="L227" s="22">
        <v>35.811668899645248</v>
      </c>
      <c r="M227" s="22">
        <v>49.992702867996137</v>
      </c>
      <c r="N227" s="22">
        <v>75.900325814450838</v>
      </c>
      <c r="O227" s="28">
        <v>4657.4973502299999</v>
      </c>
      <c r="P227" s="29">
        <v>13.386855963304203</v>
      </c>
      <c r="Q227" s="28">
        <v>4238.1070414200003</v>
      </c>
      <c r="R227" s="29">
        <v>39.544426213181936</v>
      </c>
      <c r="S227" s="22">
        <v>61.5</v>
      </c>
      <c r="T227" s="30">
        <v>57.3</v>
      </c>
      <c r="U227" s="30">
        <v>70.8</v>
      </c>
      <c r="V227" s="30">
        <v>46.2</v>
      </c>
      <c r="W227" s="1" t="str">
        <f t="shared" si="3"/>
        <v>B</v>
      </c>
    </row>
    <row r="228" spans="1:23">
      <c r="A228" s="2">
        <v>2930303</v>
      </c>
      <c r="B228" s="2" t="s">
        <v>233</v>
      </c>
      <c r="C228" s="25">
        <v>18112</v>
      </c>
      <c r="D228" s="25">
        <v>12109.683200000001</v>
      </c>
      <c r="E228" s="7">
        <v>4990</v>
      </c>
      <c r="F228" s="24">
        <v>228</v>
      </c>
      <c r="G228" s="26">
        <v>6418</v>
      </c>
      <c r="H228" s="27">
        <v>6140</v>
      </c>
      <c r="I228" s="25">
        <v>2959.5461999999998</v>
      </c>
      <c r="J228" s="25">
        <v>1601.0357999999999</v>
      </c>
      <c r="K228" s="7">
        <v>6574.8096979600004</v>
      </c>
      <c r="L228" s="22">
        <v>42.306318915411985</v>
      </c>
      <c r="M228" s="22">
        <v>47.203649949173254</v>
      </c>
      <c r="N228" s="22">
        <v>75.039775679938217</v>
      </c>
      <c r="O228" s="28">
        <v>7404.6306523900003</v>
      </c>
      <c r="P228" s="29">
        <v>29.410878160912457</v>
      </c>
      <c r="Q228" s="28">
        <v>7806.7215250400004</v>
      </c>
      <c r="R228" s="29">
        <v>45.462429389420492</v>
      </c>
      <c r="S228" s="22">
        <v>60.8</v>
      </c>
      <c r="T228" s="30">
        <v>57.4</v>
      </c>
      <c r="U228" s="30">
        <v>76.099999999999994</v>
      </c>
      <c r="V228" s="30">
        <v>49.1</v>
      </c>
      <c r="W228" s="1" t="str">
        <f t="shared" si="3"/>
        <v>C</v>
      </c>
    </row>
    <row r="229" spans="1:23">
      <c r="A229" s="2">
        <v>2930402</v>
      </c>
      <c r="B229" s="2" t="s">
        <v>234</v>
      </c>
      <c r="C229" s="25">
        <v>15401</v>
      </c>
      <c r="D229" s="25">
        <v>8481.3306999999986</v>
      </c>
      <c r="E229" s="7">
        <v>4311</v>
      </c>
      <c r="F229" s="24">
        <v>235</v>
      </c>
      <c r="G229" s="26">
        <v>6392</v>
      </c>
      <c r="H229" s="27">
        <v>6291</v>
      </c>
      <c r="I229" s="25">
        <v>2221.3854000000001</v>
      </c>
      <c r="J229" s="25">
        <v>1930.9992000000002</v>
      </c>
      <c r="K229" s="7">
        <v>5865.01925656</v>
      </c>
      <c r="L229" s="22">
        <v>41.330002608509432</v>
      </c>
      <c r="M229" s="22">
        <v>48.851264323675522</v>
      </c>
      <c r="N229" s="22">
        <v>79.042250093948766</v>
      </c>
      <c r="O229" s="28">
        <v>6502.1481245100003</v>
      </c>
      <c r="P229" s="29">
        <v>24.941454629537727</v>
      </c>
      <c r="Q229" s="28">
        <v>6523.9847726400003</v>
      </c>
      <c r="R229" s="29">
        <v>42.336304070837407</v>
      </c>
      <c r="S229" s="22">
        <v>56.599999999999994</v>
      </c>
      <c r="T229" s="30">
        <v>52.7</v>
      </c>
      <c r="U229" s="30">
        <v>75.7</v>
      </c>
      <c r="V229" s="30">
        <v>48.199999999999996</v>
      </c>
      <c r="W229" s="1" t="str">
        <f t="shared" si="3"/>
        <v>C</v>
      </c>
    </row>
    <row r="230" spans="1:23">
      <c r="A230" s="2">
        <v>2930600</v>
      </c>
      <c r="B230" s="2" t="s">
        <v>235</v>
      </c>
      <c r="C230" s="25">
        <v>12344</v>
      </c>
      <c r="D230" s="25">
        <v>5064.7431999999999</v>
      </c>
      <c r="E230" s="7">
        <v>4044</v>
      </c>
      <c r="F230" s="24">
        <v>248</v>
      </c>
      <c r="G230" s="26">
        <v>4210</v>
      </c>
      <c r="H230" s="27">
        <v>1163</v>
      </c>
      <c r="I230" s="25">
        <v>3949.8965999999996</v>
      </c>
      <c r="J230" s="25">
        <v>447.31440000000003</v>
      </c>
      <c r="K230" s="7">
        <v>5475.2623790600001</v>
      </c>
      <c r="L230" s="22">
        <v>33.642769732382106</v>
      </c>
      <c r="M230" s="22">
        <v>54.905999066732747</v>
      </c>
      <c r="N230" s="22">
        <v>75.009337196566278</v>
      </c>
      <c r="O230" s="28">
        <v>6001.9514595199998</v>
      </c>
      <c r="P230" s="29">
        <v>21.729093014929173</v>
      </c>
      <c r="Q230" s="28">
        <v>4420.9908411099996</v>
      </c>
      <c r="R230" s="29">
        <v>50.183184237562607</v>
      </c>
      <c r="S230" s="22">
        <v>59</v>
      </c>
      <c r="T230" s="30">
        <v>54.400000000000006</v>
      </c>
      <c r="U230" s="30">
        <v>77.8</v>
      </c>
      <c r="V230" s="30">
        <v>46.300000000000004</v>
      </c>
      <c r="W230" s="1" t="str">
        <f t="shared" si="3"/>
        <v>B</v>
      </c>
    </row>
    <row r="231" spans="1:23">
      <c r="A231" s="2">
        <v>2930758</v>
      </c>
      <c r="B231" s="2" t="s">
        <v>236</v>
      </c>
      <c r="C231" s="25">
        <v>12050</v>
      </c>
      <c r="D231" s="25">
        <v>5183.9100000000008</v>
      </c>
      <c r="E231" s="7">
        <v>2958</v>
      </c>
      <c r="F231" s="24">
        <v>143</v>
      </c>
      <c r="G231" s="26">
        <v>3414</v>
      </c>
      <c r="H231" s="27">
        <v>3146</v>
      </c>
      <c r="I231" s="25">
        <v>2647.9908</v>
      </c>
      <c r="J231" s="25">
        <v>1400.3885999999998</v>
      </c>
      <c r="K231" s="7">
        <v>3167.45911329</v>
      </c>
      <c r="L231" s="22">
        <v>54.342780844293529</v>
      </c>
      <c r="M231" s="22">
        <v>40.108275716528993</v>
      </c>
      <c r="N231" s="22">
        <v>74.433202342980636</v>
      </c>
      <c r="O231" s="28">
        <v>3503.9699208100001</v>
      </c>
      <c r="P231" s="29">
        <v>34.126014378673069</v>
      </c>
      <c r="Q231" s="28">
        <v>5947.3361670699996</v>
      </c>
      <c r="R231" s="29">
        <v>33.746182079341963</v>
      </c>
      <c r="S231" s="22">
        <v>56.399999999999991</v>
      </c>
      <c r="T231" s="30">
        <v>53.800000000000004</v>
      </c>
      <c r="U231" s="30">
        <v>76.8</v>
      </c>
      <c r="V231" s="30">
        <v>43.5</v>
      </c>
      <c r="W231" s="1" t="str">
        <f t="shared" si="3"/>
        <v>A</v>
      </c>
    </row>
    <row r="232" spans="1:23">
      <c r="A232" s="2">
        <v>2930766</v>
      </c>
      <c r="B232" s="2" t="s">
        <v>237</v>
      </c>
      <c r="C232" s="25">
        <v>12592</v>
      </c>
      <c r="D232" s="25">
        <v>7420.4655999999995</v>
      </c>
      <c r="E232" s="7">
        <v>3772</v>
      </c>
      <c r="F232" s="24">
        <v>219</v>
      </c>
      <c r="G232" s="26">
        <v>6940</v>
      </c>
      <c r="H232" s="27">
        <v>2974</v>
      </c>
      <c r="I232" s="25">
        <v>2724.384</v>
      </c>
      <c r="J232" s="25">
        <v>1138.0746000000001</v>
      </c>
      <c r="K232" s="7">
        <v>5136.8521913300001</v>
      </c>
      <c r="L232" s="22">
        <v>38.014267136994064</v>
      </c>
      <c r="M232" s="22">
        <v>47.83604215532376</v>
      </c>
      <c r="N232" s="22">
        <v>87.056911893226115</v>
      </c>
      <c r="O232" s="28">
        <v>5467.02388462</v>
      </c>
      <c r="P232" s="29">
        <v>23.702234178003202</v>
      </c>
      <c r="Q232" s="28">
        <v>5035.0895416699996</v>
      </c>
      <c r="R232" s="29">
        <v>46.445944468633073</v>
      </c>
      <c r="S232" s="22">
        <v>53.300000000000004</v>
      </c>
      <c r="T232" s="30">
        <v>56.599999999999994</v>
      </c>
      <c r="U232" s="30">
        <v>72.7</v>
      </c>
      <c r="V232" s="30">
        <v>42.4</v>
      </c>
      <c r="W232" s="1" t="str">
        <f t="shared" si="3"/>
        <v>A</v>
      </c>
    </row>
    <row r="233" spans="1:23">
      <c r="A233" s="2">
        <v>2930808</v>
      </c>
      <c r="B233" s="2" t="s">
        <v>238</v>
      </c>
      <c r="C233" s="25">
        <v>15899</v>
      </c>
      <c r="D233" s="25">
        <v>9860.5598000000009</v>
      </c>
      <c r="E233" s="7">
        <v>4175</v>
      </c>
      <c r="F233" s="24">
        <v>194</v>
      </c>
      <c r="G233" s="26">
        <v>4592</v>
      </c>
      <c r="H233" s="27">
        <v>1490</v>
      </c>
      <c r="I233" s="25">
        <v>4072.77</v>
      </c>
      <c r="J233" s="25">
        <v>466.18260000000004</v>
      </c>
      <c r="K233" s="7">
        <v>6774.52040545</v>
      </c>
      <c r="L233" s="22">
        <v>42.171651303010876</v>
      </c>
      <c r="M233" s="22">
        <v>43.394072406789341</v>
      </c>
      <c r="N233" s="22">
        <v>75.496171690606303</v>
      </c>
      <c r="O233" s="28">
        <v>7019.2228859699999</v>
      </c>
      <c r="P233" s="29">
        <v>25.208300819264835</v>
      </c>
      <c r="Q233" s="28">
        <v>5882.1628576599996</v>
      </c>
      <c r="R233" s="29">
        <v>37.585873128128746</v>
      </c>
      <c r="S233" s="22">
        <v>59.199999999999996</v>
      </c>
      <c r="T233" s="30">
        <v>54</v>
      </c>
      <c r="U233" s="30">
        <v>72.8</v>
      </c>
      <c r="V233" s="30">
        <v>53.800000000000004</v>
      </c>
      <c r="W233" s="1" t="str">
        <f t="shared" si="3"/>
        <v>D</v>
      </c>
    </row>
    <row r="234" spans="1:23">
      <c r="A234" s="2">
        <v>2930907</v>
      </c>
      <c r="B234" s="2" t="s">
        <v>239</v>
      </c>
      <c r="C234" s="25">
        <v>11431</v>
      </c>
      <c r="D234" s="25">
        <v>7498.7359999999999</v>
      </c>
      <c r="E234" s="7">
        <v>3098</v>
      </c>
      <c r="F234" s="24">
        <v>201</v>
      </c>
      <c r="G234" s="26">
        <v>4896</v>
      </c>
      <c r="H234" s="27">
        <v>994</v>
      </c>
      <c r="I234" s="25">
        <v>4123.8521999999994</v>
      </c>
      <c r="J234" s="25">
        <v>470.78460000000001</v>
      </c>
      <c r="K234" s="7">
        <v>4033.5550424600001</v>
      </c>
      <c r="L234" s="22">
        <v>45.376647255076499</v>
      </c>
      <c r="M234" s="22">
        <v>44.500957589871909</v>
      </c>
      <c r="N234" s="22">
        <v>76.448913134108423</v>
      </c>
      <c r="O234" s="28">
        <v>4341.4782388100002</v>
      </c>
      <c r="P234" s="29">
        <v>31.718034579103279</v>
      </c>
      <c r="Q234" s="28">
        <v>5115.6970620599996</v>
      </c>
      <c r="R234" s="29">
        <v>43.031859154567364</v>
      </c>
      <c r="S234" s="22">
        <v>58.4</v>
      </c>
      <c r="T234" s="30">
        <v>55.500000000000007</v>
      </c>
      <c r="U234" s="30">
        <v>75.900000000000006</v>
      </c>
      <c r="V234" s="30">
        <v>43.4</v>
      </c>
      <c r="W234" s="1" t="str">
        <f t="shared" si="3"/>
        <v>A</v>
      </c>
    </row>
    <row r="235" spans="1:23">
      <c r="A235" s="2">
        <v>2931053</v>
      </c>
      <c r="B235" s="2" t="s">
        <v>240</v>
      </c>
      <c r="C235" s="25">
        <v>16128</v>
      </c>
      <c r="D235" s="25">
        <v>8810.7263999999996</v>
      </c>
      <c r="E235" s="7">
        <v>4374</v>
      </c>
      <c r="F235" s="24">
        <v>247</v>
      </c>
      <c r="G235" s="26">
        <v>6584</v>
      </c>
      <c r="H235" s="27">
        <v>5886</v>
      </c>
      <c r="I235" s="25">
        <v>2934.2352000000001</v>
      </c>
      <c r="J235" s="25">
        <v>1603.3368000000003</v>
      </c>
      <c r="K235" s="7">
        <v>7762.8722422199999</v>
      </c>
      <c r="L235" s="22">
        <v>34.044111871341762</v>
      </c>
      <c r="M235" s="22">
        <v>52.794130130816278</v>
      </c>
      <c r="N235" s="22">
        <v>79.410684541599025</v>
      </c>
      <c r="O235" s="28">
        <v>8232.1733721100009</v>
      </c>
      <c r="P235" s="29">
        <v>21.572646196648517</v>
      </c>
      <c r="Q235" s="28">
        <v>5167.2778132800004</v>
      </c>
      <c r="R235" s="29">
        <v>46.08715427143526</v>
      </c>
      <c r="S235" s="22">
        <v>59.9</v>
      </c>
      <c r="T235" s="30">
        <v>57.699999999999996</v>
      </c>
      <c r="U235" s="30">
        <v>77.100000000000009</v>
      </c>
      <c r="V235" s="30">
        <v>48</v>
      </c>
      <c r="W235" s="1" t="str">
        <f t="shared" si="3"/>
        <v>C</v>
      </c>
    </row>
    <row r="236" spans="1:23">
      <c r="A236" s="2">
        <v>2931202</v>
      </c>
      <c r="B236" s="2" t="s">
        <v>241</v>
      </c>
      <c r="C236" s="25">
        <v>18748</v>
      </c>
      <c r="D236" s="25">
        <v>10022.6808</v>
      </c>
      <c r="E236" s="7">
        <v>5113</v>
      </c>
      <c r="F236" s="24">
        <v>229</v>
      </c>
      <c r="G236" s="26">
        <v>7024</v>
      </c>
      <c r="H236" s="27">
        <v>6531</v>
      </c>
      <c r="I236" s="25">
        <v>1735.4142000000002</v>
      </c>
      <c r="J236" s="25">
        <v>1605.6378</v>
      </c>
      <c r="K236" s="7">
        <v>7848.9007005699996</v>
      </c>
      <c r="L236" s="22">
        <v>34.211482593740271</v>
      </c>
      <c r="M236" s="22">
        <v>51.662682114051528</v>
      </c>
      <c r="N236" s="22">
        <v>74.383322977442376</v>
      </c>
      <c r="O236" s="28">
        <v>8290.8043433300008</v>
      </c>
      <c r="P236" s="29">
        <v>9.6268995139429876</v>
      </c>
      <c r="Q236" s="28">
        <v>6765.8530729800004</v>
      </c>
      <c r="R236" s="29">
        <v>35.662830966077237</v>
      </c>
      <c r="S236" s="22">
        <v>56.599999999999994</v>
      </c>
      <c r="T236" s="30">
        <v>57.8</v>
      </c>
      <c r="U236" s="30">
        <v>74.3</v>
      </c>
      <c r="V236" s="30">
        <v>48.1</v>
      </c>
      <c r="W236" s="1" t="str">
        <f t="shared" si="3"/>
        <v>C</v>
      </c>
    </row>
    <row r="237" spans="1:23">
      <c r="A237" s="2">
        <v>2931301</v>
      </c>
      <c r="B237" s="2" t="s">
        <v>242</v>
      </c>
      <c r="C237" s="25">
        <v>16516</v>
      </c>
      <c r="D237" s="25">
        <v>3732.6160000000004</v>
      </c>
      <c r="E237" s="7">
        <v>3999</v>
      </c>
      <c r="F237" s="24">
        <v>233</v>
      </c>
      <c r="G237" s="26">
        <v>5400</v>
      </c>
      <c r="H237" s="27">
        <v>1595</v>
      </c>
      <c r="I237" s="25">
        <v>3997.7574000000004</v>
      </c>
      <c r="J237" s="25">
        <v>503.91899999999993</v>
      </c>
      <c r="K237" s="7">
        <v>5432.7648216099997</v>
      </c>
      <c r="L237" s="22">
        <v>43.431775376295711</v>
      </c>
      <c r="M237" s="22">
        <v>45.713473027330856</v>
      </c>
      <c r="N237" s="22">
        <v>75.005798454865712</v>
      </c>
      <c r="O237" s="28">
        <v>6341.3214384800003</v>
      </c>
      <c r="P237" s="29">
        <v>15.578586695753346</v>
      </c>
      <c r="Q237" s="28">
        <v>6998.2568133499999</v>
      </c>
      <c r="R237" s="29">
        <v>31.329650615814657</v>
      </c>
      <c r="S237" s="22">
        <v>59.4</v>
      </c>
      <c r="T237" s="30">
        <v>56.000000000000007</v>
      </c>
      <c r="U237" s="30">
        <v>77.5</v>
      </c>
      <c r="V237" s="30">
        <v>49</v>
      </c>
      <c r="W237" s="1" t="str">
        <f t="shared" si="3"/>
        <v>C</v>
      </c>
    </row>
    <row r="238" spans="1:23">
      <c r="A238" s="2">
        <v>2931608</v>
      </c>
      <c r="B238" s="2" t="s">
        <v>243</v>
      </c>
      <c r="C238" s="25">
        <v>14836</v>
      </c>
      <c r="D238" s="25">
        <v>9768.0224000000017</v>
      </c>
      <c r="E238" s="7">
        <v>3621</v>
      </c>
      <c r="F238" s="24">
        <v>210</v>
      </c>
      <c r="G238" s="26">
        <v>6472</v>
      </c>
      <c r="H238" s="27">
        <v>7020</v>
      </c>
      <c r="I238" s="25">
        <v>1354.8288</v>
      </c>
      <c r="J238" s="25">
        <v>2240.7137999999995</v>
      </c>
      <c r="K238" s="7">
        <v>5975.08513958</v>
      </c>
      <c r="L238" s="22">
        <v>39.814317628108114</v>
      </c>
      <c r="M238" s="22">
        <v>45.889876043466344</v>
      </c>
      <c r="N238" s="22">
        <v>78.284027658071409</v>
      </c>
      <c r="O238" s="28">
        <v>6578.8973342199997</v>
      </c>
      <c r="P238" s="29">
        <v>16.118313383981739</v>
      </c>
      <c r="Q238" s="28">
        <v>5547.7022694899997</v>
      </c>
      <c r="R238" s="29">
        <v>32.085115401905554</v>
      </c>
      <c r="S238" s="22">
        <v>55.500000000000007</v>
      </c>
      <c r="T238" s="30">
        <v>54.400000000000006</v>
      </c>
      <c r="U238" s="30">
        <v>77.600000000000009</v>
      </c>
      <c r="V238" s="30">
        <v>45.300000000000004</v>
      </c>
      <c r="W238" s="1" t="str">
        <f t="shared" si="3"/>
        <v>B</v>
      </c>
    </row>
    <row r="239" spans="1:23">
      <c r="A239" s="2">
        <v>2931707</v>
      </c>
      <c r="B239" s="2" t="s">
        <v>244</v>
      </c>
      <c r="C239" s="25">
        <v>12803</v>
      </c>
      <c r="D239" s="25">
        <v>1314.8680999999999</v>
      </c>
      <c r="E239" s="7">
        <v>3606</v>
      </c>
      <c r="F239" s="24">
        <v>268</v>
      </c>
      <c r="G239" s="26">
        <v>2460</v>
      </c>
      <c r="H239" s="27">
        <v>862</v>
      </c>
      <c r="I239" s="25">
        <v>1905.2279999999998</v>
      </c>
      <c r="J239" s="25">
        <v>317.9982</v>
      </c>
      <c r="K239" s="7">
        <v>4004.9544713800001</v>
      </c>
      <c r="L239" s="22">
        <v>39.801959940559342</v>
      </c>
      <c r="M239" s="22">
        <v>43.897225999269601</v>
      </c>
      <c r="N239" s="22">
        <v>67.773195654478513</v>
      </c>
      <c r="O239" s="28">
        <v>4840.0307008099999</v>
      </c>
      <c r="P239" s="29">
        <v>13.839420903009989</v>
      </c>
      <c r="Q239" s="28">
        <v>5938.59051163</v>
      </c>
      <c r="R239" s="29">
        <v>39.038223472217091</v>
      </c>
      <c r="S239" s="22">
        <v>57.8</v>
      </c>
      <c r="T239" s="30">
        <v>56.499999999999993</v>
      </c>
      <c r="U239" s="30">
        <v>74.900000000000006</v>
      </c>
      <c r="V239" s="30">
        <v>43</v>
      </c>
      <c r="W239" s="1" t="str">
        <f t="shared" si="3"/>
        <v>A</v>
      </c>
    </row>
    <row r="240" spans="1:23">
      <c r="A240" s="2">
        <v>2931806</v>
      </c>
      <c r="B240" s="2" t="s">
        <v>245</v>
      </c>
      <c r="C240" s="25">
        <v>17029</v>
      </c>
      <c r="D240" s="25">
        <v>13090.192300000001</v>
      </c>
      <c r="E240" s="7">
        <v>4831</v>
      </c>
      <c r="F240" s="24">
        <v>234</v>
      </c>
      <c r="G240" s="26">
        <v>8026</v>
      </c>
      <c r="H240" s="27">
        <v>10004</v>
      </c>
      <c r="I240" s="25">
        <v>1456.5329999999999</v>
      </c>
      <c r="J240" s="25">
        <v>2856.0012000000002</v>
      </c>
      <c r="K240" s="7">
        <v>5809.3672080599999</v>
      </c>
      <c r="L240" s="22">
        <v>37.978820801429372</v>
      </c>
      <c r="M240" s="22">
        <v>52.091820369840192</v>
      </c>
      <c r="N240" s="22">
        <v>87.490259102934402</v>
      </c>
      <c r="O240" s="28">
        <v>6539.0396200300002</v>
      </c>
      <c r="P240" s="29">
        <v>18.986672641299947</v>
      </c>
      <c r="Q240" s="28">
        <v>8198.9134559100003</v>
      </c>
      <c r="R240" s="29">
        <v>46.874000251457062</v>
      </c>
      <c r="S240" s="22">
        <v>52.800000000000004</v>
      </c>
      <c r="T240" s="30">
        <v>57.099999999999994</v>
      </c>
      <c r="U240" s="30">
        <v>74.5</v>
      </c>
      <c r="V240" s="30">
        <v>47.199999999999996</v>
      </c>
      <c r="W240" s="1" t="str">
        <f t="shared" si="3"/>
        <v>B</v>
      </c>
    </row>
    <row r="241" spans="1:23">
      <c r="A241" s="2">
        <v>2932101</v>
      </c>
      <c r="B241" s="2" t="s">
        <v>246</v>
      </c>
      <c r="C241" s="25">
        <v>19750</v>
      </c>
      <c r="D241" s="25">
        <v>10927.674999999999</v>
      </c>
      <c r="E241" s="7">
        <v>5897</v>
      </c>
      <c r="F241" s="24">
        <v>260</v>
      </c>
      <c r="G241" s="26">
        <v>8764</v>
      </c>
      <c r="H241" s="27">
        <v>7869</v>
      </c>
      <c r="I241" s="25">
        <v>1275.2141999999999</v>
      </c>
      <c r="J241" s="25">
        <v>1776.3720000000001</v>
      </c>
      <c r="K241" s="7">
        <v>8823.1846957199996</v>
      </c>
      <c r="L241" s="22">
        <v>36.410671020555036</v>
      </c>
      <c r="M241" s="22">
        <v>50.677320015603236</v>
      </c>
      <c r="N241" s="22">
        <v>77.848978940758613</v>
      </c>
      <c r="O241" s="28">
        <v>9557.4411680499998</v>
      </c>
      <c r="P241" s="29">
        <v>19.363085746386865</v>
      </c>
      <c r="Q241" s="28">
        <v>7013.3541863500004</v>
      </c>
      <c r="R241" s="29">
        <v>40.357749768417982</v>
      </c>
      <c r="S241" s="22">
        <v>58.199999999999996</v>
      </c>
      <c r="T241" s="30">
        <v>57.3</v>
      </c>
      <c r="U241" s="30">
        <v>70.899999999999991</v>
      </c>
      <c r="V241" s="30">
        <v>51.300000000000004</v>
      </c>
      <c r="W241" s="1" t="str">
        <f t="shared" si="3"/>
        <v>C</v>
      </c>
    </row>
    <row r="242" spans="1:23">
      <c r="A242" s="2">
        <v>2932408</v>
      </c>
      <c r="B242" s="2" t="s">
        <v>247</v>
      </c>
      <c r="C242" s="25">
        <v>13625</v>
      </c>
      <c r="D242" s="25">
        <v>5313.75</v>
      </c>
      <c r="E242" s="7">
        <v>4199</v>
      </c>
      <c r="F242" s="24">
        <v>244</v>
      </c>
      <c r="G242" s="26">
        <v>3430</v>
      </c>
      <c r="H242" s="27">
        <v>225</v>
      </c>
      <c r="I242" s="25">
        <v>4380.6437999999998</v>
      </c>
      <c r="J242" s="25">
        <v>133.91820000000001</v>
      </c>
      <c r="K242" s="7">
        <v>5200.7433896100001</v>
      </c>
      <c r="L242" s="22">
        <v>34.458820495661172</v>
      </c>
      <c r="M242" s="22">
        <v>52.216572010917261</v>
      </c>
      <c r="N242" s="22">
        <v>69.111771782326031</v>
      </c>
      <c r="O242" s="28">
        <v>5627.7747509299998</v>
      </c>
      <c r="P242" s="29">
        <v>14.061993441354836</v>
      </c>
      <c r="Q242" s="28">
        <v>5938.6286464000004</v>
      </c>
      <c r="R242" s="29">
        <v>46.212011925406927</v>
      </c>
      <c r="S242" s="22">
        <v>61.7</v>
      </c>
      <c r="T242" s="30">
        <v>54.500000000000007</v>
      </c>
      <c r="U242" s="30">
        <v>76.400000000000006</v>
      </c>
      <c r="V242" s="30">
        <v>47.9</v>
      </c>
      <c r="W242" s="1" t="str">
        <f t="shared" si="3"/>
        <v>C</v>
      </c>
    </row>
    <row r="243" spans="1:23">
      <c r="A243" s="2">
        <v>2932457</v>
      </c>
      <c r="B243" s="2" t="s">
        <v>248</v>
      </c>
      <c r="C243" s="25">
        <v>17000</v>
      </c>
      <c r="D243" s="25">
        <v>9489.4</v>
      </c>
      <c r="E243" s="7">
        <v>3974</v>
      </c>
      <c r="F243" s="24">
        <v>147</v>
      </c>
      <c r="G243" s="26">
        <v>6196</v>
      </c>
      <c r="H243" s="27">
        <v>5664</v>
      </c>
      <c r="I243" s="25">
        <v>2884.5335999999998</v>
      </c>
      <c r="J243" s="25">
        <v>1645.6751999999999</v>
      </c>
      <c r="K243" s="7">
        <v>4711.4641615</v>
      </c>
      <c r="L243" s="22">
        <v>49.281127093247576</v>
      </c>
      <c r="M243" s="22">
        <v>44.558760909416222</v>
      </c>
      <c r="N243" s="22">
        <v>80.872264575000145</v>
      </c>
      <c r="O243" s="28">
        <v>5864.6745116700004</v>
      </c>
      <c r="P243" s="29">
        <v>25.262413710971959</v>
      </c>
      <c r="Q243" s="28">
        <v>8166.3498853499996</v>
      </c>
      <c r="R243" s="29">
        <v>33.469803475030218</v>
      </c>
      <c r="S243" s="22">
        <v>51.5</v>
      </c>
      <c r="T243" s="30">
        <v>56.599999999999994</v>
      </c>
      <c r="U243" s="30">
        <v>74.900000000000006</v>
      </c>
      <c r="V243" s="30">
        <v>47.5</v>
      </c>
      <c r="W243" s="1" t="str">
        <f t="shared" si="3"/>
        <v>B</v>
      </c>
    </row>
    <row r="244" spans="1:23">
      <c r="A244" s="2">
        <v>2932606</v>
      </c>
      <c r="B244" s="2" t="s">
        <v>249</v>
      </c>
      <c r="C244" s="25">
        <v>16466</v>
      </c>
      <c r="D244" s="25">
        <v>10526.7138</v>
      </c>
      <c r="E244" s="7">
        <v>4477</v>
      </c>
      <c r="F244" s="24">
        <v>284</v>
      </c>
      <c r="G244" s="26">
        <v>5778</v>
      </c>
      <c r="H244" s="27">
        <v>3401</v>
      </c>
      <c r="I244" s="25">
        <v>3328.6265999999996</v>
      </c>
      <c r="J244" s="25">
        <v>932.36520000000007</v>
      </c>
      <c r="K244" s="7">
        <v>5724.8313653499999</v>
      </c>
      <c r="L244" s="22">
        <v>36.606511791327335</v>
      </c>
      <c r="M244" s="22">
        <v>45.739969980345343</v>
      </c>
      <c r="N244" s="22">
        <v>78.015449009303879</v>
      </c>
      <c r="O244" s="28">
        <v>6466.1432812700004</v>
      </c>
      <c r="P244" s="29">
        <v>15.515582811721302</v>
      </c>
      <c r="Q244" s="28">
        <v>7529.3010367099996</v>
      </c>
      <c r="R244" s="29">
        <v>45.280655682479306</v>
      </c>
      <c r="S244" s="22">
        <v>59.8</v>
      </c>
      <c r="T244" s="30">
        <v>56.699999999999996</v>
      </c>
      <c r="U244" s="30">
        <v>76.8</v>
      </c>
      <c r="V244" s="30">
        <v>48.8</v>
      </c>
      <c r="W244" s="1" t="str">
        <f t="shared" si="3"/>
        <v>C</v>
      </c>
    </row>
    <row r="245" spans="1:23">
      <c r="A245" s="2">
        <v>2932705</v>
      </c>
      <c r="B245" s="2" t="s">
        <v>250</v>
      </c>
      <c r="C245" s="25">
        <v>19837</v>
      </c>
      <c r="D245" s="25">
        <v>4058.6502</v>
      </c>
      <c r="E245" s="7">
        <v>6020</v>
      </c>
      <c r="F245" s="24">
        <v>311</v>
      </c>
      <c r="G245" s="26">
        <v>6324</v>
      </c>
      <c r="H245" s="27">
        <v>3430</v>
      </c>
      <c r="I245" s="25">
        <v>1039.5917999999999</v>
      </c>
      <c r="J245" s="25">
        <v>810.87240000000008</v>
      </c>
      <c r="K245" s="7">
        <v>7172.8580812099999</v>
      </c>
      <c r="L245" s="22">
        <v>34.807167236717</v>
      </c>
      <c r="M245" s="22">
        <v>44.446775443374406</v>
      </c>
      <c r="N245" s="22">
        <v>67.065906981038353</v>
      </c>
      <c r="O245" s="28">
        <v>8422.4549551500004</v>
      </c>
      <c r="P245" s="29">
        <v>14.148334796630294</v>
      </c>
      <c r="Q245" s="28">
        <v>7974.2726251100003</v>
      </c>
      <c r="R245" s="29">
        <v>43.372900860688723</v>
      </c>
      <c r="S245" s="22">
        <v>61.6</v>
      </c>
      <c r="T245" s="30">
        <v>61.8</v>
      </c>
      <c r="U245" s="30">
        <v>75.099999999999994</v>
      </c>
      <c r="V245" s="30">
        <v>46.7</v>
      </c>
      <c r="W245" s="1" t="str">
        <f t="shared" si="3"/>
        <v>B</v>
      </c>
    </row>
    <row r="246" spans="1:23">
      <c r="A246" s="2">
        <v>2932804</v>
      </c>
      <c r="B246" s="2" t="s">
        <v>251</v>
      </c>
      <c r="C246" s="25">
        <v>18173</v>
      </c>
      <c r="D246" s="25">
        <v>5362.8522999999996</v>
      </c>
      <c r="E246" s="7">
        <v>5081</v>
      </c>
      <c r="F246" s="24">
        <v>229</v>
      </c>
      <c r="G246" s="26">
        <v>5232</v>
      </c>
      <c r="H246" s="27">
        <v>2352</v>
      </c>
      <c r="I246" s="25">
        <v>3934.2497999999996</v>
      </c>
      <c r="J246" s="25">
        <v>579.85199999999998</v>
      </c>
      <c r="K246" s="7">
        <v>7352.4598493100002</v>
      </c>
      <c r="L246" s="22">
        <v>34.42218270638687</v>
      </c>
      <c r="M246" s="22">
        <v>51.747956721892209</v>
      </c>
      <c r="N246" s="22">
        <v>72.190597712474798</v>
      </c>
      <c r="O246" s="28">
        <v>7968.9339998900005</v>
      </c>
      <c r="P246" s="29">
        <v>11.71977360789902</v>
      </c>
      <c r="Q246" s="28">
        <v>6755.3948825999996</v>
      </c>
      <c r="R246" s="29">
        <v>38.797147489937309</v>
      </c>
      <c r="S246" s="22">
        <v>59</v>
      </c>
      <c r="T246" s="30">
        <v>56.8</v>
      </c>
      <c r="U246" s="30">
        <v>76.7</v>
      </c>
      <c r="V246" s="30">
        <v>48.1</v>
      </c>
      <c r="W246" s="1" t="str">
        <f t="shared" si="3"/>
        <v>C</v>
      </c>
    </row>
    <row r="247" spans="1:23">
      <c r="A247" s="2">
        <v>2933059</v>
      </c>
      <c r="B247" s="2" t="s">
        <v>252</v>
      </c>
      <c r="C247" s="25">
        <v>13786</v>
      </c>
      <c r="D247" s="25">
        <v>7305.2013999999999</v>
      </c>
      <c r="E247" s="7">
        <v>4229</v>
      </c>
      <c r="F247" s="24">
        <v>208</v>
      </c>
      <c r="G247" s="26">
        <v>5888</v>
      </c>
      <c r="H247" s="27">
        <v>2763</v>
      </c>
      <c r="I247" s="25">
        <v>2897.8793999999998</v>
      </c>
      <c r="J247" s="25">
        <v>919.47960000000012</v>
      </c>
      <c r="K247" s="7">
        <v>5949.9042360399999</v>
      </c>
      <c r="L247" s="22">
        <v>34.874751685183149</v>
      </c>
      <c r="M247" s="22">
        <v>54.673010157678817</v>
      </c>
      <c r="N247" s="22">
        <v>85.025741915107162</v>
      </c>
      <c r="O247" s="28">
        <v>6585.8454984399996</v>
      </c>
      <c r="P247" s="29">
        <v>21.718178427186057</v>
      </c>
      <c r="Q247" s="28">
        <v>5046.8594950799998</v>
      </c>
      <c r="R247" s="29">
        <v>47.956718291235781</v>
      </c>
      <c r="S247" s="22">
        <v>53.900000000000006</v>
      </c>
      <c r="T247" s="30">
        <v>56.599999999999994</v>
      </c>
      <c r="U247" s="30">
        <v>71.7</v>
      </c>
      <c r="V247" s="30">
        <v>46.9</v>
      </c>
      <c r="W247" s="1" t="str">
        <f t="shared" si="3"/>
        <v>B</v>
      </c>
    </row>
    <row r="248" spans="1:23">
      <c r="A248" s="2">
        <v>2933158</v>
      </c>
      <c r="B248" s="2" t="s">
        <v>253</v>
      </c>
      <c r="C248" s="25">
        <v>13073</v>
      </c>
      <c r="D248" s="25">
        <v>4520.6433999999999</v>
      </c>
      <c r="E248" s="7">
        <v>3919</v>
      </c>
      <c r="F248" s="24">
        <v>212</v>
      </c>
      <c r="G248" s="26">
        <v>4474</v>
      </c>
      <c r="H248" s="27">
        <v>2902</v>
      </c>
      <c r="I248" s="25">
        <v>2120.6016</v>
      </c>
      <c r="J248" s="25">
        <v>1030.848</v>
      </c>
      <c r="K248" s="7">
        <v>5331.3123900500004</v>
      </c>
      <c r="L248" s="22">
        <v>33.302469954151661</v>
      </c>
      <c r="M248" s="22">
        <v>55.148401404727089</v>
      </c>
      <c r="N248" s="22">
        <v>76.930206069650637</v>
      </c>
      <c r="O248" s="28">
        <v>5867.6463696399996</v>
      </c>
      <c r="P248" s="29">
        <v>15.363788831829511</v>
      </c>
      <c r="Q248" s="28">
        <v>5066.31078652</v>
      </c>
      <c r="R248" s="29">
        <v>45.921497623284736</v>
      </c>
      <c r="S248" s="22">
        <v>55.500000000000007</v>
      </c>
      <c r="T248" s="30">
        <v>57.9</v>
      </c>
      <c r="U248" s="30">
        <v>75.2</v>
      </c>
      <c r="V248" s="30">
        <v>40.6</v>
      </c>
      <c r="W248" s="1" t="str">
        <f t="shared" si="3"/>
        <v>A</v>
      </c>
    </row>
    <row r="249" spans="1:23">
      <c r="A249" s="2">
        <v>2933455</v>
      </c>
      <c r="B249" s="2" t="s">
        <v>254</v>
      </c>
      <c r="C249" s="25">
        <v>12485</v>
      </c>
      <c r="D249" s="25">
        <v>6607.0620000000008</v>
      </c>
      <c r="E249" s="7">
        <v>3498</v>
      </c>
      <c r="F249" s="24">
        <v>237</v>
      </c>
      <c r="G249" s="26">
        <v>4414</v>
      </c>
      <c r="H249" s="27">
        <v>3862</v>
      </c>
      <c r="I249" s="25">
        <v>3057.5688</v>
      </c>
      <c r="J249" s="25">
        <v>1504.8540000000003</v>
      </c>
      <c r="K249" s="7">
        <v>4743.8298197399999</v>
      </c>
      <c r="L249" s="22">
        <v>40.762280754577191</v>
      </c>
      <c r="M249" s="22">
        <v>47.588462637021266</v>
      </c>
      <c r="N249" s="22">
        <v>74.581644392931835</v>
      </c>
      <c r="O249" s="28">
        <v>5229.7959214599996</v>
      </c>
      <c r="P249" s="29">
        <v>23.748508841302396</v>
      </c>
      <c r="Q249" s="28">
        <v>5069.8671106399997</v>
      </c>
      <c r="R249" s="29">
        <v>41.687248391076693</v>
      </c>
      <c r="S249" s="22">
        <v>60</v>
      </c>
      <c r="T249" s="30">
        <v>57.499999999999993</v>
      </c>
      <c r="U249" s="30">
        <v>74.400000000000006</v>
      </c>
      <c r="V249" s="30">
        <v>43.8</v>
      </c>
      <c r="W249" s="1" t="str">
        <f t="shared" si="3"/>
        <v>A</v>
      </c>
    </row>
    <row r="250" spans="1:23">
      <c r="A250" s="2">
        <v>2900801</v>
      </c>
      <c r="B250" s="2" t="s">
        <v>255</v>
      </c>
      <c r="C250" s="25">
        <v>21271</v>
      </c>
      <c r="D250" s="25">
        <v>10186.681900000001</v>
      </c>
      <c r="E250" s="7">
        <v>5988</v>
      </c>
      <c r="F250" s="24">
        <v>302</v>
      </c>
      <c r="G250" s="26">
        <v>7048</v>
      </c>
      <c r="H250" s="27">
        <v>6815</v>
      </c>
      <c r="I250" s="25">
        <v>1853.6856</v>
      </c>
      <c r="J250" s="25">
        <v>1517.2794000000001</v>
      </c>
      <c r="K250" s="7">
        <v>8720.9719736999996</v>
      </c>
      <c r="L250" s="22">
        <v>34.506071417418646</v>
      </c>
      <c r="M250" s="22">
        <v>45.254247780723887</v>
      </c>
      <c r="N250" s="22">
        <v>73.13698963106819</v>
      </c>
      <c r="O250" s="28">
        <v>9594.9849254700002</v>
      </c>
      <c r="P250" s="29">
        <v>12.638998655024949</v>
      </c>
      <c r="Q250" s="28">
        <v>7647.0560497500001</v>
      </c>
      <c r="R250" s="29">
        <v>38.056672708645067</v>
      </c>
      <c r="S250" s="22">
        <v>60.8</v>
      </c>
      <c r="T250" s="30">
        <v>60.9</v>
      </c>
      <c r="U250" s="30">
        <v>75.900000000000006</v>
      </c>
      <c r="V250" s="30">
        <v>46.6</v>
      </c>
      <c r="W250" s="1" t="str">
        <f t="shared" si="3"/>
        <v>B</v>
      </c>
    </row>
    <row r="251" spans="1:23">
      <c r="A251" s="2">
        <v>2901007</v>
      </c>
      <c r="B251" s="2" t="s">
        <v>256</v>
      </c>
      <c r="C251" s="25">
        <v>34351</v>
      </c>
      <c r="D251" s="25">
        <v>9460.2653999999984</v>
      </c>
      <c r="E251" s="7">
        <v>10382</v>
      </c>
      <c r="F251" s="24">
        <v>319</v>
      </c>
      <c r="G251" s="26">
        <v>10698</v>
      </c>
      <c r="H251" s="27">
        <v>5580</v>
      </c>
      <c r="I251" s="25">
        <v>3014.7702000000004</v>
      </c>
      <c r="J251" s="25">
        <v>729.87720000000002</v>
      </c>
      <c r="K251" s="7">
        <v>14801.053835389999</v>
      </c>
      <c r="L251" s="22">
        <v>33.207709330266617</v>
      </c>
      <c r="M251" s="22">
        <v>50.548145582966306</v>
      </c>
      <c r="N251" s="22">
        <v>66.115690313579478</v>
      </c>
      <c r="O251" s="28">
        <v>16694.016948010001</v>
      </c>
      <c r="P251" s="29">
        <v>17.431145529577766</v>
      </c>
      <c r="Q251" s="28">
        <v>12357.369147859999</v>
      </c>
      <c r="R251" s="29">
        <v>45.479159992912031</v>
      </c>
      <c r="S251" s="22">
        <v>62.5</v>
      </c>
      <c r="T251" s="30">
        <v>65.2</v>
      </c>
      <c r="U251" s="30">
        <v>77.8</v>
      </c>
      <c r="V251" s="30">
        <v>49.7</v>
      </c>
      <c r="W251" s="1" t="str">
        <f t="shared" si="3"/>
        <v>C</v>
      </c>
    </row>
    <row r="252" spans="1:23">
      <c r="A252" s="2">
        <v>2901106</v>
      </c>
      <c r="B252" s="2" t="s">
        <v>257</v>
      </c>
      <c r="C252" s="25">
        <v>25190</v>
      </c>
      <c r="D252" s="25">
        <v>5231.9629999999997</v>
      </c>
      <c r="E252" s="7">
        <v>7153</v>
      </c>
      <c r="F252" s="24">
        <v>331</v>
      </c>
      <c r="G252" s="26">
        <v>4922</v>
      </c>
      <c r="H252" s="27">
        <v>2530</v>
      </c>
      <c r="I252" s="25">
        <v>3685.2815999999998</v>
      </c>
      <c r="J252" s="25">
        <v>508.06079999999997</v>
      </c>
      <c r="K252" s="7">
        <v>9641.8422720899998</v>
      </c>
      <c r="L252" s="22">
        <v>37.401079941567758</v>
      </c>
      <c r="M252" s="22">
        <v>41.150862747362758</v>
      </c>
      <c r="N252" s="22">
        <v>54.199578943086955</v>
      </c>
      <c r="O252" s="28">
        <v>11568.56540077</v>
      </c>
      <c r="P252" s="29">
        <v>17.587224535157819</v>
      </c>
      <c r="Q252" s="28">
        <v>9475.4438071900004</v>
      </c>
      <c r="R252" s="29">
        <v>38.408192238747183</v>
      </c>
      <c r="S252" s="22">
        <v>66.600000000000009</v>
      </c>
      <c r="T252" s="30">
        <v>57.699999999999996</v>
      </c>
      <c r="U252" s="30">
        <v>74.400000000000006</v>
      </c>
      <c r="V252" s="30">
        <v>54.500000000000007</v>
      </c>
      <c r="W252" s="1" t="str">
        <f t="shared" si="3"/>
        <v>D</v>
      </c>
    </row>
    <row r="253" spans="1:23">
      <c r="A253" s="2">
        <v>2901205</v>
      </c>
      <c r="B253" s="2" t="s">
        <v>258</v>
      </c>
      <c r="C253" s="25">
        <v>25516</v>
      </c>
      <c r="D253" s="25">
        <v>20591.412</v>
      </c>
      <c r="E253" s="7">
        <v>7239</v>
      </c>
      <c r="F253" s="24">
        <v>226</v>
      </c>
      <c r="G253" s="26">
        <v>12972</v>
      </c>
      <c r="H253" s="27">
        <v>15444</v>
      </c>
      <c r="I253" s="25">
        <v>1165.6866</v>
      </c>
      <c r="J253" s="25">
        <v>2932.3944000000001</v>
      </c>
      <c r="K253" s="7">
        <v>8499.3297820600001</v>
      </c>
      <c r="L253" s="22">
        <v>38.484531606623392</v>
      </c>
      <c r="M253" s="22">
        <v>50.756921042976032</v>
      </c>
      <c r="N253" s="22">
        <v>86.294319103538768</v>
      </c>
      <c r="O253" s="28">
        <v>9088.8751093400006</v>
      </c>
      <c r="P253" s="29">
        <v>14.999282838082648</v>
      </c>
      <c r="Q253" s="28">
        <v>12564.152521600001</v>
      </c>
      <c r="R253" s="29">
        <v>44.526300791178073</v>
      </c>
      <c r="S253" s="22">
        <v>54</v>
      </c>
      <c r="T253" s="30">
        <v>58.099999999999994</v>
      </c>
      <c r="U253" s="30">
        <v>75.3</v>
      </c>
      <c r="V253" s="30">
        <v>46.1</v>
      </c>
      <c r="W253" s="1" t="str">
        <f t="shared" si="3"/>
        <v>B</v>
      </c>
    </row>
    <row r="254" spans="1:23">
      <c r="A254" s="2">
        <v>2902609</v>
      </c>
      <c r="B254" s="2" t="s">
        <v>259</v>
      </c>
      <c r="C254" s="25">
        <v>20060</v>
      </c>
      <c r="D254" s="25">
        <v>11721.058000000001</v>
      </c>
      <c r="E254" s="7">
        <v>5716</v>
      </c>
      <c r="F254" s="24">
        <v>223</v>
      </c>
      <c r="G254" s="26">
        <v>7310</v>
      </c>
      <c r="H254" s="27">
        <v>6461</v>
      </c>
      <c r="I254" s="25">
        <v>1761.6456000000001</v>
      </c>
      <c r="J254" s="25">
        <v>1499.3316</v>
      </c>
      <c r="K254" s="7">
        <v>8051.7922057699998</v>
      </c>
      <c r="L254" s="22">
        <v>38.648101595248697</v>
      </c>
      <c r="M254" s="22">
        <v>50.683290232134048</v>
      </c>
      <c r="N254" s="22">
        <v>77.900090762497413</v>
      </c>
      <c r="O254" s="28">
        <v>8684.1040886899991</v>
      </c>
      <c r="P254" s="29">
        <v>21.760337762776182</v>
      </c>
      <c r="Q254" s="28">
        <v>7615.08222957</v>
      </c>
      <c r="R254" s="29">
        <v>42.09339343721048</v>
      </c>
      <c r="S254" s="22">
        <v>58.5</v>
      </c>
      <c r="T254" s="30">
        <v>58.599999999999994</v>
      </c>
      <c r="U254" s="30">
        <v>78.8</v>
      </c>
      <c r="V254" s="30">
        <v>45.2</v>
      </c>
      <c r="W254" s="1" t="str">
        <f t="shared" si="3"/>
        <v>B</v>
      </c>
    </row>
    <row r="255" spans="1:23">
      <c r="A255" s="2">
        <v>2902708</v>
      </c>
      <c r="B255" s="2" t="s">
        <v>260</v>
      </c>
      <c r="C255" s="25">
        <v>49325</v>
      </c>
      <c r="D255" s="25">
        <v>26877.192500000001</v>
      </c>
      <c r="E255" s="7">
        <v>11471</v>
      </c>
      <c r="F255" s="24">
        <v>184</v>
      </c>
      <c r="G255" s="26">
        <v>15270</v>
      </c>
      <c r="H255" s="27">
        <v>14243</v>
      </c>
      <c r="I255" s="25">
        <v>2372.7912000000001</v>
      </c>
      <c r="J255" s="25">
        <v>1494.2694000000001</v>
      </c>
      <c r="K255" s="7">
        <v>17653.206261359999</v>
      </c>
      <c r="L255" s="22">
        <v>49.58840621282846</v>
      </c>
      <c r="M255" s="22">
        <v>41.059395501084268</v>
      </c>
      <c r="N255" s="22">
        <v>73.570286183078508</v>
      </c>
      <c r="O255" s="28">
        <v>18747.473323089998</v>
      </c>
      <c r="P255" s="29">
        <v>32.646951321977987</v>
      </c>
      <c r="Q255" s="28">
        <v>20094.029427379999</v>
      </c>
      <c r="R255" s="29">
        <v>34.60543232172752</v>
      </c>
      <c r="S255" s="22">
        <v>55.7</v>
      </c>
      <c r="T255" s="30">
        <v>60.8</v>
      </c>
      <c r="U255" s="30">
        <v>78.2</v>
      </c>
      <c r="V255" s="30">
        <v>56.000000000000007</v>
      </c>
      <c r="W255" s="1" t="str">
        <f t="shared" si="3"/>
        <v>D</v>
      </c>
    </row>
    <row r="256" spans="1:23">
      <c r="A256" s="2">
        <v>2902807</v>
      </c>
      <c r="B256" s="2" t="s">
        <v>261</v>
      </c>
      <c r="C256" s="25">
        <v>21187</v>
      </c>
      <c r="D256" s="25">
        <v>10782.0643</v>
      </c>
      <c r="E256" s="7">
        <v>5617</v>
      </c>
      <c r="F256" s="24">
        <v>247</v>
      </c>
      <c r="G256" s="26">
        <v>5500</v>
      </c>
      <c r="H256" s="27">
        <v>3684</v>
      </c>
      <c r="I256" s="25">
        <v>1668.6851999999999</v>
      </c>
      <c r="J256" s="25">
        <v>899.69100000000003</v>
      </c>
      <c r="K256" s="7">
        <v>10102.13667788</v>
      </c>
      <c r="L256" s="22">
        <v>37.002781766814678</v>
      </c>
      <c r="M256" s="22">
        <v>50.002062041545713</v>
      </c>
      <c r="N256" s="22">
        <v>76.78067528918092</v>
      </c>
      <c r="O256" s="28">
        <v>10647.97027831</v>
      </c>
      <c r="P256" s="29">
        <v>16.566438951968721</v>
      </c>
      <c r="Q256" s="28">
        <v>6764.0474740099999</v>
      </c>
      <c r="R256" s="29">
        <v>30.826306996096008</v>
      </c>
      <c r="S256" s="22">
        <v>57.499999999999993</v>
      </c>
      <c r="T256" s="30">
        <v>55.800000000000004</v>
      </c>
      <c r="U256" s="30">
        <v>76.2</v>
      </c>
      <c r="V256" s="30">
        <v>48.9</v>
      </c>
      <c r="W256" s="1" t="str">
        <f t="shared" si="3"/>
        <v>C</v>
      </c>
    </row>
    <row r="257" spans="1:23">
      <c r="A257" s="2">
        <v>2902906</v>
      </c>
      <c r="B257" s="2" t="s">
        <v>262</v>
      </c>
      <c r="C257" s="25">
        <v>34788</v>
      </c>
      <c r="D257" s="25">
        <v>12381.049200000001</v>
      </c>
      <c r="E257" s="7">
        <v>9207</v>
      </c>
      <c r="F257" s="24">
        <v>231</v>
      </c>
      <c r="G257" s="26">
        <v>13754</v>
      </c>
      <c r="H257" s="27">
        <v>4355</v>
      </c>
      <c r="I257" s="25">
        <v>2818.7249999999999</v>
      </c>
      <c r="J257" s="25">
        <v>629.09339999999997</v>
      </c>
      <c r="K257" s="7">
        <v>14469.099210410001</v>
      </c>
      <c r="L257" s="22">
        <v>33.316348527078851</v>
      </c>
      <c r="M257" s="22">
        <v>53.805278851264418</v>
      </c>
      <c r="N257" s="22">
        <v>81.88561699353869</v>
      </c>
      <c r="O257" s="28">
        <v>15373.744447069999</v>
      </c>
      <c r="P257" s="29">
        <v>9.2426246487452755</v>
      </c>
      <c r="Q257" s="28">
        <v>13118.04090211</v>
      </c>
      <c r="R257" s="29">
        <v>38.470347248866062</v>
      </c>
      <c r="S257" s="22">
        <v>55.1</v>
      </c>
      <c r="T257" s="30">
        <v>58.099999999999994</v>
      </c>
      <c r="U257" s="30">
        <v>76.099999999999994</v>
      </c>
      <c r="V257" s="30">
        <v>53.1</v>
      </c>
      <c r="W257" s="1" t="str">
        <f t="shared" si="3"/>
        <v>D</v>
      </c>
    </row>
    <row r="258" spans="1:23">
      <c r="A258" s="2">
        <v>2903409</v>
      </c>
      <c r="B258" s="2" t="s">
        <v>263</v>
      </c>
      <c r="C258" s="25">
        <v>21798</v>
      </c>
      <c r="D258" s="25">
        <v>10378.0278</v>
      </c>
      <c r="E258" s="7">
        <v>6360</v>
      </c>
      <c r="F258" s="24">
        <v>274</v>
      </c>
      <c r="G258" s="26">
        <v>7538</v>
      </c>
      <c r="H258" s="27">
        <v>2753</v>
      </c>
      <c r="I258" s="25">
        <v>1549.0331999999999</v>
      </c>
      <c r="J258" s="25">
        <v>668.67059999999992</v>
      </c>
      <c r="K258" s="7">
        <v>7839.6478081200003</v>
      </c>
      <c r="L258" s="22">
        <v>39.006012292351549</v>
      </c>
      <c r="M258" s="22">
        <v>45.099088575123375</v>
      </c>
      <c r="N258" s="22">
        <v>71.433168775362915</v>
      </c>
      <c r="O258" s="28">
        <v>9258.6004797700007</v>
      </c>
      <c r="P258" s="29">
        <v>18.547358738851845</v>
      </c>
      <c r="Q258" s="28">
        <v>8432.2036978800006</v>
      </c>
      <c r="R258" s="29">
        <v>38.530287067505768</v>
      </c>
      <c r="S258" s="22">
        <v>59.8</v>
      </c>
      <c r="T258" s="30">
        <v>57.199999999999996</v>
      </c>
      <c r="U258" s="30">
        <v>76.5</v>
      </c>
      <c r="V258" s="30">
        <v>52.5</v>
      </c>
      <c r="W258" s="1" t="str">
        <f t="shared" si="3"/>
        <v>D</v>
      </c>
    </row>
    <row r="259" spans="1:23">
      <c r="A259" s="2">
        <v>2904100</v>
      </c>
      <c r="B259" s="2" t="s">
        <v>264</v>
      </c>
      <c r="C259" s="25">
        <v>22037</v>
      </c>
      <c r="D259" s="25">
        <v>14672.2346</v>
      </c>
      <c r="E259" s="7">
        <v>5794</v>
      </c>
      <c r="F259" s="24">
        <v>227</v>
      </c>
      <c r="G259" s="26">
        <v>8370</v>
      </c>
      <c r="H259" s="27">
        <v>6642</v>
      </c>
      <c r="I259" s="25">
        <v>3166.6361999999999</v>
      </c>
      <c r="J259" s="25">
        <v>1384.2816</v>
      </c>
      <c r="K259" s="7">
        <v>7857.1167464399996</v>
      </c>
      <c r="L259" s="22">
        <v>39.791560216630288</v>
      </c>
      <c r="M259" s="22">
        <v>47.320722780582685</v>
      </c>
      <c r="N259" s="22">
        <v>74.417134306614727</v>
      </c>
      <c r="O259" s="28">
        <v>8794.2469319299998</v>
      </c>
      <c r="P259" s="29">
        <v>24.473076439390695</v>
      </c>
      <c r="Q259" s="28">
        <v>9719.0083268100007</v>
      </c>
      <c r="R259" s="29">
        <v>46.347506195300127</v>
      </c>
      <c r="S259" s="22">
        <v>60.3</v>
      </c>
      <c r="T259" s="30">
        <v>55.900000000000006</v>
      </c>
      <c r="U259" s="30">
        <v>76.5</v>
      </c>
      <c r="V259" s="30">
        <v>50.3</v>
      </c>
      <c r="W259" s="1" t="str">
        <f t="shared" ref="W259:W322" si="4">IF(V259&lt;=$X$2,"A",IF(V259&lt;=$X$3,"B",IF(V259&lt;=$X$4,"C","D")))</f>
        <v>C</v>
      </c>
    </row>
    <row r="260" spans="1:23">
      <c r="A260" s="2">
        <v>2904902</v>
      </c>
      <c r="B260" s="2" t="s">
        <v>265</v>
      </c>
      <c r="C260" s="25">
        <v>32026</v>
      </c>
      <c r="D260" s="25">
        <v>15638.295799999998</v>
      </c>
      <c r="E260" s="7">
        <v>9309</v>
      </c>
      <c r="F260" s="24">
        <v>322</v>
      </c>
      <c r="G260" s="26">
        <v>7728</v>
      </c>
      <c r="H260" s="27">
        <v>5390</v>
      </c>
      <c r="I260" s="25">
        <v>1740.4764000000002</v>
      </c>
      <c r="J260" s="25">
        <v>812.25299999999993</v>
      </c>
      <c r="K260" s="7">
        <v>13245.705075190001</v>
      </c>
      <c r="L260" s="22">
        <v>37.977475267519225</v>
      </c>
      <c r="M260" s="22">
        <v>42.639437884718504</v>
      </c>
      <c r="N260" s="22">
        <v>55.389346818960618</v>
      </c>
      <c r="O260" s="28">
        <v>14956.2802467</v>
      </c>
      <c r="P260" s="29">
        <v>17.304253312992316</v>
      </c>
      <c r="Q260" s="28">
        <v>12190.250648699999</v>
      </c>
      <c r="R260" s="29">
        <v>36.658444036805427</v>
      </c>
      <c r="S260" s="22">
        <v>64.7</v>
      </c>
      <c r="T260" s="30">
        <v>63.1</v>
      </c>
      <c r="U260" s="30">
        <v>80.100000000000009</v>
      </c>
      <c r="V260" s="30">
        <v>48.4</v>
      </c>
      <c r="W260" s="1" t="str">
        <f t="shared" si="4"/>
        <v>C</v>
      </c>
    </row>
    <row r="261" spans="1:23">
      <c r="A261" s="2">
        <v>2905008</v>
      </c>
      <c r="B261" s="2" t="s">
        <v>266</v>
      </c>
      <c r="C261" s="25">
        <v>22236</v>
      </c>
      <c r="D261" s="25">
        <v>8927.7540000000008</v>
      </c>
      <c r="E261" s="7">
        <v>6330</v>
      </c>
      <c r="F261" s="24">
        <v>333</v>
      </c>
      <c r="G261" s="26">
        <v>6914</v>
      </c>
      <c r="H261" s="27">
        <v>2996</v>
      </c>
      <c r="I261" s="25">
        <v>3324.0246000000002</v>
      </c>
      <c r="J261" s="25">
        <v>573.40920000000006</v>
      </c>
      <c r="K261" s="7">
        <v>10803.77687781</v>
      </c>
      <c r="L261" s="22">
        <v>30.102479898118645</v>
      </c>
      <c r="M261" s="22">
        <v>50.66829690645784</v>
      </c>
      <c r="N261" s="22">
        <v>70.95662803567248</v>
      </c>
      <c r="O261" s="28">
        <v>11386.963508430001</v>
      </c>
      <c r="P261" s="29">
        <v>12.662104673933349</v>
      </c>
      <c r="Q261" s="28">
        <v>7818.4039532099996</v>
      </c>
      <c r="R261" s="29">
        <v>44.496822281760608</v>
      </c>
      <c r="S261" s="22">
        <v>63.7</v>
      </c>
      <c r="T261" s="30">
        <v>60.4</v>
      </c>
      <c r="U261" s="30">
        <v>77.600000000000009</v>
      </c>
      <c r="V261" s="30">
        <v>49.6</v>
      </c>
      <c r="W261" s="1" t="str">
        <f t="shared" si="4"/>
        <v>C</v>
      </c>
    </row>
    <row r="262" spans="1:23">
      <c r="A262" s="2">
        <v>2905206</v>
      </c>
      <c r="B262" s="2" t="s">
        <v>267</v>
      </c>
      <c r="C262" s="25">
        <v>47515</v>
      </c>
      <c r="D262" s="25">
        <v>19067.769500000002</v>
      </c>
      <c r="E262" s="7">
        <v>12789</v>
      </c>
      <c r="F262" s="24">
        <v>332</v>
      </c>
      <c r="G262" s="26">
        <v>14736</v>
      </c>
      <c r="H262" s="27">
        <v>15756</v>
      </c>
      <c r="I262" s="25">
        <v>1581.7074</v>
      </c>
      <c r="J262" s="25">
        <v>1582.1676</v>
      </c>
      <c r="K262" s="7">
        <v>21827.334599329999</v>
      </c>
      <c r="L262" s="22">
        <v>33.828481349323198</v>
      </c>
      <c r="M262" s="22">
        <v>49.076358990111189</v>
      </c>
      <c r="N262" s="22">
        <v>70.927745960498257</v>
      </c>
      <c r="O262" s="28">
        <v>23476.51707478</v>
      </c>
      <c r="P262" s="29">
        <v>15.326497743165415</v>
      </c>
      <c r="Q262" s="28">
        <v>16874.31688287</v>
      </c>
      <c r="R262" s="29">
        <v>40.430498314131725</v>
      </c>
      <c r="S262" s="22">
        <v>62.5</v>
      </c>
      <c r="T262" s="30">
        <v>65.7</v>
      </c>
      <c r="U262" s="30">
        <v>78</v>
      </c>
      <c r="V262" s="30">
        <v>54.6</v>
      </c>
      <c r="W262" s="1" t="str">
        <f t="shared" si="4"/>
        <v>D</v>
      </c>
    </row>
    <row r="263" spans="1:23">
      <c r="A263" s="2">
        <v>2905602</v>
      </c>
      <c r="B263" s="2" t="s">
        <v>268</v>
      </c>
      <c r="C263" s="25">
        <v>31472</v>
      </c>
      <c r="D263" s="25">
        <v>6788.5104000000001</v>
      </c>
      <c r="E263" s="7">
        <v>9067</v>
      </c>
      <c r="F263" s="24">
        <v>299</v>
      </c>
      <c r="G263" s="26">
        <v>10050</v>
      </c>
      <c r="H263" s="27">
        <v>2664</v>
      </c>
      <c r="I263" s="25">
        <v>1178.1120000000001</v>
      </c>
      <c r="J263" s="25">
        <v>447.77459999999996</v>
      </c>
      <c r="K263" s="7">
        <v>9728.5040114300009</v>
      </c>
      <c r="L263" s="22">
        <v>41.553848105640348</v>
      </c>
      <c r="M263" s="22">
        <v>44.070728934569999</v>
      </c>
      <c r="N263" s="22">
        <v>71.924571291007894</v>
      </c>
      <c r="O263" s="28">
        <v>11515.559107360001</v>
      </c>
      <c r="P263" s="29">
        <v>13.477395328708475</v>
      </c>
      <c r="Q263" s="28">
        <v>13928.384237480001</v>
      </c>
      <c r="R263" s="29">
        <v>35.233405464824259</v>
      </c>
      <c r="S263" s="22">
        <v>58.099999999999994</v>
      </c>
      <c r="T263" s="30">
        <v>57.599999999999994</v>
      </c>
      <c r="U263" s="30">
        <v>76.3</v>
      </c>
      <c r="V263" s="30">
        <v>53.6</v>
      </c>
      <c r="W263" s="1" t="str">
        <f t="shared" si="4"/>
        <v>D</v>
      </c>
    </row>
    <row r="264" spans="1:23">
      <c r="A264" s="2">
        <v>2905800</v>
      </c>
      <c r="B264" s="2" t="s">
        <v>269</v>
      </c>
      <c r="C264" s="25">
        <v>35180</v>
      </c>
      <c r="D264" s="25">
        <v>19563.598000000002</v>
      </c>
      <c r="E264" s="7">
        <v>9421</v>
      </c>
      <c r="F264" s="24">
        <v>229</v>
      </c>
      <c r="G264" s="26">
        <v>12440</v>
      </c>
      <c r="H264" s="27">
        <v>10495</v>
      </c>
      <c r="I264" s="25">
        <v>1845.8622</v>
      </c>
      <c r="J264" s="25">
        <v>1311.57</v>
      </c>
      <c r="K264" s="7">
        <v>13956.091610990001</v>
      </c>
      <c r="L264" s="22">
        <v>38.398169150991819</v>
      </c>
      <c r="M264" s="22">
        <v>47.768852547986036</v>
      </c>
      <c r="N264" s="22">
        <v>72.435742757046015</v>
      </c>
      <c r="O264" s="28">
        <v>15320.54103563</v>
      </c>
      <c r="P264" s="29">
        <v>16.077908952767668</v>
      </c>
      <c r="Q264" s="28">
        <v>12510.64986883</v>
      </c>
      <c r="R264" s="29">
        <v>34.268441626373644</v>
      </c>
      <c r="S264" s="22">
        <v>56.499999999999993</v>
      </c>
      <c r="T264" s="30">
        <v>56.3</v>
      </c>
      <c r="U264" s="30">
        <v>73.8</v>
      </c>
      <c r="V264" s="30">
        <v>56.499999999999993</v>
      </c>
      <c r="W264" s="1" t="str">
        <f t="shared" si="4"/>
        <v>D</v>
      </c>
    </row>
    <row r="265" spans="1:23">
      <c r="A265" s="2">
        <v>2905909</v>
      </c>
      <c r="B265" s="2" t="s">
        <v>270</v>
      </c>
      <c r="C265" s="25">
        <v>28090</v>
      </c>
      <c r="D265" s="25">
        <v>19963.562999999998</v>
      </c>
      <c r="E265" s="7">
        <v>7613</v>
      </c>
      <c r="F265" s="24">
        <v>177</v>
      </c>
      <c r="G265" s="26">
        <v>10994</v>
      </c>
      <c r="H265" s="27">
        <v>18855</v>
      </c>
      <c r="I265" s="25">
        <v>1453.7718</v>
      </c>
      <c r="J265" s="25">
        <v>3148.2282</v>
      </c>
      <c r="K265" s="7">
        <v>9398.4997757900001</v>
      </c>
      <c r="L265" s="22">
        <v>46.869082815448202</v>
      </c>
      <c r="M265" s="22">
        <v>42.575302832984605</v>
      </c>
      <c r="N265" s="22">
        <v>81.197201347888864</v>
      </c>
      <c r="O265" s="28">
        <v>10099.728384649999</v>
      </c>
      <c r="P265" s="29">
        <v>32.380824968723481</v>
      </c>
      <c r="Q265" s="28">
        <v>12732.714588999999</v>
      </c>
      <c r="R265" s="29">
        <v>41.638672699223569</v>
      </c>
      <c r="S265" s="22">
        <v>55.7</v>
      </c>
      <c r="T265" s="30">
        <v>56.399999999999991</v>
      </c>
      <c r="U265" s="30">
        <v>76.599999999999994</v>
      </c>
      <c r="V265" s="30">
        <v>51.300000000000004</v>
      </c>
      <c r="W265" s="1" t="str">
        <f t="shared" si="4"/>
        <v>C</v>
      </c>
    </row>
    <row r="266" spans="1:23">
      <c r="A266" s="2">
        <v>2906204</v>
      </c>
      <c r="B266" s="2" t="s">
        <v>271</v>
      </c>
      <c r="C266" s="25">
        <v>24067</v>
      </c>
      <c r="D266" s="25">
        <v>12611.108</v>
      </c>
      <c r="E266" s="7">
        <v>6951</v>
      </c>
      <c r="F266" s="24">
        <v>222</v>
      </c>
      <c r="G266" s="26">
        <v>6452</v>
      </c>
      <c r="H266" s="27">
        <v>3854</v>
      </c>
      <c r="I266" s="25">
        <v>3706.9109999999996</v>
      </c>
      <c r="J266" s="25">
        <v>838.02419999999995</v>
      </c>
      <c r="K266" s="7">
        <v>11572.53132729</v>
      </c>
      <c r="L266" s="22">
        <v>30.211814401789155</v>
      </c>
      <c r="M266" s="22">
        <v>54.59731249205074</v>
      </c>
      <c r="N266" s="22">
        <v>74.837547299475133</v>
      </c>
      <c r="O266" s="28">
        <v>12438.91299321</v>
      </c>
      <c r="P266" s="29">
        <v>15.393384350426848</v>
      </c>
      <c r="Q266" s="28">
        <v>7132.9419679399998</v>
      </c>
      <c r="R266" s="29">
        <v>43.946791832028651</v>
      </c>
      <c r="S266" s="22">
        <v>58.699999999999996</v>
      </c>
      <c r="T266" s="30">
        <v>58.3</v>
      </c>
      <c r="U266" s="30">
        <v>77</v>
      </c>
      <c r="V266" s="30">
        <v>50.5</v>
      </c>
      <c r="W266" s="1" t="str">
        <f t="shared" si="4"/>
        <v>C</v>
      </c>
    </row>
    <row r="267" spans="1:23">
      <c r="A267" s="2">
        <v>2906303</v>
      </c>
      <c r="B267" s="2" t="s">
        <v>272</v>
      </c>
      <c r="C267" s="25">
        <v>32336</v>
      </c>
      <c r="D267" s="25">
        <v>6431.6304</v>
      </c>
      <c r="E267" s="7">
        <v>9720</v>
      </c>
      <c r="F267" s="24">
        <v>313</v>
      </c>
      <c r="G267" s="26">
        <v>9216</v>
      </c>
      <c r="H267" s="27">
        <v>4276</v>
      </c>
      <c r="I267" s="25">
        <v>1631.4090000000003</v>
      </c>
      <c r="J267" s="25">
        <v>688.45920000000001</v>
      </c>
      <c r="K267" s="7">
        <v>11881.46699375</v>
      </c>
      <c r="L267" s="22">
        <v>36.080412728415347</v>
      </c>
      <c r="M267" s="22">
        <v>48.078457307840303</v>
      </c>
      <c r="N267" s="22">
        <v>70.411463947237038</v>
      </c>
      <c r="O267" s="28">
        <v>13509.199204840001</v>
      </c>
      <c r="P267" s="29">
        <v>12.51976558435857</v>
      </c>
      <c r="Q267" s="28">
        <v>13271.800355290001</v>
      </c>
      <c r="R267" s="29">
        <v>39.93749990262102</v>
      </c>
      <c r="S267" s="22">
        <v>59</v>
      </c>
      <c r="T267" s="30">
        <v>62</v>
      </c>
      <c r="U267" s="30">
        <v>75.2</v>
      </c>
      <c r="V267" s="30">
        <v>51.4</v>
      </c>
      <c r="W267" s="1" t="str">
        <f t="shared" si="4"/>
        <v>C</v>
      </c>
    </row>
    <row r="268" spans="1:23">
      <c r="A268" s="2">
        <v>2906709</v>
      </c>
      <c r="B268" s="2" t="s">
        <v>273</v>
      </c>
      <c r="C268" s="25">
        <v>27918</v>
      </c>
      <c r="D268" s="25">
        <v>8632.2456000000002</v>
      </c>
      <c r="E268" s="7">
        <v>7881</v>
      </c>
      <c r="F268" s="24">
        <v>247</v>
      </c>
      <c r="G268" s="26">
        <v>10624</v>
      </c>
      <c r="H268" s="27">
        <v>7394</v>
      </c>
      <c r="I268" s="25">
        <v>3012.4692</v>
      </c>
      <c r="J268" s="25">
        <v>1254.5052000000001</v>
      </c>
      <c r="K268" s="7">
        <v>10780.95650572</v>
      </c>
      <c r="L268" s="22">
        <v>34.714527411399921</v>
      </c>
      <c r="M268" s="22">
        <v>51.320965297186682</v>
      </c>
      <c r="N268" s="22">
        <v>75.890031665222708</v>
      </c>
      <c r="O268" s="28">
        <v>12078.881903400001</v>
      </c>
      <c r="P268" s="29">
        <v>15.219770544180317</v>
      </c>
      <c r="Q268" s="28">
        <v>11094.133734249999</v>
      </c>
      <c r="R268" s="29">
        <v>44.06030336176088</v>
      </c>
      <c r="S268" s="22">
        <v>60.099999999999994</v>
      </c>
      <c r="T268" s="30">
        <v>59.099999999999994</v>
      </c>
      <c r="U268" s="30">
        <v>77.400000000000006</v>
      </c>
      <c r="V268" s="30">
        <v>50.4</v>
      </c>
      <c r="W268" s="1" t="str">
        <f t="shared" si="4"/>
        <v>C</v>
      </c>
    </row>
    <row r="269" spans="1:23">
      <c r="A269" s="2">
        <v>2906808</v>
      </c>
      <c r="B269" s="2" t="s">
        <v>274</v>
      </c>
      <c r="C269" s="25">
        <v>32908</v>
      </c>
      <c r="D269" s="25">
        <v>21887.110800000002</v>
      </c>
      <c r="E269" s="7">
        <v>8973</v>
      </c>
      <c r="F269" s="24">
        <v>189</v>
      </c>
      <c r="G269" s="26">
        <v>13346</v>
      </c>
      <c r="H269" s="27">
        <v>10705</v>
      </c>
      <c r="I269" s="25">
        <v>2190.0918000000001</v>
      </c>
      <c r="J269" s="25">
        <v>1518.1998000000001</v>
      </c>
      <c r="K269" s="7">
        <v>13856.796392529999</v>
      </c>
      <c r="L269" s="22">
        <v>41.764688013708898</v>
      </c>
      <c r="M269" s="22">
        <v>48.909869329100324</v>
      </c>
      <c r="N269" s="22">
        <v>79.634475848513972</v>
      </c>
      <c r="O269" s="28">
        <v>14458.90702968</v>
      </c>
      <c r="P269" s="29">
        <v>28.002398605848207</v>
      </c>
      <c r="Q269" s="28">
        <v>12321.987127169999</v>
      </c>
      <c r="R269" s="29">
        <v>42.086320674245357</v>
      </c>
      <c r="S269" s="22">
        <v>55.7</v>
      </c>
      <c r="T269" s="30">
        <v>57.499999999999993</v>
      </c>
      <c r="U269" s="30">
        <v>72.899999999999991</v>
      </c>
      <c r="V269" s="30">
        <v>56.100000000000009</v>
      </c>
      <c r="W269" s="1" t="str">
        <f t="shared" si="4"/>
        <v>D</v>
      </c>
    </row>
    <row r="270" spans="1:23">
      <c r="A270" s="2">
        <v>2906873</v>
      </c>
      <c r="B270" s="2" t="s">
        <v>275</v>
      </c>
      <c r="C270" s="25">
        <v>26577</v>
      </c>
      <c r="D270" s="25">
        <v>4815.7524000000003</v>
      </c>
      <c r="E270" s="7">
        <v>8354</v>
      </c>
      <c r="F270" s="24">
        <v>303</v>
      </c>
      <c r="G270" s="26">
        <v>8078</v>
      </c>
      <c r="H270" s="27">
        <v>1599</v>
      </c>
      <c r="I270" s="25">
        <v>3816.4386000000004</v>
      </c>
      <c r="J270" s="25">
        <v>286.24439999999998</v>
      </c>
      <c r="K270" s="7">
        <v>12205.912089060001</v>
      </c>
      <c r="L270" s="22">
        <v>30.136949756503366</v>
      </c>
      <c r="M270" s="22">
        <v>51.720521139550321</v>
      </c>
      <c r="N270" s="22">
        <v>70.854448732138607</v>
      </c>
      <c r="O270" s="28">
        <v>13597.03269645</v>
      </c>
      <c r="P270" s="29">
        <v>14.917304251019154</v>
      </c>
      <c r="Q270" s="28">
        <v>8388.8103388100008</v>
      </c>
      <c r="R270" s="29">
        <v>45.194234379458045</v>
      </c>
      <c r="S270" s="22">
        <v>62.1</v>
      </c>
      <c r="T270" s="30">
        <v>61.9</v>
      </c>
      <c r="U270" s="30">
        <v>77.8</v>
      </c>
      <c r="V270" s="30">
        <v>50.2</v>
      </c>
      <c r="W270" s="1" t="str">
        <f t="shared" si="4"/>
        <v>C</v>
      </c>
    </row>
    <row r="271" spans="1:23">
      <c r="A271" s="2">
        <v>2906907</v>
      </c>
      <c r="B271" s="2" t="s">
        <v>276</v>
      </c>
      <c r="C271" s="25">
        <v>21414</v>
      </c>
      <c r="D271" s="25">
        <v>10105.266599999999</v>
      </c>
      <c r="E271" s="7">
        <v>6116</v>
      </c>
      <c r="F271" s="24">
        <v>341</v>
      </c>
      <c r="G271" s="26">
        <v>7570</v>
      </c>
      <c r="H271" s="27">
        <v>3479</v>
      </c>
      <c r="I271" s="25">
        <v>2850.4787999999999</v>
      </c>
      <c r="J271" s="25">
        <v>778.65840000000014</v>
      </c>
      <c r="K271" s="7">
        <v>7807.2903981700001</v>
      </c>
      <c r="L271" s="22">
        <v>38.800890180001261</v>
      </c>
      <c r="M271" s="22">
        <v>40.99385931091912</v>
      </c>
      <c r="N271" s="22">
        <v>70.339333362666693</v>
      </c>
      <c r="O271" s="28">
        <v>9043.0052568600004</v>
      </c>
      <c r="P271" s="29">
        <v>15.082198125179252</v>
      </c>
      <c r="Q271" s="28">
        <v>8304.6794878300007</v>
      </c>
      <c r="R271" s="29">
        <v>35.371712477100871</v>
      </c>
      <c r="S271" s="22">
        <v>61.6</v>
      </c>
      <c r="T271" s="30">
        <v>56.899999999999991</v>
      </c>
      <c r="U271" s="30">
        <v>76.400000000000006</v>
      </c>
      <c r="V271" s="30">
        <v>49.8</v>
      </c>
      <c r="W271" s="1" t="str">
        <f t="shared" si="4"/>
        <v>C</v>
      </c>
    </row>
    <row r="272" spans="1:23">
      <c r="A272" s="2">
        <v>2907103</v>
      </c>
      <c r="B272" s="2" t="s">
        <v>277</v>
      </c>
      <c r="C272" s="25">
        <v>28380</v>
      </c>
      <c r="D272" s="25">
        <v>15796.307999999997</v>
      </c>
      <c r="E272" s="7">
        <v>7294</v>
      </c>
      <c r="F272" s="24">
        <v>198</v>
      </c>
      <c r="G272" s="26">
        <v>10062</v>
      </c>
      <c r="H272" s="27">
        <v>8635</v>
      </c>
      <c r="I272" s="25">
        <v>2935.1556</v>
      </c>
      <c r="J272" s="25">
        <v>1422.0179999999998</v>
      </c>
      <c r="K272" s="7">
        <v>10863.40917078</v>
      </c>
      <c r="L272" s="22">
        <v>41.555866019390692</v>
      </c>
      <c r="M272" s="22">
        <v>48.11192598877669</v>
      </c>
      <c r="N272" s="22">
        <v>71.202477500976116</v>
      </c>
      <c r="O272" s="28">
        <v>11880.08214509</v>
      </c>
      <c r="P272" s="29">
        <v>22.088918280708739</v>
      </c>
      <c r="Q272" s="28">
        <v>11068.46623222</v>
      </c>
      <c r="R272" s="29">
        <v>37.549736021793834</v>
      </c>
      <c r="S272" s="22">
        <v>57.599999999999994</v>
      </c>
      <c r="T272" s="30">
        <v>57.199999999999996</v>
      </c>
      <c r="U272" s="30">
        <v>77.900000000000006</v>
      </c>
      <c r="V272" s="30">
        <v>50.3</v>
      </c>
      <c r="W272" s="1" t="str">
        <f t="shared" si="4"/>
        <v>C</v>
      </c>
    </row>
    <row r="273" spans="1:23">
      <c r="A273" s="2">
        <v>2907301</v>
      </c>
      <c r="B273" s="2" t="s">
        <v>278</v>
      </c>
      <c r="C273" s="25">
        <v>25408</v>
      </c>
      <c r="D273" s="25">
        <v>9721.1008000000002</v>
      </c>
      <c r="E273" s="7">
        <v>7196</v>
      </c>
      <c r="F273" s="24">
        <v>265</v>
      </c>
      <c r="G273" s="26">
        <v>8582</v>
      </c>
      <c r="H273" s="27">
        <v>7573</v>
      </c>
      <c r="I273" s="25">
        <v>725.73539999999991</v>
      </c>
      <c r="J273" s="25">
        <v>1411.4333999999999</v>
      </c>
      <c r="K273" s="7">
        <v>10191.01908167</v>
      </c>
      <c r="L273" s="22">
        <v>39.283766845333105</v>
      </c>
      <c r="M273" s="22">
        <v>46.218912945498133</v>
      </c>
      <c r="N273" s="22">
        <v>69.14616728548431</v>
      </c>
      <c r="O273" s="28">
        <v>11161.52606737</v>
      </c>
      <c r="P273" s="29">
        <v>19.524859628209462</v>
      </c>
      <c r="Q273" s="28">
        <v>10294.76752455</v>
      </c>
      <c r="R273" s="29">
        <v>39.293742803063644</v>
      </c>
      <c r="S273" s="22">
        <v>61.3</v>
      </c>
      <c r="T273" s="30">
        <v>58.599999999999994</v>
      </c>
      <c r="U273" s="30">
        <v>76.599999999999994</v>
      </c>
      <c r="V273" s="30">
        <v>51.6</v>
      </c>
      <c r="W273" s="1" t="str">
        <f t="shared" si="4"/>
        <v>D</v>
      </c>
    </row>
    <row r="274" spans="1:23">
      <c r="A274" s="2">
        <v>2907806</v>
      </c>
      <c r="B274" s="2" t="s">
        <v>279</v>
      </c>
      <c r="C274" s="25">
        <v>32300</v>
      </c>
      <c r="D274" s="25">
        <v>14573.76</v>
      </c>
      <c r="E274" s="7">
        <v>10161</v>
      </c>
      <c r="F274" s="24">
        <v>280</v>
      </c>
      <c r="G274" s="26">
        <v>16166</v>
      </c>
      <c r="H274" s="27">
        <v>5231</v>
      </c>
      <c r="I274" s="25">
        <v>2023.0392000000002</v>
      </c>
      <c r="J274" s="25">
        <v>737.70060000000012</v>
      </c>
      <c r="K274" s="7">
        <v>13731.58730169</v>
      </c>
      <c r="L274" s="22">
        <v>33.84680964059573</v>
      </c>
      <c r="M274" s="22">
        <v>51.152786575713961</v>
      </c>
      <c r="N274" s="22">
        <v>77.356223886656466</v>
      </c>
      <c r="O274" s="28">
        <v>14550.40344794</v>
      </c>
      <c r="P274" s="29">
        <v>17.269151601330645</v>
      </c>
      <c r="Q274" s="28">
        <v>12913.02998456</v>
      </c>
      <c r="R274" s="29">
        <v>47.473483661463703</v>
      </c>
      <c r="S274" s="22">
        <v>58.5</v>
      </c>
      <c r="T274" s="30">
        <v>58.699999999999996</v>
      </c>
      <c r="U274" s="30">
        <v>80.900000000000006</v>
      </c>
      <c r="V274" s="30">
        <v>50.1</v>
      </c>
      <c r="W274" s="1" t="str">
        <f t="shared" si="4"/>
        <v>C</v>
      </c>
    </row>
    <row r="275" spans="1:23">
      <c r="A275" s="2">
        <v>2908002</v>
      </c>
      <c r="B275" s="2" t="s">
        <v>280</v>
      </c>
      <c r="C275" s="25">
        <v>20964</v>
      </c>
      <c r="D275" s="25">
        <v>1834.35</v>
      </c>
      <c r="E275" s="7">
        <v>6481</v>
      </c>
      <c r="F275" s="24">
        <v>300</v>
      </c>
      <c r="G275" s="26">
        <v>7398</v>
      </c>
      <c r="H275" s="27">
        <v>1314</v>
      </c>
      <c r="I275" s="25">
        <v>699.50399999999991</v>
      </c>
      <c r="J275" s="25">
        <v>321.6798</v>
      </c>
      <c r="K275" s="7">
        <v>6463.3387815899996</v>
      </c>
      <c r="L275" s="22">
        <v>39.537985837637677</v>
      </c>
      <c r="M275" s="22">
        <v>45.469354233521841</v>
      </c>
      <c r="N275" s="22">
        <v>67.331556794076889</v>
      </c>
      <c r="O275" s="28">
        <v>7402.1181157299998</v>
      </c>
      <c r="P275" s="29">
        <v>11.853590455891675</v>
      </c>
      <c r="Q275" s="28">
        <v>10160.237759060001</v>
      </c>
      <c r="R275" s="29">
        <v>40.292883337099717</v>
      </c>
      <c r="S275" s="22">
        <v>61.3</v>
      </c>
      <c r="T275" s="30">
        <v>55.2</v>
      </c>
      <c r="U275" s="30">
        <v>77.900000000000006</v>
      </c>
      <c r="V275" s="30">
        <v>50.3</v>
      </c>
      <c r="W275" s="1" t="str">
        <f t="shared" si="4"/>
        <v>C</v>
      </c>
    </row>
    <row r="276" spans="1:23">
      <c r="A276" s="2">
        <v>2908200</v>
      </c>
      <c r="B276" s="2" t="s">
        <v>281</v>
      </c>
      <c r="C276" s="25">
        <v>20391</v>
      </c>
      <c r="D276" s="25">
        <v>7253.0787</v>
      </c>
      <c r="E276" s="7">
        <v>5661</v>
      </c>
      <c r="F276" s="24">
        <v>282</v>
      </c>
      <c r="G276" s="26">
        <v>4838</v>
      </c>
      <c r="H276" s="27">
        <v>2569</v>
      </c>
      <c r="I276" s="25">
        <v>3702.3090000000002</v>
      </c>
      <c r="J276" s="25">
        <v>648.88199999999995</v>
      </c>
      <c r="K276" s="7">
        <v>7581.0356332700003</v>
      </c>
      <c r="L276" s="22">
        <v>42.32422779408742</v>
      </c>
      <c r="M276" s="22">
        <v>40.645773693481694</v>
      </c>
      <c r="N276" s="22">
        <v>57.844570580526636</v>
      </c>
      <c r="O276" s="28">
        <v>9180.5343724400009</v>
      </c>
      <c r="P276" s="29">
        <v>24.801851902928334</v>
      </c>
      <c r="Q276" s="28">
        <v>7842.9380392800003</v>
      </c>
      <c r="R276" s="29">
        <v>37.164992527437946</v>
      </c>
      <c r="S276" s="22">
        <v>63.4</v>
      </c>
      <c r="T276" s="30">
        <v>57.699999999999996</v>
      </c>
      <c r="U276" s="30">
        <v>74.599999999999994</v>
      </c>
      <c r="V276" s="30">
        <v>51</v>
      </c>
      <c r="W276" s="1" t="str">
        <f t="shared" si="4"/>
        <v>C</v>
      </c>
    </row>
    <row r="277" spans="1:23">
      <c r="A277" s="2">
        <v>2908507</v>
      </c>
      <c r="B277" s="2" t="s">
        <v>282</v>
      </c>
      <c r="C277" s="25">
        <v>30123</v>
      </c>
      <c r="D277" s="25">
        <v>6584.8878000000004</v>
      </c>
      <c r="E277" s="7">
        <v>8892</v>
      </c>
      <c r="F277" s="24">
        <v>361</v>
      </c>
      <c r="G277" s="26">
        <v>5628</v>
      </c>
      <c r="H277" s="27">
        <v>2906</v>
      </c>
      <c r="I277" s="25">
        <v>3910.7796000000003</v>
      </c>
      <c r="J277" s="25">
        <v>476.30699999999996</v>
      </c>
      <c r="K277" s="7">
        <v>12930.0379987</v>
      </c>
      <c r="L277" s="22">
        <v>34.331966758962189</v>
      </c>
      <c r="M277" s="22">
        <v>42.552990997763253</v>
      </c>
      <c r="N277" s="22">
        <v>55.535327999416594</v>
      </c>
      <c r="O277" s="28">
        <v>15140.42225415</v>
      </c>
      <c r="P277" s="29">
        <v>14.577702102496021</v>
      </c>
      <c r="Q277" s="28">
        <v>10202.916463019999</v>
      </c>
      <c r="R277" s="29">
        <v>36.354070973174537</v>
      </c>
      <c r="S277" s="22">
        <v>66.3</v>
      </c>
      <c r="T277" s="30">
        <v>59.5</v>
      </c>
      <c r="U277" s="30">
        <v>75.400000000000006</v>
      </c>
      <c r="V277" s="30">
        <v>54.500000000000007</v>
      </c>
      <c r="W277" s="1" t="str">
        <f t="shared" si="4"/>
        <v>D</v>
      </c>
    </row>
    <row r="278" spans="1:23">
      <c r="A278" s="2">
        <v>2908606</v>
      </c>
      <c r="B278" s="2" t="s">
        <v>283</v>
      </c>
      <c r="C278" s="25">
        <v>23620</v>
      </c>
      <c r="D278" s="25">
        <v>11491.13</v>
      </c>
      <c r="E278" s="7">
        <v>6098</v>
      </c>
      <c r="F278" s="24">
        <v>209</v>
      </c>
      <c r="G278" s="26">
        <v>7612</v>
      </c>
      <c r="H278" s="27">
        <v>5038</v>
      </c>
      <c r="I278" s="25">
        <v>3163.4148</v>
      </c>
      <c r="J278" s="25">
        <v>1083.771</v>
      </c>
      <c r="K278" s="7">
        <v>7454.4520523700003</v>
      </c>
      <c r="L278" s="22">
        <v>44.729537434157947</v>
      </c>
      <c r="M278" s="22">
        <v>44.151225491743631</v>
      </c>
      <c r="N278" s="22">
        <v>74.064250726562079</v>
      </c>
      <c r="O278" s="28">
        <v>8271.1203552099996</v>
      </c>
      <c r="P278" s="29">
        <v>18.778871128040361</v>
      </c>
      <c r="Q278" s="28">
        <v>10496.03129255</v>
      </c>
      <c r="R278" s="29">
        <v>34.820725104775022</v>
      </c>
      <c r="S278" s="22">
        <v>56.000000000000007</v>
      </c>
      <c r="T278" s="30">
        <v>58.9</v>
      </c>
      <c r="U278" s="30">
        <v>78.7</v>
      </c>
      <c r="V278" s="30">
        <v>48</v>
      </c>
      <c r="W278" s="1" t="str">
        <f t="shared" si="4"/>
        <v>C</v>
      </c>
    </row>
    <row r="279" spans="1:23">
      <c r="A279" s="2">
        <v>2908903</v>
      </c>
      <c r="B279" s="2" t="s">
        <v>284</v>
      </c>
      <c r="C279" s="25">
        <v>22401</v>
      </c>
      <c r="D279" s="25">
        <v>13001.5404</v>
      </c>
      <c r="E279" s="7">
        <v>6225</v>
      </c>
      <c r="F279" s="24">
        <v>267</v>
      </c>
      <c r="G279" s="26">
        <v>6952</v>
      </c>
      <c r="H279" s="27">
        <v>10967</v>
      </c>
      <c r="I279" s="25">
        <v>1962.7529999999999</v>
      </c>
      <c r="J279" s="25">
        <v>2475.8759999999997</v>
      </c>
      <c r="K279" s="7">
        <v>9536.0582506400006</v>
      </c>
      <c r="L279" s="22">
        <v>42.371248265260284</v>
      </c>
      <c r="M279" s="22">
        <v>44.975294759692659</v>
      </c>
      <c r="N279" s="22">
        <v>70.359162652790872</v>
      </c>
      <c r="O279" s="28">
        <v>10495.21406059</v>
      </c>
      <c r="P279" s="29">
        <v>26.661872136057173</v>
      </c>
      <c r="Q279" s="28">
        <v>8337.0767939899997</v>
      </c>
      <c r="R279" s="29">
        <v>37.852843546732785</v>
      </c>
      <c r="S279" s="22">
        <v>59.199999999999996</v>
      </c>
      <c r="T279" s="30">
        <v>58.699999999999996</v>
      </c>
      <c r="U279" s="30">
        <v>75.2</v>
      </c>
      <c r="V279" s="30">
        <v>51.7</v>
      </c>
      <c r="W279" s="1" t="str">
        <f t="shared" si="4"/>
        <v>D</v>
      </c>
    </row>
    <row r="280" spans="1:23">
      <c r="A280" s="2">
        <v>2909307</v>
      </c>
      <c r="B280" s="2" t="s">
        <v>285</v>
      </c>
      <c r="C280" s="25">
        <v>31249</v>
      </c>
      <c r="D280" s="25">
        <v>18646.278300000002</v>
      </c>
      <c r="E280" s="7">
        <v>8763</v>
      </c>
      <c r="F280" s="24">
        <v>314</v>
      </c>
      <c r="G280" s="26">
        <v>10662</v>
      </c>
      <c r="H280" s="27">
        <v>10106</v>
      </c>
      <c r="I280" s="25">
        <v>2256.8208</v>
      </c>
      <c r="J280" s="25">
        <v>1703.6604</v>
      </c>
      <c r="K280" s="7">
        <v>10504.551858409999</v>
      </c>
      <c r="L280" s="22">
        <v>45.059980218184471</v>
      </c>
      <c r="M280" s="22">
        <v>38.312405681887149</v>
      </c>
      <c r="N280" s="22">
        <v>71.916247519217009</v>
      </c>
      <c r="O280" s="28">
        <v>11274.54263432</v>
      </c>
      <c r="P280" s="29">
        <v>20.090738000979826</v>
      </c>
      <c r="Q280" s="28">
        <v>14716.453590560001</v>
      </c>
      <c r="R280" s="29">
        <v>35.810629389478194</v>
      </c>
      <c r="S280" s="22">
        <v>60.3</v>
      </c>
      <c r="T280" s="30">
        <v>59</v>
      </c>
      <c r="U280" s="30">
        <v>78.900000000000006</v>
      </c>
      <c r="V280" s="30">
        <v>51.800000000000004</v>
      </c>
      <c r="W280" s="1" t="str">
        <f t="shared" si="4"/>
        <v>D</v>
      </c>
    </row>
    <row r="281" spans="1:23">
      <c r="A281" s="2">
        <v>2909604</v>
      </c>
      <c r="B281" s="2" t="s">
        <v>286</v>
      </c>
      <c r="C281" s="25">
        <v>20046</v>
      </c>
      <c r="D281" s="25">
        <v>11434.2384</v>
      </c>
      <c r="E281" s="7">
        <v>6010</v>
      </c>
      <c r="F281" s="24">
        <v>202</v>
      </c>
      <c r="G281" s="26">
        <v>8746</v>
      </c>
      <c r="H281" s="27">
        <v>4446</v>
      </c>
      <c r="I281" s="25">
        <v>3324.0246000000002</v>
      </c>
      <c r="J281" s="25">
        <v>1053.8579999999999</v>
      </c>
      <c r="K281" s="7">
        <v>9592.4028720000006</v>
      </c>
      <c r="L281" s="22">
        <v>35.508218877985421</v>
      </c>
      <c r="M281" s="22">
        <v>55.610866720191119</v>
      </c>
      <c r="N281" s="22">
        <v>87.072423736267893</v>
      </c>
      <c r="O281" s="28">
        <v>9911.4514727200003</v>
      </c>
      <c r="P281" s="29">
        <v>21.255794813792722</v>
      </c>
      <c r="Q281" s="28">
        <v>6581.9230086199996</v>
      </c>
      <c r="R281" s="29">
        <v>43.029632552991657</v>
      </c>
      <c r="S281" s="22">
        <v>54.300000000000004</v>
      </c>
      <c r="T281" s="30">
        <v>55.400000000000006</v>
      </c>
      <c r="U281" s="30">
        <v>78.7</v>
      </c>
      <c r="V281" s="30">
        <v>46.5</v>
      </c>
      <c r="W281" s="1" t="str">
        <f t="shared" si="4"/>
        <v>B</v>
      </c>
    </row>
    <row r="282" spans="1:23">
      <c r="A282" s="2">
        <v>2909901</v>
      </c>
      <c r="B282" s="2" t="s">
        <v>287</v>
      </c>
      <c r="C282" s="25">
        <v>32168</v>
      </c>
      <c r="D282" s="25">
        <v>18448.348000000002</v>
      </c>
      <c r="E282" s="7">
        <v>8676</v>
      </c>
      <c r="F282" s="24">
        <v>214</v>
      </c>
      <c r="G282" s="26">
        <v>11170</v>
      </c>
      <c r="H282" s="27">
        <v>9903</v>
      </c>
      <c r="I282" s="25">
        <v>1502.0927999999999</v>
      </c>
      <c r="J282" s="25">
        <v>1549.4934000000001</v>
      </c>
      <c r="K282" s="7">
        <v>11724.556115429999</v>
      </c>
      <c r="L282" s="22">
        <v>41.16560925824276</v>
      </c>
      <c r="M282" s="22">
        <v>47.2025104551916</v>
      </c>
      <c r="N282" s="22">
        <v>76.070205123049178</v>
      </c>
      <c r="O282" s="28">
        <v>12854.52294624</v>
      </c>
      <c r="P282" s="29">
        <v>23.661914451673123</v>
      </c>
      <c r="Q282" s="28">
        <v>13178.13610414</v>
      </c>
      <c r="R282" s="29">
        <v>41.760531073215375</v>
      </c>
      <c r="S282" s="22">
        <v>58.099999999999994</v>
      </c>
      <c r="T282" s="30">
        <v>59.8</v>
      </c>
      <c r="U282" s="30">
        <v>77.100000000000009</v>
      </c>
      <c r="V282" s="30">
        <v>51.300000000000004</v>
      </c>
      <c r="W282" s="1" t="str">
        <f t="shared" si="4"/>
        <v>C</v>
      </c>
    </row>
    <row r="283" spans="1:23">
      <c r="A283" s="2">
        <v>2910404</v>
      </c>
      <c r="B283" s="2" t="s">
        <v>288</v>
      </c>
      <c r="C283" s="25">
        <v>23766</v>
      </c>
      <c r="D283" s="25">
        <v>18634.920599999998</v>
      </c>
      <c r="E283" s="7">
        <v>6611</v>
      </c>
      <c r="F283" s="24">
        <v>212</v>
      </c>
      <c r="G283" s="26">
        <v>10958</v>
      </c>
      <c r="H283" s="27">
        <v>7286</v>
      </c>
      <c r="I283" s="25">
        <v>2229.6690000000003</v>
      </c>
      <c r="J283" s="25">
        <v>1595.5134</v>
      </c>
      <c r="K283" s="7">
        <v>8719.3691079599994</v>
      </c>
      <c r="L283" s="22">
        <v>42.071927695812548</v>
      </c>
      <c r="M283" s="22">
        <v>46.816574401589257</v>
      </c>
      <c r="N283" s="22">
        <v>79.535685784214579</v>
      </c>
      <c r="O283" s="28">
        <v>9466.4041733600006</v>
      </c>
      <c r="P283" s="29">
        <v>14.677684258191034</v>
      </c>
      <c r="Q283" s="28">
        <v>9842.0838026700003</v>
      </c>
      <c r="R283" s="29">
        <v>31.579487430972989</v>
      </c>
      <c r="S283" s="22">
        <v>54.400000000000006</v>
      </c>
      <c r="T283" s="30">
        <v>55.800000000000004</v>
      </c>
      <c r="U283" s="30">
        <v>77.900000000000006</v>
      </c>
      <c r="V283" s="30">
        <v>46.5</v>
      </c>
      <c r="W283" s="1" t="str">
        <f t="shared" si="4"/>
        <v>B</v>
      </c>
    </row>
    <row r="284" spans="1:23">
      <c r="A284" s="2">
        <v>2910503</v>
      </c>
      <c r="B284" s="2" t="s">
        <v>289</v>
      </c>
      <c r="C284" s="25">
        <v>39872</v>
      </c>
      <c r="D284" s="25">
        <v>16032.531200000001</v>
      </c>
      <c r="E284" s="7">
        <v>11087</v>
      </c>
      <c r="F284" s="24">
        <v>280</v>
      </c>
      <c r="G284" s="26">
        <v>10158</v>
      </c>
      <c r="H284" s="27">
        <v>6654</v>
      </c>
      <c r="I284" s="25">
        <v>3351.1763999999994</v>
      </c>
      <c r="J284" s="25">
        <v>813.6336</v>
      </c>
      <c r="K284" s="7">
        <v>12844.650171929999</v>
      </c>
      <c r="L284" s="22">
        <v>46.58298926232785</v>
      </c>
      <c r="M284" s="22">
        <v>36.870257504330695</v>
      </c>
      <c r="N284" s="22">
        <v>63.658035773177325</v>
      </c>
      <c r="O284" s="28">
        <v>15153.58921201</v>
      </c>
      <c r="P284" s="29">
        <v>19.459122923320102</v>
      </c>
      <c r="Q284" s="28">
        <v>17410.149252359999</v>
      </c>
      <c r="R284" s="29">
        <v>29.808716381029953</v>
      </c>
      <c r="S284" s="22">
        <v>61.5</v>
      </c>
      <c r="T284" s="30">
        <v>64.5</v>
      </c>
      <c r="U284" s="30">
        <v>77.100000000000009</v>
      </c>
      <c r="V284" s="30">
        <v>50.8</v>
      </c>
      <c r="W284" s="1" t="str">
        <f t="shared" si="4"/>
        <v>C</v>
      </c>
    </row>
    <row r="285" spans="1:23">
      <c r="A285" s="2">
        <v>2910602</v>
      </c>
      <c r="B285" s="2" t="s">
        <v>290</v>
      </c>
      <c r="C285" s="25">
        <v>32802</v>
      </c>
      <c r="D285" s="25">
        <v>11979.2904</v>
      </c>
      <c r="E285" s="7">
        <v>8645</v>
      </c>
      <c r="F285" s="24">
        <v>260</v>
      </c>
      <c r="G285" s="26">
        <v>9718</v>
      </c>
      <c r="H285" s="27">
        <v>4210</v>
      </c>
      <c r="I285" s="25">
        <v>3532.4952000000003</v>
      </c>
      <c r="J285" s="25">
        <v>641.05859999999996</v>
      </c>
      <c r="K285" s="7">
        <v>12252.28677626</v>
      </c>
      <c r="L285" s="22">
        <v>40.389394810714201</v>
      </c>
      <c r="M285" s="22">
        <v>45.240311495343882</v>
      </c>
      <c r="N285" s="22">
        <v>71.456573964361752</v>
      </c>
      <c r="O285" s="28">
        <v>13873.3748631</v>
      </c>
      <c r="P285" s="29">
        <v>19.241648576152642</v>
      </c>
      <c r="Q285" s="28">
        <v>12577.05529674</v>
      </c>
      <c r="R285" s="29">
        <v>36.283156585491291</v>
      </c>
      <c r="S285" s="22">
        <v>58.9</v>
      </c>
      <c r="T285" s="30">
        <v>57.999999999999993</v>
      </c>
      <c r="U285" s="30">
        <v>77.100000000000009</v>
      </c>
      <c r="V285" s="30">
        <v>56.2</v>
      </c>
      <c r="W285" s="1" t="str">
        <f t="shared" si="4"/>
        <v>D</v>
      </c>
    </row>
    <row r="286" spans="1:23">
      <c r="A286" s="2">
        <v>2911105</v>
      </c>
      <c r="B286" s="2" t="s">
        <v>291</v>
      </c>
      <c r="C286" s="25">
        <v>22528</v>
      </c>
      <c r="D286" s="25">
        <v>8880.5375999999997</v>
      </c>
      <c r="E286" s="7">
        <v>5582</v>
      </c>
      <c r="F286" s="24">
        <v>297</v>
      </c>
      <c r="G286" s="26">
        <v>6950</v>
      </c>
      <c r="H286" s="27">
        <v>6705</v>
      </c>
      <c r="I286" s="25">
        <v>2816.4240000000004</v>
      </c>
      <c r="J286" s="25">
        <v>1662.7026000000001</v>
      </c>
      <c r="K286" s="7">
        <v>7074.3729283100001</v>
      </c>
      <c r="L286" s="22">
        <v>46.18124785829675</v>
      </c>
      <c r="M286" s="22">
        <v>38.242370127532801</v>
      </c>
      <c r="N286" s="22">
        <v>68.303125412042519</v>
      </c>
      <c r="O286" s="28">
        <v>8150.2829063199997</v>
      </c>
      <c r="P286" s="29">
        <v>22.611325281616473</v>
      </c>
      <c r="Q286" s="28">
        <v>9982.1895789499995</v>
      </c>
      <c r="R286" s="29">
        <v>34.57432329564142</v>
      </c>
      <c r="S286" s="22">
        <v>61.8</v>
      </c>
      <c r="T286" s="30">
        <v>57.199999999999996</v>
      </c>
      <c r="U286" s="30">
        <v>73</v>
      </c>
      <c r="V286" s="30">
        <v>55.300000000000004</v>
      </c>
      <c r="W286" s="1" t="str">
        <f t="shared" si="4"/>
        <v>D</v>
      </c>
    </row>
    <row r="287" spans="1:23">
      <c r="A287" s="2">
        <v>2911204</v>
      </c>
      <c r="B287" s="2" t="s">
        <v>292</v>
      </c>
      <c r="C287" s="25">
        <v>30336</v>
      </c>
      <c r="D287" s="25">
        <v>5487.7824000000001</v>
      </c>
      <c r="E287" s="7">
        <v>9215</v>
      </c>
      <c r="F287" s="24">
        <v>356</v>
      </c>
      <c r="G287" s="26">
        <v>10078</v>
      </c>
      <c r="H287" s="27">
        <v>5337</v>
      </c>
      <c r="I287" s="25">
        <v>1572.0431999999998</v>
      </c>
      <c r="J287" s="25">
        <v>829.28039999999999</v>
      </c>
      <c r="K287" s="7">
        <v>13226.98925146</v>
      </c>
      <c r="L287" s="22">
        <v>30.400967258669553</v>
      </c>
      <c r="M287" s="22">
        <v>49.581702170481805</v>
      </c>
      <c r="N287" s="22">
        <v>65.273127327499054</v>
      </c>
      <c r="O287" s="28">
        <v>14591.72370737</v>
      </c>
      <c r="P287" s="29">
        <v>10.518008650375025</v>
      </c>
      <c r="Q287" s="28">
        <v>10409.430644890001</v>
      </c>
      <c r="R287" s="29">
        <v>41.727514269786468</v>
      </c>
      <c r="S287" s="22">
        <v>63.2</v>
      </c>
      <c r="T287" s="30">
        <v>56.399999999999991</v>
      </c>
      <c r="U287" s="30">
        <v>77.8</v>
      </c>
      <c r="V287" s="30">
        <v>55.600000000000009</v>
      </c>
      <c r="W287" s="1" t="str">
        <f t="shared" si="4"/>
        <v>D</v>
      </c>
    </row>
    <row r="288" spans="1:23">
      <c r="A288" s="2">
        <v>2911808</v>
      </c>
      <c r="B288" s="2" t="s">
        <v>293</v>
      </c>
      <c r="C288" s="25">
        <v>22165</v>
      </c>
      <c r="D288" s="25">
        <v>11740.800500000001</v>
      </c>
      <c r="E288" s="7">
        <v>6718</v>
      </c>
      <c r="F288" s="24">
        <v>244</v>
      </c>
      <c r="G288" s="26">
        <v>10978</v>
      </c>
      <c r="H288" s="27">
        <v>6769</v>
      </c>
      <c r="I288" s="25">
        <v>1203.4229999999998</v>
      </c>
      <c r="J288" s="25">
        <v>1574.8044</v>
      </c>
      <c r="K288" s="7">
        <v>8184.54061121</v>
      </c>
      <c r="L288" s="22">
        <v>38.397269482631792</v>
      </c>
      <c r="M288" s="22">
        <v>49.718972259113599</v>
      </c>
      <c r="N288" s="22">
        <v>80.687124173522704</v>
      </c>
      <c r="O288" s="28">
        <v>9512.4525082599994</v>
      </c>
      <c r="P288" s="29">
        <v>21.345265509571597</v>
      </c>
      <c r="Q288" s="28">
        <v>8780.3998887500002</v>
      </c>
      <c r="R288" s="29">
        <v>43.129041389356502</v>
      </c>
      <c r="S288" s="22">
        <v>55.800000000000004</v>
      </c>
      <c r="T288" s="30">
        <v>54.300000000000004</v>
      </c>
      <c r="U288" s="30">
        <v>76.3</v>
      </c>
      <c r="V288" s="30">
        <v>49.2</v>
      </c>
      <c r="W288" s="1" t="str">
        <f t="shared" si="4"/>
        <v>C</v>
      </c>
    </row>
    <row r="289" spans="1:23">
      <c r="A289" s="2">
        <v>2911907</v>
      </c>
      <c r="B289" s="2" t="s">
        <v>294</v>
      </c>
      <c r="C289" s="25">
        <v>25736</v>
      </c>
      <c r="D289" s="25">
        <v>5569.2704000000003</v>
      </c>
      <c r="E289" s="7">
        <v>7343</v>
      </c>
      <c r="F289" s="24">
        <v>239</v>
      </c>
      <c r="G289" s="26">
        <v>9148</v>
      </c>
      <c r="H289" s="27">
        <v>4830</v>
      </c>
      <c r="I289" s="25">
        <v>2464.3709999999996</v>
      </c>
      <c r="J289" s="25">
        <v>866.09640000000002</v>
      </c>
      <c r="K289" s="7">
        <v>8369.4956074099991</v>
      </c>
      <c r="L289" s="22">
        <v>41.30070150834834</v>
      </c>
      <c r="M289" s="22">
        <v>47.13465146615578</v>
      </c>
      <c r="N289" s="22">
        <v>77.008097589906228</v>
      </c>
      <c r="O289" s="28">
        <v>9551.4448749900002</v>
      </c>
      <c r="P289" s="29">
        <v>16.641062142670474</v>
      </c>
      <c r="Q289" s="28">
        <v>11707.39883844</v>
      </c>
      <c r="R289" s="29">
        <v>38.580808527420594</v>
      </c>
      <c r="S289" s="22">
        <v>57.4</v>
      </c>
      <c r="T289" s="30">
        <v>57.699999999999996</v>
      </c>
      <c r="U289" s="30">
        <v>74.7</v>
      </c>
      <c r="V289" s="30">
        <v>51.9</v>
      </c>
      <c r="W289" s="1" t="str">
        <f t="shared" si="4"/>
        <v>D</v>
      </c>
    </row>
    <row r="290" spans="1:23">
      <c r="A290" s="2">
        <v>2912103</v>
      </c>
      <c r="B290" s="2" t="s">
        <v>295</v>
      </c>
      <c r="C290" s="25">
        <v>24272</v>
      </c>
      <c r="D290" s="25">
        <v>6385.9631999999992</v>
      </c>
      <c r="E290" s="7">
        <v>7549</v>
      </c>
      <c r="F290" s="24">
        <v>317</v>
      </c>
      <c r="G290" s="26">
        <v>7744</v>
      </c>
      <c r="H290" s="27">
        <v>975</v>
      </c>
      <c r="I290" s="25">
        <v>1546.7321999999999</v>
      </c>
      <c r="J290" s="25">
        <v>225.95820000000001</v>
      </c>
      <c r="K290" s="7">
        <v>7826.5686935800004</v>
      </c>
      <c r="L290" s="22">
        <v>34.9308102740615</v>
      </c>
      <c r="M290" s="22">
        <v>48.074111973609654</v>
      </c>
      <c r="N290" s="22">
        <v>65.852820886905931</v>
      </c>
      <c r="O290" s="28">
        <v>9124.23498225</v>
      </c>
      <c r="P290" s="29">
        <v>13.733522709221106</v>
      </c>
      <c r="Q290" s="28">
        <v>11168.56605367</v>
      </c>
      <c r="R290" s="29">
        <v>47.751923409160526</v>
      </c>
      <c r="S290" s="22">
        <v>62.5</v>
      </c>
      <c r="T290" s="30">
        <v>59.9</v>
      </c>
      <c r="U290" s="30">
        <v>70.399999999999991</v>
      </c>
      <c r="V290" s="30">
        <v>51.5</v>
      </c>
      <c r="W290" s="1" t="str">
        <f t="shared" si="4"/>
        <v>D</v>
      </c>
    </row>
    <row r="291" spans="1:23">
      <c r="A291" s="2">
        <v>2912707</v>
      </c>
      <c r="B291" s="2" t="s">
        <v>296</v>
      </c>
      <c r="C291" s="25">
        <v>22598</v>
      </c>
      <c r="D291" s="25">
        <v>16435.525399999999</v>
      </c>
      <c r="E291" s="7">
        <v>6332</v>
      </c>
      <c r="F291" s="24">
        <v>250</v>
      </c>
      <c r="G291" s="26">
        <v>9662</v>
      </c>
      <c r="H291" s="27">
        <v>6445</v>
      </c>
      <c r="I291" s="25">
        <v>1233.336</v>
      </c>
      <c r="J291" s="25">
        <v>1404.9906000000001</v>
      </c>
      <c r="K291" s="7">
        <v>8338.8979071499998</v>
      </c>
      <c r="L291" s="22">
        <v>37.566900892186872</v>
      </c>
      <c r="M291" s="22">
        <v>49.308572443020601</v>
      </c>
      <c r="N291" s="22">
        <v>79.782665442993078</v>
      </c>
      <c r="O291" s="28">
        <v>9023.2771580600001</v>
      </c>
      <c r="P291" s="29">
        <v>11.965472523644948</v>
      </c>
      <c r="Q291" s="28">
        <v>8912.8981271400007</v>
      </c>
      <c r="R291" s="29">
        <v>36.514617765796444</v>
      </c>
      <c r="S291" s="22">
        <v>55.800000000000004</v>
      </c>
      <c r="T291" s="30">
        <v>55.400000000000006</v>
      </c>
      <c r="U291" s="30">
        <v>74.7</v>
      </c>
      <c r="V291" s="30">
        <v>53.5</v>
      </c>
      <c r="W291" s="1" t="str">
        <f t="shared" si="4"/>
        <v>D</v>
      </c>
    </row>
    <row r="292" spans="1:23">
      <c r="A292" s="2">
        <v>2913200</v>
      </c>
      <c r="B292" s="2" t="s">
        <v>297</v>
      </c>
      <c r="C292" s="25">
        <v>25424</v>
      </c>
      <c r="D292" s="25">
        <v>5923.7920000000004</v>
      </c>
      <c r="E292" s="7">
        <v>7152</v>
      </c>
      <c r="F292" s="24">
        <v>338</v>
      </c>
      <c r="G292" s="26">
        <v>6620</v>
      </c>
      <c r="H292" s="27">
        <v>3166</v>
      </c>
      <c r="I292" s="25">
        <v>2709.6576</v>
      </c>
      <c r="J292" s="25">
        <v>686.61839999999995</v>
      </c>
      <c r="K292" s="7">
        <v>10277.51782252</v>
      </c>
      <c r="L292" s="22">
        <v>38.053116292158677</v>
      </c>
      <c r="M292" s="22">
        <v>44.246807541506101</v>
      </c>
      <c r="N292" s="22">
        <v>63.61823028615531</v>
      </c>
      <c r="O292" s="28">
        <v>11293.246185280001</v>
      </c>
      <c r="P292" s="29">
        <v>17.851921421741455</v>
      </c>
      <c r="Q292" s="28">
        <v>9758.8527138600002</v>
      </c>
      <c r="R292" s="29">
        <v>38.569436215020204</v>
      </c>
      <c r="S292" s="22">
        <v>63.6</v>
      </c>
      <c r="T292" s="30">
        <v>60.199999999999996</v>
      </c>
      <c r="U292" s="30">
        <v>78.5</v>
      </c>
      <c r="V292" s="30">
        <v>49.2</v>
      </c>
      <c r="W292" s="1" t="str">
        <f t="shared" si="4"/>
        <v>C</v>
      </c>
    </row>
    <row r="293" spans="1:23">
      <c r="A293" s="2">
        <v>2913507</v>
      </c>
      <c r="B293" s="2" t="s">
        <v>298</v>
      </c>
      <c r="C293" s="25">
        <v>25705</v>
      </c>
      <c r="D293" s="25">
        <v>11125.124000000002</v>
      </c>
      <c r="E293" s="7">
        <v>7428</v>
      </c>
      <c r="F293" s="24">
        <v>249</v>
      </c>
      <c r="G293" s="26">
        <v>11342</v>
      </c>
      <c r="H293" s="27">
        <v>6358</v>
      </c>
      <c r="I293" s="25">
        <v>928.22340000000008</v>
      </c>
      <c r="J293" s="25">
        <v>1316.6322</v>
      </c>
      <c r="K293" s="7">
        <v>9350.5733254700008</v>
      </c>
      <c r="L293" s="22">
        <v>39.566998513261112</v>
      </c>
      <c r="M293" s="22">
        <v>50.178702149604469</v>
      </c>
      <c r="N293" s="22">
        <v>81.600344551907313</v>
      </c>
      <c r="O293" s="28">
        <v>10622.659507439999</v>
      </c>
      <c r="P293" s="29">
        <v>22.017122438047892</v>
      </c>
      <c r="Q293" s="28">
        <v>10714.75409357</v>
      </c>
      <c r="R293" s="29">
        <v>43.033968684237777</v>
      </c>
      <c r="S293" s="22">
        <v>55.2</v>
      </c>
      <c r="T293" s="30">
        <v>60.699999999999996</v>
      </c>
      <c r="U293" s="30">
        <v>78.2</v>
      </c>
      <c r="V293" s="30">
        <v>46.6</v>
      </c>
      <c r="W293" s="1" t="str">
        <f t="shared" si="4"/>
        <v>B</v>
      </c>
    </row>
    <row r="294" spans="1:23">
      <c r="A294" s="2">
        <v>2913705</v>
      </c>
      <c r="B294" s="2" t="s">
        <v>299</v>
      </c>
      <c r="C294" s="25">
        <v>36306</v>
      </c>
      <c r="D294" s="25">
        <v>20672.636399999999</v>
      </c>
      <c r="E294" s="7">
        <v>10148</v>
      </c>
      <c r="F294" s="24">
        <v>236</v>
      </c>
      <c r="G294" s="26">
        <v>13074</v>
      </c>
      <c r="H294" s="27">
        <v>6652</v>
      </c>
      <c r="I294" s="25">
        <v>2379.6941999999999</v>
      </c>
      <c r="J294" s="25">
        <v>881.74320000000012</v>
      </c>
      <c r="K294" s="7">
        <v>15304.44932188</v>
      </c>
      <c r="L294" s="22">
        <v>39.663153696107194</v>
      </c>
      <c r="M294" s="22">
        <v>48.597284025073755</v>
      </c>
      <c r="N294" s="22">
        <v>76.134963401450179</v>
      </c>
      <c r="O294" s="28">
        <v>16902.567428909999</v>
      </c>
      <c r="P294" s="29">
        <v>22.947975142200828</v>
      </c>
      <c r="Q294" s="28">
        <v>12636.70013677</v>
      </c>
      <c r="R294" s="29">
        <v>37.978997376895272</v>
      </c>
      <c r="S294" s="22">
        <v>56.499999999999993</v>
      </c>
      <c r="T294" s="30">
        <v>64.099999999999994</v>
      </c>
      <c r="U294" s="30">
        <v>76.7</v>
      </c>
      <c r="V294" s="30">
        <v>50.2</v>
      </c>
      <c r="W294" s="1" t="str">
        <f t="shared" si="4"/>
        <v>C</v>
      </c>
    </row>
    <row r="295" spans="1:23">
      <c r="A295" s="2">
        <v>2913903</v>
      </c>
      <c r="B295" s="2" t="s">
        <v>300</v>
      </c>
      <c r="C295" s="25">
        <v>44390</v>
      </c>
      <c r="D295" s="25">
        <v>4003.9780000000001</v>
      </c>
      <c r="E295" s="7">
        <v>13076</v>
      </c>
      <c r="F295" s="24">
        <v>388</v>
      </c>
      <c r="G295" s="26">
        <v>13244</v>
      </c>
      <c r="H295" s="27">
        <v>2297</v>
      </c>
      <c r="I295" s="25">
        <v>1369.095</v>
      </c>
      <c r="J295" s="25">
        <v>284.86380000000003</v>
      </c>
      <c r="K295" s="7">
        <v>16125.513844200001</v>
      </c>
      <c r="L295" s="22">
        <v>35.3192890497319</v>
      </c>
      <c r="M295" s="22">
        <v>45.056521163582708</v>
      </c>
      <c r="N295" s="22">
        <v>61.647765510979028</v>
      </c>
      <c r="O295" s="28">
        <v>18965.50703999</v>
      </c>
      <c r="P295" s="29">
        <v>14.014019239853665</v>
      </c>
      <c r="Q295" s="28">
        <v>18435.65816526</v>
      </c>
      <c r="R295" s="29">
        <v>42.763118372556441</v>
      </c>
      <c r="S295" s="22">
        <v>67</v>
      </c>
      <c r="T295" s="30">
        <v>60.099999999999994</v>
      </c>
      <c r="U295" s="30">
        <v>75.7</v>
      </c>
      <c r="V295" s="30">
        <v>57.499999999999993</v>
      </c>
      <c r="W295" s="1" t="str">
        <f t="shared" si="4"/>
        <v>D</v>
      </c>
    </row>
    <row r="296" spans="1:23">
      <c r="A296" s="2">
        <v>2914406</v>
      </c>
      <c r="B296" s="2" t="s">
        <v>301</v>
      </c>
      <c r="C296" s="25">
        <v>22601</v>
      </c>
      <c r="D296" s="25">
        <v>15843.300999999999</v>
      </c>
      <c r="E296" s="7">
        <v>6105</v>
      </c>
      <c r="F296" s="24">
        <v>203</v>
      </c>
      <c r="G296" s="26">
        <v>5604</v>
      </c>
      <c r="H296" s="27">
        <v>3669</v>
      </c>
      <c r="I296" s="25">
        <v>3513.6269999999995</v>
      </c>
      <c r="J296" s="25">
        <v>902.91240000000005</v>
      </c>
      <c r="K296" s="7">
        <v>8174.8742493899999</v>
      </c>
      <c r="L296" s="22">
        <v>44.147406833749656</v>
      </c>
      <c r="M296" s="22">
        <v>44.386031748297349</v>
      </c>
      <c r="N296" s="22">
        <v>73.654961279170124</v>
      </c>
      <c r="O296" s="28">
        <v>8969.9117241700005</v>
      </c>
      <c r="P296" s="29">
        <v>25.109981600052063</v>
      </c>
      <c r="Q296" s="28">
        <v>9418.7619787299991</v>
      </c>
      <c r="R296" s="29">
        <v>37.722394719003972</v>
      </c>
      <c r="S296" s="22">
        <v>59.9</v>
      </c>
      <c r="T296" s="30">
        <v>60.4</v>
      </c>
      <c r="U296" s="30">
        <v>77.2</v>
      </c>
      <c r="V296" s="30">
        <v>49.5</v>
      </c>
      <c r="W296" s="1" t="str">
        <f t="shared" si="4"/>
        <v>C</v>
      </c>
    </row>
    <row r="297" spans="1:23">
      <c r="A297" s="2">
        <v>2914505</v>
      </c>
      <c r="B297" s="2" t="s">
        <v>302</v>
      </c>
      <c r="C297" s="25">
        <v>27466</v>
      </c>
      <c r="D297" s="25">
        <v>16218.672999999999</v>
      </c>
      <c r="E297" s="7">
        <v>7803</v>
      </c>
      <c r="F297" s="24">
        <v>268</v>
      </c>
      <c r="G297" s="26">
        <v>9408</v>
      </c>
      <c r="H297" s="27">
        <v>12635</v>
      </c>
      <c r="I297" s="25">
        <v>2400.4031999999997</v>
      </c>
      <c r="J297" s="25">
        <v>2095.2905999999998</v>
      </c>
      <c r="K297" s="7">
        <v>14280.93541201</v>
      </c>
      <c r="L297" s="22">
        <v>32.023292754584936</v>
      </c>
      <c r="M297" s="22">
        <v>51.659092523495367</v>
      </c>
      <c r="N297" s="22">
        <v>67.871956757952617</v>
      </c>
      <c r="O297" s="28">
        <v>15093.941184650001</v>
      </c>
      <c r="P297" s="29">
        <v>18.238401214982837</v>
      </c>
      <c r="Q297" s="28">
        <v>7949.5659094900002</v>
      </c>
      <c r="R297" s="29">
        <v>41.803159594574588</v>
      </c>
      <c r="S297" s="22">
        <v>62</v>
      </c>
      <c r="T297" s="30">
        <v>59.199999999999996</v>
      </c>
      <c r="U297" s="30">
        <v>75.8</v>
      </c>
      <c r="V297" s="30">
        <v>51.6</v>
      </c>
      <c r="W297" s="1" t="str">
        <f t="shared" si="4"/>
        <v>D</v>
      </c>
    </row>
    <row r="298" spans="1:23">
      <c r="A298" s="2">
        <v>2914653</v>
      </c>
      <c r="B298" s="2" t="s">
        <v>303</v>
      </c>
      <c r="C298" s="25">
        <v>28390</v>
      </c>
      <c r="D298" s="25">
        <v>7006.6519999999991</v>
      </c>
      <c r="E298" s="7">
        <v>7890</v>
      </c>
      <c r="F298" s="24">
        <v>309</v>
      </c>
      <c r="G298" s="26">
        <v>10054</v>
      </c>
      <c r="H298" s="27">
        <v>2088</v>
      </c>
      <c r="I298" s="25">
        <v>4052.9813999999997</v>
      </c>
      <c r="J298" s="25">
        <v>412.33920000000006</v>
      </c>
      <c r="K298" s="7">
        <v>10674.620810640001</v>
      </c>
      <c r="L298" s="22">
        <v>38.938306938445422</v>
      </c>
      <c r="M298" s="22">
        <v>42.372103390563232</v>
      </c>
      <c r="N298" s="22">
        <v>71.797603994441261</v>
      </c>
      <c r="O298" s="28">
        <v>12277.620732769999</v>
      </c>
      <c r="P298" s="29">
        <v>13.991115148353718</v>
      </c>
      <c r="Q298" s="28">
        <v>10526.083424390001</v>
      </c>
      <c r="R298" s="29">
        <v>31.963295604746506</v>
      </c>
      <c r="S298" s="22">
        <v>59.9</v>
      </c>
      <c r="T298" s="30">
        <v>61.6</v>
      </c>
      <c r="U298" s="30">
        <v>78.400000000000006</v>
      </c>
      <c r="V298" s="30">
        <v>49.7</v>
      </c>
      <c r="W298" s="1" t="str">
        <f t="shared" si="4"/>
        <v>C</v>
      </c>
    </row>
    <row r="299" spans="1:23">
      <c r="A299" s="2">
        <v>2914901</v>
      </c>
      <c r="B299" s="2" t="s">
        <v>304</v>
      </c>
      <c r="C299" s="25">
        <v>24318</v>
      </c>
      <c r="D299" s="25">
        <v>10675.601999999999</v>
      </c>
      <c r="E299" s="7">
        <v>6758</v>
      </c>
      <c r="F299" s="24">
        <v>294</v>
      </c>
      <c r="G299" s="26">
        <v>7648</v>
      </c>
      <c r="H299" s="27">
        <v>8090</v>
      </c>
      <c r="I299" s="25">
        <v>1376.4582</v>
      </c>
      <c r="J299" s="25">
        <v>1661.7822000000001</v>
      </c>
      <c r="K299" s="7">
        <v>10166.512623709999</v>
      </c>
      <c r="L299" s="22">
        <v>38.00193559877976</v>
      </c>
      <c r="M299" s="22">
        <v>40.133417710999446</v>
      </c>
      <c r="N299" s="22">
        <v>72.559909460646963</v>
      </c>
      <c r="O299" s="28">
        <v>11055.268847150001</v>
      </c>
      <c r="P299" s="29">
        <v>14.529107156485654</v>
      </c>
      <c r="Q299" s="28">
        <v>8326.8754650899991</v>
      </c>
      <c r="R299" s="29">
        <v>30.834102586188365</v>
      </c>
      <c r="S299" s="22">
        <v>58.3</v>
      </c>
      <c r="T299" s="30">
        <v>55.7</v>
      </c>
      <c r="U299" s="30">
        <v>79.100000000000009</v>
      </c>
      <c r="V299" s="30">
        <v>51.300000000000004</v>
      </c>
      <c r="W299" s="1" t="str">
        <f t="shared" si="4"/>
        <v>C</v>
      </c>
    </row>
    <row r="300" spans="1:23">
      <c r="A300" s="2">
        <v>2915502</v>
      </c>
      <c r="B300" s="2" t="s">
        <v>305</v>
      </c>
      <c r="C300" s="25">
        <v>21081</v>
      </c>
      <c r="D300" s="25">
        <v>4241.4972000000007</v>
      </c>
      <c r="E300" s="7">
        <v>6400</v>
      </c>
      <c r="F300" s="24">
        <v>341</v>
      </c>
      <c r="G300" s="26">
        <v>6854</v>
      </c>
      <c r="H300" s="27">
        <v>2134</v>
      </c>
      <c r="I300" s="25">
        <v>1549.4934000000001</v>
      </c>
      <c r="J300" s="25">
        <v>472.62540000000001</v>
      </c>
      <c r="K300" s="7">
        <v>7615.3345166700001</v>
      </c>
      <c r="L300" s="22">
        <v>34.754650948262658</v>
      </c>
      <c r="M300" s="22">
        <v>46.018528156356545</v>
      </c>
      <c r="N300" s="22">
        <v>67.795442632231882</v>
      </c>
      <c r="O300" s="28">
        <v>8634.7469107100005</v>
      </c>
      <c r="P300" s="29">
        <v>10.160598581781242</v>
      </c>
      <c r="Q300" s="28">
        <v>9096.8996998799994</v>
      </c>
      <c r="R300" s="29">
        <v>41.900756421336396</v>
      </c>
      <c r="S300" s="22">
        <v>59.9</v>
      </c>
      <c r="T300" s="30">
        <v>57.999999999999993</v>
      </c>
      <c r="U300" s="30">
        <v>74.099999999999994</v>
      </c>
      <c r="V300" s="30">
        <v>49.8</v>
      </c>
      <c r="W300" s="1" t="str">
        <f t="shared" si="4"/>
        <v>C</v>
      </c>
    </row>
    <row r="301" spans="1:23">
      <c r="A301" s="2">
        <v>2915809</v>
      </c>
      <c r="B301" s="2" t="s">
        <v>306</v>
      </c>
      <c r="C301" s="25">
        <v>23089</v>
      </c>
      <c r="D301" s="25">
        <v>3391.7740999999996</v>
      </c>
      <c r="E301" s="7">
        <v>6092</v>
      </c>
      <c r="F301" s="24">
        <v>288</v>
      </c>
      <c r="G301" s="26">
        <v>8282</v>
      </c>
      <c r="H301" s="27">
        <v>2326</v>
      </c>
      <c r="I301" s="25">
        <v>482.74980000000005</v>
      </c>
      <c r="J301" s="25">
        <v>565.12559999999996</v>
      </c>
      <c r="K301" s="7">
        <v>9179.6394791900002</v>
      </c>
      <c r="L301" s="22">
        <v>33.530902323615777</v>
      </c>
      <c r="M301" s="22">
        <v>49.128918006895923</v>
      </c>
      <c r="N301" s="22">
        <v>75.327280707481307</v>
      </c>
      <c r="O301" s="28">
        <v>10001.824559340001</v>
      </c>
      <c r="P301" s="29">
        <v>8.9876028611255521</v>
      </c>
      <c r="Q301" s="28">
        <v>9107.5949060799994</v>
      </c>
      <c r="R301" s="29">
        <v>39.516013150490757</v>
      </c>
      <c r="S301" s="22">
        <v>57.8</v>
      </c>
      <c r="T301" s="30">
        <v>58.5</v>
      </c>
      <c r="U301" s="30">
        <v>77.600000000000009</v>
      </c>
      <c r="V301" s="30">
        <v>49.6</v>
      </c>
      <c r="W301" s="1" t="str">
        <f t="shared" si="4"/>
        <v>C</v>
      </c>
    </row>
    <row r="302" spans="1:23">
      <c r="A302" s="2">
        <v>2916005</v>
      </c>
      <c r="B302" s="2" t="s">
        <v>307</v>
      </c>
      <c r="C302" s="25">
        <v>20216</v>
      </c>
      <c r="D302" s="25">
        <v>6010.2168000000001</v>
      </c>
      <c r="E302" s="7">
        <v>6238</v>
      </c>
      <c r="F302" s="24">
        <v>367</v>
      </c>
      <c r="G302" s="26">
        <v>7584</v>
      </c>
      <c r="H302" s="27">
        <v>4242</v>
      </c>
      <c r="I302" s="25">
        <v>690.3</v>
      </c>
      <c r="J302" s="25">
        <v>1060.761</v>
      </c>
      <c r="K302" s="7">
        <v>8176.7242007499999</v>
      </c>
      <c r="L302" s="22">
        <v>33.181582245631162</v>
      </c>
      <c r="M302" s="22">
        <v>49.574139530628536</v>
      </c>
      <c r="N302" s="22">
        <v>70.802892520095327</v>
      </c>
      <c r="O302" s="28">
        <v>8921.2332840700001</v>
      </c>
      <c r="P302" s="29">
        <v>11.82458325188801</v>
      </c>
      <c r="Q302" s="28">
        <v>8384.8717798199996</v>
      </c>
      <c r="R302" s="29">
        <v>44.095259276336499</v>
      </c>
      <c r="S302" s="22">
        <v>63.7</v>
      </c>
      <c r="T302" s="30">
        <v>56.399999999999991</v>
      </c>
      <c r="U302" s="30">
        <v>78.2</v>
      </c>
      <c r="V302" s="30">
        <v>49.7</v>
      </c>
      <c r="W302" s="1" t="str">
        <f t="shared" si="4"/>
        <v>C</v>
      </c>
    </row>
    <row r="303" spans="1:23">
      <c r="A303" s="2">
        <v>2916104</v>
      </c>
      <c r="B303" s="2" t="s">
        <v>308</v>
      </c>
      <c r="C303" s="25">
        <v>20725</v>
      </c>
      <c r="D303" s="25" t="e">
        <v>#VALUE!</v>
      </c>
      <c r="E303" s="7">
        <v>6341</v>
      </c>
      <c r="F303" s="24">
        <v>334</v>
      </c>
      <c r="G303" s="26">
        <v>2320</v>
      </c>
      <c r="H303" s="27">
        <v>949</v>
      </c>
      <c r="I303" s="25">
        <v>2468.973</v>
      </c>
      <c r="J303" s="25">
        <v>254.03039999999999</v>
      </c>
      <c r="K303" s="7">
        <v>7560.2096948199996</v>
      </c>
      <c r="L303" s="22">
        <v>39.957270795292494</v>
      </c>
      <c r="M303" s="22">
        <v>38.144036812801623</v>
      </c>
      <c r="N303" s="22">
        <v>50.209477783717318</v>
      </c>
      <c r="O303" s="28">
        <v>9145.9401066900009</v>
      </c>
      <c r="P303" s="29">
        <v>17.572587417715472</v>
      </c>
      <c r="Q303" s="28">
        <v>8370.6038852599995</v>
      </c>
      <c r="R303" s="29">
        <v>35.58464036370394</v>
      </c>
      <c r="S303" s="22">
        <v>67</v>
      </c>
      <c r="T303" s="30">
        <v>56.599999999999994</v>
      </c>
      <c r="U303" s="30">
        <v>77.7</v>
      </c>
      <c r="V303" s="30">
        <v>49.8</v>
      </c>
      <c r="W303" s="1" t="str">
        <f t="shared" si="4"/>
        <v>C</v>
      </c>
    </row>
    <row r="304" spans="1:23">
      <c r="A304" s="2">
        <v>2916500</v>
      </c>
      <c r="B304" s="2" t="s">
        <v>310</v>
      </c>
      <c r="C304" s="25">
        <v>32261</v>
      </c>
      <c r="D304" s="25">
        <v>25586.199100000002</v>
      </c>
      <c r="E304" s="7">
        <v>9000</v>
      </c>
      <c r="F304" s="24">
        <v>192</v>
      </c>
      <c r="G304" s="26">
        <v>17076</v>
      </c>
      <c r="H304" s="27">
        <v>8110</v>
      </c>
      <c r="I304" s="25">
        <v>2968.29</v>
      </c>
      <c r="J304" s="25">
        <v>1237.0175999999999</v>
      </c>
      <c r="K304" s="7">
        <v>12887.677309389999</v>
      </c>
      <c r="L304" s="22">
        <v>41.018385474727936</v>
      </c>
      <c r="M304" s="22">
        <v>51.751812668316234</v>
      </c>
      <c r="N304" s="22">
        <v>88.080396104002617</v>
      </c>
      <c r="O304" s="28">
        <v>14387.593519120001</v>
      </c>
      <c r="P304" s="29">
        <v>24.638049668759439</v>
      </c>
      <c r="Q304" s="28">
        <v>11687.14811002</v>
      </c>
      <c r="R304" s="29">
        <v>38.816420154122923</v>
      </c>
      <c r="S304" s="22">
        <v>48.6</v>
      </c>
      <c r="T304" s="30">
        <v>56.499999999999993</v>
      </c>
      <c r="U304" s="30">
        <v>78.7</v>
      </c>
      <c r="V304" s="30">
        <v>52.5</v>
      </c>
      <c r="W304" s="1" t="str">
        <f t="shared" si="4"/>
        <v>D</v>
      </c>
    </row>
    <row r="305" spans="1:23">
      <c r="A305" s="2">
        <v>2917003</v>
      </c>
      <c r="B305" s="2" t="s">
        <v>311</v>
      </c>
      <c r="C305" s="25">
        <v>36113</v>
      </c>
      <c r="D305" s="25">
        <v>26413.048199999997</v>
      </c>
      <c r="E305" s="7">
        <v>9991</v>
      </c>
      <c r="F305" s="24">
        <v>205</v>
      </c>
      <c r="G305" s="26">
        <v>13482</v>
      </c>
      <c r="H305" s="27">
        <v>16453</v>
      </c>
      <c r="I305" s="25">
        <v>1602.4164000000001</v>
      </c>
      <c r="J305" s="25">
        <v>2164.3206</v>
      </c>
      <c r="K305" s="7">
        <v>13725.040408610001</v>
      </c>
      <c r="L305" s="22">
        <v>41.119271448060381</v>
      </c>
      <c r="M305" s="22">
        <v>49.359241914804421</v>
      </c>
      <c r="N305" s="22">
        <v>80.14100522380663</v>
      </c>
      <c r="O305" s="28">
        <v>14416.49498243</v>
      </c>
      <c r="P305" s="29">
        <v>20.581872198105263</v>
      </c>
      <c r="Q305" s="28">
        <v>15004.20611297</v>
      </c>
      <c r="R305" s="29">
        <v>39.147774271659287</v>
      </c>
      <c r="S305" s="22">
        <v>54.400000000000006</v>
      </c>
      <c r="T305" s="30">
        <v>61.1</v>
      </c>
      <c r="U305" s="30">
        <v>80.800000000000011</v>
      </c>
      <c r="V305" s="30">
        <v>49.8</v>
      </c>
      <c r="W305" s="1" t="str">
        <f t="shared" si="4"/>
        <v>C</v>
      </c>
    </row>
    <row r="306" spans="1:23">
      <c r="A306" s="2">
        <v>2917300</v>
      </c>
      <c r="B306" s="2" t="s">
        <v>312</v>
      </c>
      <c r="C306" s="25">
        <v>26591</v>
      </c>
      <c r="D306" s="25">
        <v>7339.1160000000009</v>
      </c>
      <c r="E306" s="7">
        <v>7388</v>
      </c>
      <c r="F306" s="24">
        <v>291</v>
      </c>
      <c r="G306" s="26">
        <v>7668</v>
      </c>
      <c r="H306" s="27">
        <v>5519</v>
      </c>
      <c r="I306" s="25">
        <v>2149.5942</v>
      </c>
      <c r="J306" s="25">
        <v>916.71840000000009</v>
      </c>
      <c r="K306" s="7">
        <v>11852.19064929</v>
      </c>
      <c r="L306" s="22">
        <v>31.5120825246875</v>
      </c>
      <c r="M306" s="22">
        <v>49.206887300092227</v>
      </c>
      <c r="N306" s="22">
        <v>68.859954671649774</v>
      </c>
      <c r="O306" s="28">
        <v>12803.480512079999</v>
      </c>
      <c r="P306" s="29">
        <v>10.369219228298105</v>
      </c>
      <c r="Q306" s="28">
        <v>8819.7249062600004</v>
      </c>
      <c r="R306" s="29">
        <v>37.795096433609018</v>
      </c>
      <c r="S306" s="22">
        <v>60.6</v>
      </c>
      <c r="T306" s="30">
        <v>54.6</v>
      </c>
      <c r="U306" s="30">
        <v>76.599999999999994</v>
      </c>
      <c r="V306" s="30">
        <v>55.300000000000004</v>
      </c>
      <c r="W306" s="1" t="str">
        <f t="shared" si="4"/>
        <v>D</v>
      </c>
    </row>
    <row r="307" spans="1:23">
      <c r="A307" s="2">
        <v>2917706</v>
      </c>
      <c r="B307" s="2" t="s">
        <v>313</v>
      </c>
      <c r="C307" s="25">
        <v>30343</v>
      </c>
      <c r="D307" s="25">
        <v>13730.2075</v>
      </c>
      <c r="E307" s="7">
        <v>9092</v>
      </c>
      <c r="F307" s="24">
        <v>320</v>
      </c>
      <c r="G307" s="26">
        <v>8216</v>
      </c>
      <c r="H307" s="27">
        <v>3860</v>
      </c>
      <c r="I307" s="25">
        <v>1424.7792000000002</v>
      </c>
      <c r="J307" s="25">
        <v>667.29</v>
      </c>
      <c r="K307" s="7">
        <v>10675.05219291</v>
      </c>
      <c r="L307" s="22">
        <v>42.904984062601784</v>
      </c>
      <c r="M307" s="22">
        <v>38.787567834175768</v>
      </c>
      <c r="N307" s="22">
        <v>64.931442187673099</v>
      </c>
      <c r="O307" s="28">
        <v>11853.06790753</v>
      </c>
      <c r="P307" s="29">
        <v>20.204255879683434</v>
      </c>
      <c r="Q307" s="28">
        <v>13679.622246360001</v>
      </c>
      <c r="R307" s="29">
        <v>37.425373906595148</v>
      </c>
      <c r="S307" s="22">
        <v>65.900000000000006</v>
      </c>
      <c r="T307" s="30">
        <v>60.9</v>
      </c>
      <c r="U307" s="30">
        <v>76.400000000000006</v>
      </c>
      <c r="V307" s="30">
        <v>52.400000000000006</v>
      </c>
      <c r="W307" s="1" t="str">
        <f t="shared" si="4"/>
        <v>D</v>
      </c>
    </row>
    <row r="308" spans="1:23">
      <c r="A308" s="2">
        <v>2918100</v>
      </c>
      <c r="B308" s="2" t="s">
        <v>314</v>
      </c>
      <c r="C308" s="25">
        <v>37680</v>
      </c>
      <c r="D308" s="25">
        <v>20241.696</v>
      </c>
      <c r="E308" s="7">
        <v>10734</v>
      </c>
      <c r="F308" s="24">
        <v>241</v>
      </c>
      <c r="G308" s="26">
        <v>17174</v>
      </c>
      <c r="H308" s="27">
        <v>12161</v>
      </c>
      <c r="I308" s="25">
        <v>1675.5881999999997</v>
      </c>
      <c r="J308" s="25">
        <v>1468.9584</v>
      </c>
      <c r="K308" s="7">
        <v>17144.848017460001</v>
      </c>
      <c r="L308" s="22">
        <v>34.093165077413914</v>
      </c>
      <c r="M308" s="22">
        <v>51.251297847110358</v>
      </c>
      <c r="N308" s="22">
        <v>80.482894140881172</v>
      </c>
      <c r="O308" s="28">
        <v>17850.706444660002</v>
      </c>
      <c r="P308" s="29">
        <v>20.005326799927765</v>
      </c>
      <c r="Q308" s="28">
        <v>13002.987236389999</v>
      </c>
      <c r="R308" s="29">
        <v>46.566827818105757</v>
      </c>
      <c r="S308" s="22">
        <v>54.7</v>
      </c>
      <c r="T308" s="30">
        <v>60</v>
      </c>
      <c r="U308" s="30">
        <v>80.7</v>
      </c>
      <c r="V308" s="30">
        <v>51</v>
      </c>
      <c r="W308" s="1" t="str">
        <f t="shared" si="4"/>
        <v>C</v>
      </c>
    </row>
    <row r="309" spans="1:23">
      <c r="A309" s="2">
        <v>2918357</v>
      </c>
      <c r="B309" s="2" t="s">
        <v>315</v>
      </c>
      <c r="C309" s="25">
        <v>22549</v>
      </c>
      <c r="D309" s="25">
        <v>8979.0118000000002</v>
      </c>
      <c r="E309" s="7">
        <v>6233</v>
      </c>
      <c r="F309" s="24">
        <v>227</v>
      </c>
      <c r="G309" s="26">
        <v>6518</v>
      </c>
      <c r="H309" s="27">
        <v>1880</v>
      </c>
      <c r="I309" s="25">
        <v>3975.6678000000002</v>
      </c>
      <c r="J309" s="25">
        <v>433.96859999999998</v>
      </c>
      <c r="K309" s="7">
        <v>8937.25961775</v>
      </c>
      <c r="L309" s="22">
        <v>34.840138701774059</v>
      </c>
      <c r="M309" s="22">
        <v>50.89502825600146</v>
      </c>
      <c r="N309" s="22">
        <v>73.490504559758818</v>
      </c>
      <c r="O309" s="28">
        <v>9540.7878794499993</v>
      </c>
      <c r="P309" s="29">
        <v>9.9592718977290176</v>
      </c>
      <c r="Q309" s="28">
        <v>8594.6834402099994</v>
      </c>
      <c r="R309" s="29">
        <v>37.540103795156945</v>
      </c>
      <c r="S309" s="22">
        <v>59.3</v>
      </c>
      <c r="T309" s="30">
        <v>58.699999999999996</v>
      </c>
      <c r="U309" s="30">
        <v>79.3</v>
      </c>
      <c r="V309" s="30">
        <v>49.1</v>
      </c>
      <c r="W309" s="1" t="str">
        <f t="shared" si="4"/>
        <v>C</v>
      </c>
    </row>
    <row r="310" spans="1:23">
      <c r="A310" s="2">
        <v>2918803</v>
      </c>
      <c r="B310" s="2" t="s">
        <v>316</v>
      </c>
      <c r="C310" s="25">
        <v>22201</v>
      </c>
      <c r="D310" s="25">
        <v>16120.146100000002</v>
      </c>
      <c r="E310" s="7">
        <v>6355</v>
      </c>
      <c r="F310" s="24">
        <v>232</v>
      </c>
      <c r="G310" s="26">
        <v>8880</v>
      </c>
      <c r="H310" s="27">
        <v>9146</v>
      </c>
      <c r="I310" s="25">
        <v>1821.9318000000003</v>
      </c>
      <c r="J310" s="25">
        <v>1903.8473999999999</v>
      </c>
      <c r="K310" s="7">
        <v>10621.75188082</v>
      </c>
      <c r="L310" s="22">
        <v>34.651106646522685</v>
      </c>
      <c r="M310" s="22">
        <v>54.24313709362103</v>
      </c>
      <c r="N310" s="22">
        <v>74.509628314245589</v>
      </c>
      <c r="O310" s="28">
        <v>11044.021302929999</v>
      </c>
      <c r="P310" s="29">
        <v>15.519028985350586</v>
      </c>
      <c r="Q310" s="28">
        <v>7368.7525179900003</v>
      </c>
      <c r="R310" s="29">
        <v>36.674423320260409</v>
      </c>
      <c r="S310" s="22">
        <v>58.599999999999994</v>
      </c>
      <c r="T310" s="30">
        <v>57.4</v>
      </c>
      <c r="U310" s="30">
        <v>78.600000000000009</v>
      </c>
      <c r="V310" s="30">
        <v>50.3</v>
      </c>
      <c r="W310" s="1" t="str">
        <f t="shared" si="4"/>
        <v>C</v>
      </c>
    </row>
    <row r="311" spans="1:23">
      <c r="A311" s="2">
        <v>2919157</v>
      </c>
      <c r="B311" s="2" t="s">
        <v>317</v>
      </c>
      <c r="C311" s="25">
        <v>25646</v>
      </c>
      <c r="D311" s="25">
        <v>15595.3326</v>
      </c>
      <c r="E311" s="7">
        <v>7277</v>
      </c>
      <c r="F311" s="24">
        <v>222</v>
      </c>
      <c r="G311" s="26">
        <v>7692</v>
      </c>
      <c r="H311" s="27">
        <v>1988</v>
      </c>
      <c r="I311" s="25">
        <v>3829.7844</v>
      </c>
      <c r="J311" s="25">
        <v>392.55059999999997</v>
      </c>
      <c r="K311" s="7">
        <v>9977.6492040499998</v>
      </c>
      <c r="L311" s="22">
        <v>34.71464681198384</v>
      </c>
      <c r="M311" s="22">
        <v>52.862075811732012</v>
      </c>
      <c r="N311" s="22">
        <v>71.053106265526182</v>
      </c>
      <c r="O311" s="28">
        <v>10947.489691909999</v>
      </c>
      <c r="P311" s="29">
        <v>13.147425053559324</v>
      </c>
      <c r="Q311" s="28">
        <v>9988.9539729900007</v>
      </c>
      <c r="R311" s="29">
        <v>41.648550123158778</v>
      </c>
      <c r="S311" s="22">
        <v>59.599999999999994</v>
      </c>
      <c r="T311" s="30">
        <v>56.399999999999991</v>
      </c>
      <c r="U311" s="30">
        <v>78.900000000000006</v>
      </c>
      <c r="V311" s="30">
        <v>51.4</v>
      </c>
      <c r="W311" s="1" t="str">
        <f t="shared" si="4"/>
        <v>C</v>
      </c>
    </row>
    <row r="312" spans="1:23">
      <c r="A312" s="2">
        <v>2919504</v>
      </c>
      <c r="B312" s="2" t="s">
        <v>318</v>
      </c>
      <c r="C312" s="25">
        <v>42693</v>
      </c>
      <c r="D312" s="25">
        <v>22161.936299999998</v>
      </c>
      <c r="E312" s="7">
        <v>11394</v>
      </c>
      <c r="F312" s="24">
        <v>307</v>
      </c>
      <c r="G312" s="26">
        <v>13752</v>
      </c>
      <c r="H312" s="27">
        <v>12090</v>
      </c>
      <c r="I312" s="25">
        <v>2029.0218000000002</v>
      </c>
      <c r="J312" s="25">
        <v>1343.7839999999999</v>
      </c>
      <c r="K312" s="7">
        <v>15946.006707029999</v>
      </c>
      <c r="L312" s="22">
        <v>39.07799425564798</v>
      </c>
      <c r="M312" s="22">
        <v>47.641687803942041</v>
      </c>
      <c r="N312" s="22">
        <v>75.412180453344419</v>
      </c>
      <c r="O312" s="28">
        <v>17163.865273089999</v>
      </c>
      <c r="P312" s="29">
        <v>14.759376852495739</v>
      </c>
      <c r="Q312" s="28">
        <v>19147.82723825</v>
      </c>
      <c r="R312" s="29">
        <v>39.123110885841974</v>
      </c>
      <c r="S312" s="22">
        <v>61.1</v>
      </c>
      <c r="T312" s="30">
        <v>62.1</v>
      </c>
      <c r="U312" s="30">
        <v>76.900000000000006</v>
      </c>
      <c r="V312" s="30">
        <v>54.1</v>
      </c>
      <c r="W312" s="1" t="str">
        <f t="shared" si="4"/>
        <v>D</v>
      </c>
    </row>
    <row r="313" spans="1:23">
      <c r="A313" s="2">
        <v>2919801</v>
      </c>
      <c r="B313" s="2" t="s">
        <v>319</v>
      </c>
      <c r="C313" s="25">
        <v>47051</v>
      </c>
      <c r="D313" s="25">
        <v>31641.797500000001</v>
      </c>
      <c r="E313" s="7">
        <v>12102</v>
      </c>
      <c r="F313" s="24">
        <v>262</v>
      </c>
      <c r="G313" s="26">
        <v>18442</v>
      </c>
      <c r="H313" s="27">
        <v>4766</v>
      </c>
      <c r="I313" s="25">
        <v>3058.9494</v>
      </c>
      <c r="J313" s="25">
        <v>462.96120000000002</v>
      </c>
      <c r="K313" s="7">
        <v>18043.257153909999</v>
      </c>
      <c r="L313" s="22">
        <v>41.970325685888504</v>
      </c>
      <c r="M313" s="22">
        <v>45.122280295738832</v>
      </c>
      <c r="N313" s="22">
        <v>77.500348418721188</v>
      </c>
      <c r="O313" s="28">
        <v>19586.524823629999</v>
      </c>
      <c r="P313" s="29">
        <v>27.044399825942623</v>
      </c>
      <c r="Q313" s="28">
        <v>19974.563215300001</v>
      </c>
      <c r="R313" s="29">
        <v>43.393708850418136</v>
      </c>
      <c r="S313" s="22">
        <v>60.9</v>
      </c>
      <c r="T313" s="30">
        <v>63.6</v>
      </c>
      <c r="U313" s="30">
        <v>77.2</v>
      </c>
      <c r="V313" s="30">
        <v>55.800000000000004</v>
      </c>
      <c r="W313" s="1" t="str">
        <f t="shared" si="4"/>
        <v>D</v>
      </c>
    </row>
    <row r="314" spans="1:23">
      <c r="A314" s="2">
        <v>2920502</v>
      </c>
      <c r="B314" s="2" t="s">
        <v>320</v>
      </c>
      <c r="C314" s="25">
        <v>24613</v>
      </c>
      <c r="D314" s="25">
        <v>6906.407799999999</v>
      </c>
      <c r="E314" s="7">
        <v>7495</v>
      </c>
      <c r="F314" s="24">
        <v>241</v>
      </c>
      <c r="G314" s="26">
        <v>9024</v>
      </c>
      <c r="H314" s="27">
        <v>5187</v>
      </c>
      <c r="I314" s="25">
        <v>3291.8105999999998</v>
      </c>
      <c r="J314" s="25">
        <v>1021.1838</v>
      </c>
      <c r="K314" s="7">
        <v>10365.9653954</v>
      </c>
      <c r="L314" s="22">
        <v>31.679948007340936</v>
      </c>
      <c r="M314" s="22">
        <v>55.594710047623472</v>
      </c>
      <c r="N314" s="22">
        <v>73.667272871579641</v>
      </c>
      <c r="O314" s="28">
        <v>11302.793773740001</v>
      </c>
      <c r="P314" s="29">
        <v>12.684335859873039</v>
      </c>
      <c r="Q314" s="28">
        <v>9433.9290532600007</v>
      </c>
      <c r="R314" s="29">
        <v>45.561402283014814</v>
      </c>
      <c r="S314" s="22">
        <v>60.699999999999996</v>
      </c>
      <c r="T314" s="30">
        <v>61.4</v>
      </c>
      <c r="U314" s="30">
        <v>75.099999999999994</v>
      </c>
      <c r="V314" s="30">
        <v>46.5</v>
      </c>
      <c r="W314" s="1" t="str">
        <f t="shared" si="4"/>
        <v>B</v>
      </c>
    </row>
    <row r="315" spans="1:23">
      <c r="A315" s="2">
        <v>2920601</v>
      </c>
      <c r="B315" s="2" t="s">
        <v>321</v>
      </c>
      <c r="C315" s="25">
        <v>42815</v>
      </c>
      <c r="D315" s="25">
        <v>17721.128500000003</v>
      </c>
      <c r="E315" s="7">
        <v>12003</v>
      </c>
      <c r="F315" s="24">
        <v>246</v>
      </c>
      <c r="G315" s="26">
        <v>14622</v>
      </c>
      <c r="H315" s="27">
        <v>14751</v>
      </c>
      <c r="I315" s="25">
        <v>1329.5178000000001</v>
      </c>
      <c r="J315" s="25">
        <v>1537.068</v>
      </c>
      <c r="K315" s="7">
        <v>17839.432806100001</v>
      </c>
      <c r="L315" s="22">
        <v>37.613048677348388</v>
      </c>
      <c r="M315" s="22">
        <v>47.701990230547089</v>
      </c>
      <c r="N315" s="22">
        <v>67.402225536151576</v>
      </c>
      <c r="O315" s="28">
        <v>19883.589666799999</v>
      </c>
      <c r="P315" s="29">
        <v>20.31521855877288</v>
      </c>
      <c r="Q315" s="28">
        <v>16240.97032398</v>
      </c>
      <c r="R315" s="29">
        <v>41.209463195853338</v>
      </c>
      <c r="S315" s="22">
        <v>62.1</v>
      </c>
      <c r="T315" s="30">
        <v>62.4</v>
      </c>
      <c r="U315" s="30">
        <v>79</v>
      </c>
      <c r="V315" s="30">
        <v>52.5</v>
      </c>
      <c r="W315" s="1" t="str">
        <f t="shared" si="4"/>
        <v>D</v>
      </c>
    </row>
    <row r="316" spans="1:23">
      <c r="A316" s="2">
        <v>2921005</v>
      </c>
      <c r="B316" s="2" t="s">
        <v>322</v>
      </c>
      <c r="C316" s="25">
        <v>40183</v>
      </c>
      <c r="D316" s="25">
        <v>10359.1774</v>
      </c>
      <c r="E316" s="7">
        <v>11693</v>
      </c>
      <c r="F316" s="24">
        <v>380</v>
      </c>
      <c r="G316" s="26">
        <v>6848</v>
      </c>
      <c r="H316" s="27">
        <v>2708</v>
      </c>
      <c r="I316" s="25">
        <v>2567.9159999999997</v>
      </c>
      <c r="J316" s="25">
        <v>379.20480000000003</v>
      </c>
      <c r="K316" s="7">
        <v>15127.91501015</v>
      </c>
      <c r="L316" s="22">
        <v>41.757997436305502</v>
      </c>
      <c r="M316" s="22">
        <v>33.24434650139959</v>
      </c>
      <c r="N316" s="22">
        <v>53.213949026891562</v>
      </c>
      <c r="O316" s="28">
        <v>17636.301101569999</v>
      </c>
      <c r="P316" s="29">
        <v>15.938960259301529</v>
      </c>
      <c r="Q316" s="28">
        <v>15749.853671069999</v>
      </c>
      <c r="R316" s="29">
        <v>29.330475935184751</v>
      </c>
      <c r="S316" s="22">
        <v>66.8</v>
      </c>
      <c r="T316" s="30">
        <v>60.099999999999994</v>
      </c>
      <c r="U316" s="30">
        <v>78.400000000000006</v>
      </c>
      <c r="V316" s="30">
        <v>55.500000000000007</v>
      </c>
      <c r="W316" s="1" t="str">
        <f t="shared" si="4"/>
        <v>D</v>
      </c>
    </row>
    <row r="317" spans="1:23">
      <c r="A317" s="2">
        <v>2921104</v>
      </c>
      <c r="B317" s="2" t="s">
        <v>323</v>
      </c>
      <c r="C317" s="25">
        <v>21560</v>
      </c>
      <c r="D317" s="25">
        <v>4495.26</v>
      </c>
      <c r="E317" s="7">
        <v>6852</v>
      </c>
      <c r="F317" s="24">
        <v>349</v>
      </c>
      <c r="G317" s="26">
        <v>7766</v>
      </c>
      <c r="H317" s="27">
        <v>2530</v>
      </c>
      <c r="I317" s="25">
        <v>2590.0056</v>
      </c>
      <c r="J317" s="25">
        <v>587.67539999999997</v>
      </c>
      <c r="K317" s="7">
        <v>8126.4261714699996</v>
      </c>
      <c r="L317" s="22">
        <v>34.242365699515602</v>
      </c>
      <c r="M317" s="22">
        <v>47.338310787393311</v>
      </c>
      <c r="N317" s="22">
        <v>72.467570646030424</v>
      </c>
      <c r="O317" s="28">
        <v>9119.0459097799994</v>
      </c>
      <c r="P317" s="29">
        <v>10.585854288272674</v>
      </c>
      <c r="Q317" s="28">
        <v>9047.8360712100002</v>
      </c>
      <c r="R317" s="29">
        <v>41.91493733664462</v>
      </c>
      <c r="S317" s="22">
        <v>62.5</v>
      </c>
      <c r="T317" s="30">
        <v>57.599999999999994</v>
      </c>
      <c r="U317" s="30">
        <v>74.400000000000006</v>
      </c>
      <c r="V317" s="30">
        <v>50.8</v>
      </c>
      <c r="W317" s="1" t="str">
        <f t="shared" si="4"/>
        <v>C</v>
      </c>
    </row>
    <row r="318" spans="1:23">
      <c r="A318" s="2">
        <v>2921203</v>
      </c>
      <c r="B318" s="2" t="s">
        <v>324</v>
      </c>
      <c r="C318" s="25">
        <v>26475</v>
      </c>
      <c r="D318" s="25">
        <v>10409.969999999999</v>
      </c>
      <c r="E318" s="7">
        <v>8120</v>
      </c>
      <c r="F318" s="24">
        <v>255</v>
      </c>
      <c r="G318" s="26">
        <v>7974</v>
      </c>
      <c r="H318" s="27">
        <v>3502</v>
      </c>
      <c r="I318" s="25">
        <v>2277.9899999999998</v>
      </c>
      <c r="J318" s="25">
        <v>647.0412</v>
      </c>
      <c r="K318" s="7">
        <v>11087.669746080001</v>
      </c>
      <c r="L318" s="22">
        <v>33.362801850201862</v>
      </c>
      <c r="M318" s="22">
        <v>53.263840992096291</v>
      </c>
      <c r="N318" s="22">
        <v>74.836226723644145</v>
      </c>
      <c r="O318" s="28">
        <v>12219.573214599999</v>
      </c>
      <c r="P318" s="29">
        <v>16.334129412762284</v>
      </c>
      <c r="Q318" s="28">
        <v>9918.6966179299998</v>
      </c>
      <c r="R318" s="29">
        <v>45.65832183044558</v>
      </c>
      <c r="S318" s="22">
        <v>58.599999999999994</v>
      </c>
      <c r="T318" s="30">
        <v>60.8</v>
      </c>
      <c r="U318" s="30">
        <v>76.599999999999994</v>
      </c>
      <c r="V318" s="30">
        <v>48.699999999999996</v>
      </c>
      <c r="W318" s="1" t="str">
        <f t="shared" si="4"/>
        <v>C</v>
      </c>
    </row>
    <row r="319" spans="1:23">
      <c r="A319" s="2">
        <v>2921708</v>
      </c>
      <c r="B319" s="2" t="s">
        <v>325</v>
      </c>
      <c r="C319" s="25">
        <v>35164</v>
      </c>
      <c r="D319" s="25">
        <v>14895.4704</v>
      </c>
      <c r="E319" s="7">
        <v>9928</v>
      </c>
      <c r="F319" s="24">
        <v>245</v>
      </c>
      <c r="G319" s="26">
        <v>10814</v>
      </c>
      <c r="H319" s="27">
        <v>8473</v>
      </c>
      <c r="I319" s="25">
        <v>3092.5440000000003</v>
      </c>
      <c r="J319" s="25">
        <v>1145.4377999999999</v>
      </c>
      <c r="K319" s="7">
        <v>13918.775975930001</v>
      </c>
      <c r="L319" s="22">
        <v>37.276514909001108</v>
      </c>
      <c r="M319" s="22">
        <v>50.161534266087472</v>
      </c>
      <c r="N319" s="22">
        <v>74.064161759353837</v>
      </c>
      <c r="O319" s="28">
        <v>15244.00641143</v>
      </c>
      <c r="P319" s="29">
        <v>18.46959327141797</v>
      </c>
      <c r="Q319" s="28">
        <v>13343.052748509999</v>
      </c>
      <c r="R319" s="29">
        <v>41.237185109565232</v>
      </c>
      <c r="S319" s="22">
        <v>58.8</v>
      </c>
      <c r="T319" s="30">
        <v>63.800000000000004</v>
      </c>
      <c r="U319" s="30">
        <v>76.900000000000006</v>
      </c>
      <c r="V319" s="30">
        <v>48.5</v>
      </c>
      <c r="W319" s="1" t="str">
        <f t="shared" si="4"/>
        <v>C</v>
      </c>
    </row>
    <row r="320" spans="1:23">
      <c r="A320" s="2">
        <v>2922003</v>
      </c>
      <c r="B320" s="2" t="s">
        <v>326</v>
      </c>
      <c r="C320" s="25">
        <v>36026</v>
      </c>
      <c r="D320" s="25">
        <v>8534.5594000000001</v>
      </c>
      <c r="E320" s="7">
        <v>10541</v>
      </c>
      <c r="F320" s="24">
        <v>442</v>
      </c>
      <c r="G320" s="26">
        <v>9264</v>
      </c>
      <c r="H320" s="27">
        <v>4192</v>
      </c>
      <c r="I320" s="25">
        <v>3223.2408</v>
      </c>
      <c r="J320" s="25">
        <v>601.02120000000002</v>
      </c>
      <c r="K320" s="7">
        <v>14755.08699758</v>
      </c>
      <c r="L320" s="22">
        <v>39.829689557450003</v>
      </c>
      <c r="M320" s="22">
        <v>31.613044058982602</v>
      </c>
      <c r="N320" s="22">
        <v>57.249205721826804</v>
      </c>
      <c r="O320" s="28">
        <v>16328.18589585</v>
      </c>
      <c r="P320" s="29">
        <v>14.169360670116014</v>
      </c>
      <c r="Q320" s="28">
        <v>13038.093690510001</v>
      </c>
      <c r="R320" s="29">
        <v>28.034736779200287</v>
      </c>
      <c r="S320" s="22">
        <v>66.5</v>
      </c>
      <c r="T320" s="30">
        <v>60.6</v>
      </c>
      <c r="U320" s="30">
        <v>76.599999999999994</v>
      </c>
      <c r="V320" s="30">
        <v>54.800000000000004</v>
      </c>
      <c r="W320" s="1" t="str">
        <f t="shared" si="4"/>
        <v>D</v>
      </c>
    </row>
    <row r="321" spans="1:23">
      <c r="A321" s="2">
        <v>2922102</v>
      </c>
      <c r="B321" s="2" t="s">
        <v>327</v>
      </c>
      <c r="C321" s="25">
        <v>24395</v>
      </c>
      <c r="D321" s="25">
        <v>10831.38</v>
      </c>
      <c r="E321" s="7">
        <v>6720</v>
      </c>
      <c r="F321" s="24">
        <v>245</v>
      </c>
      <c r="G321" s="26">
        <v>7962</v>
      </c>
      <c r="H321" s="27">
        <v>5172</v>
      </c>
      <c r="I321" s="25">
        <v>2145.4524000000001</v>
      </c>
      <c r="J321" s="25">
        <v>964.11899999999991</v>
      </c>
      <c r="K321" s="7">
        <v>9297.45422211</v>
      </c>
      <c r="L321" s="22">
        <v>39.720895619213806</v>
      </c>
      <c r="M321" s="22">
        <v>47.814340048157362</v>
      </c>
      <c r="N321" s="22">
        <v>78.359683685250076</v>
      </c>
      <c r="O321" s="28">
        <v>10212.262473659999</v>
      </c>
      <c r="P321" s="29">
        <v>20.084879886708332</v>
      </c>
      <c r="Q321" s="28">
        <v>9941.6553880200008</v>
      </c>
      <c r="R321" s="29">
        <v>40.108605729333689</v>
      </c>
      <c r="S321" s="22">
        <v>59</v>
      </c>
      <c r="T321" s="30">
        <v>57.3</v>
      </c>
      <c r="U321" s="30">
        <v>78.600000000000009</v>
      </c>
      <c r="V321" s="30">
        <v>50.4</v>
      </c>
      <c r="W321" s="1" t="str">
        <f t="shared" si="4"/>
        <v>C</v>
      </c>
    </row>
    <row r="322" spans="1:23">
      <c r="A322" s="2">
        <v>2922300</v>
      </c>
      <c r="B322" s="2" t="s">
        <v>328</v>
      </c>
      <c r="C322" s="25">
        <v>28899</v>
      </c>
      <c r="D322" s="25">
        <v>10860.244199999999</v>
      </c>
      <c r="E322" s="7">
        <v>8318</v>
      </c>
      <c r="F322" s="24">
        <v>340</v>
      </c>
      <c r="G322" s="26">
        <v>7358</v>
      </c>
      <c r="H322" s="27">
        <v>6644</v>
      </c>
      <c r="I322" s="25">
        <v>3007.4069999999997</v>
      </c>
      <c r="J322" s="25">
        <v>1010.5992</v>
      </c>
      <c r="K322" s="7">
        <v>10807.882114530001</v>
      </c>
      <c r="L322" s="22">
        <v>37.521612006698554</v>
      </c>
      <c r="M322" s="22">
        <v>43.242528316529231</v>
      </c>
      <c r="N322" s="22">
        <v>59.477303500521529</v>
      </c>
      <c r="O322" s="28">
        <v>12959.50104519</v>
      </c>
      <c r="P322" s="29">
        <v>19.90812610218185</v>
      </c>
      <c r="Q322" s="28">
        <v>11644.92420171</v>
      </c>
      <c r="R322" s="29">
        <v>42.876543873482767</v>
      </c>
      <c r="S322" s="22">
        <v>66</v>
      </c>
      <c r="T322" s="30">
        <v>62.6</v>
      </c>
      <c r="U322" s="30">
        <v>77.7</v>
      </c>
      <c r="V322" s="30">
        <v>50.1</v>
      </c>
      <c r="W322" s="1" t="str">
        <f t="shared" si="4"/>
        <v>C</v>
      </c>
    </row>
    <row r="323" spans="1:23">
      <c r="A323" s="2">
        <v>2922409</v>
      </c>
      <c r="B323" s="2" t="s">
        <v>329</v>
      </c>
      <c r="C323" s="25">
        <v>21449</v>
      </c>
      <c r="D323" s="25">
        <v>11790.515300000001</v>
      </c>
      <c r="E323" s="7">
        <v>6491</v>
      </c>
      <c r="F323" s="24">
        <v>280</v>
      </c>
      <c r="G323" s="26">
        <v>7586</v>
      </c>
      <c r="H323" s="27">
        <v>9039</v>
      </c>
      <c r="I323" s="25">
        <v>809.03159999999991</v>
      </c>
      <c r="J323" s="25">
        <v>1866.5712000000003</v>
      </c>
      <c r="K323" s="7">
        <v>9624.2643763399992</v>
      </c>
      <c r="L323" s="22">
        <v>32.959943352785395</v>
      </c>
      <c r="M323" s="22">
        <v>53.520559472685626</v>
      </c>
      <c r="N323" s="22">
        <v>76.662962860496748</v>
      </c>
      <c r="O323" s="28">
        <v>10283.60064348</v>
      </c>
      <c r="P323" s="29">
        <v>12.886990840219292</v>
      </c>
      <c r="Q323" s="28">
        <v>7857.2951862899999</v>
      </c>
      <c r="R323" s="29">
        <v>40.768646132442385</v>
      </c>
      <c r="S323" s="22">
        <v>60.099999999999994</v>
      </c>
      <c r="T323" s="30">
        <v>59.5</v>
      </c>
      <c r="U323" s="30">
        <v>76.599999999999994</v>
      </c>
      <c r="V323" s="30">
        <v>46.9</v>
      </c>
      <c r="W323" s="1" t="str">
        <f t="shared" ref="W323:W386" si="5">IF(V323&lt;=$X$2,"A",IF(V323&lt;=$X$3,"B",IF(V323&lt;=$X$4,"C","D")))</f>
        <v>B</v>
      </c>
    </row>
    <row r="324" spans="1:23">
      <c r="A324" s="2">
        <v>2922508</v>
      </c>
      <c r="B324" s="2" t="s">
        <v>330</v>
      </c>
      <c r="C324" s="25">
        <v>27274</v>
      </c>
      <c r="D324" s="25">
        <v>4410.2058000000006</v>
      </c>
      <c r="E324" s="7">
        <v>7981</v>
      </c>
      <c r="F324" s="24">
        <v>324</v>
      </c>
      <c r="G324" s="26">
        <v>7578</v>
      </c>
      <c r="H324" s="27">
        <v>4246</v>
      </c>
      <c r="I324" s="25">
        <v>1661.7822000000001</v>
      </c>
      <c r="J324" s="25">
        <v>654.40440000000001</v>
      </c>
      <c r="K324" s="7">
        <v>10902.273361199999</v>
      </c>
      <c r="L324" s="22">
        <v>35.937167147572772</v>
      </c>
      <c r="M324" s="22">
        <v>45.661540326191719</v>
      </c>
      <c r="N324" s="22">
        <v>58.999763601379861</v>
      </c>
      <c r="O324" s="28">
        <v>12421.726004919999</v>
      </c>
      <c r="P324" s="29">
        <v>15.790929479390275</v>
      </c>
      <c r="Q324" s="28">
        <v>10740.963873049999</v>
      </c>
      <c r="R324" s="29">
        <v>40.764081706632673</v>
      </c>
      <c r="S324" s="22">
        <v>64.099999999999994</v>
      </c>
      <c r="T324" s="30">
        <v>56.899999999999991</v>
      </c>
      <c r="U324" s="30">
        <v>77.7</v>
      </c>
      <c r="V324" s="30">
        <v>52.7</v>
      </c>
      <c r="W324" s="1" t="str">
        <f t="shared" si="5"/>
        <v>D</v>
      </c>
    </row>
    <row r="325" spans="1:23">
      <c r="A325" s="2">
        <v>2922904</v>
      </c>
      <c r="B325" s="2" t="s">
        <v>331</v>
      </c>
      <c r="C325" s="25">
        <v>24136</v>
      </c>
      <c r="D325" s="25">
        <v>12405.903999999999</v>
      </c>
      <c r="E325" s="7">
        <v>6904</v>
      </c>
      <c r="F325" s="24">
        <v>211</v>
      </c>
      <c r="G325" s="26">
        <v>10658</v>
      </c>
      <c r="H325" s="27">
        <v>5121</v>
      </c>
      <c r="I325" s="25">
        <v>3601.5252</v>
      </c>
      <c r="J325" s="25">
        <v>963.65880000000004</v>
      </c>
      <c r="K325" s="7">
        <v>8998.9193127199997</v>
      </c>
      <c r="L325" s="22">
        <v>43.552317176328344</v>
      </c>
      <c r="M325" s="22">
        <v>44.958784610106669</v>
      </c>
      <c r="N325" s="22">
        <v>77.911858799774549</v>
      </c>
      <c r="O325" s="28">
        <v>9682.6917123200001</v>
      </c>
      <c r="P325" s="29">
        <v>28.515668326575653</v>
      </c>
      <c r="Q325" s="28">
        <v>10172.821648540001</v>
      </c>
      <c r="R325" s="29">
        <v>42.135504725133742</v>
      </c>
      <c r="S325" s="22">
        <v>55.500000000000007</v>
      </c>
      <c r="T325" s="30">
        <v>57.999999999999993</v>
      </c>
      <c r="U325" s="30">
        <v>76.7</v>
      </c>
      <c r="V325" s="30">
        <v>49.8</v>
      </c>
      <c r="W325" s="1" t="str">
        <f t="shared" si="5"/>
        <v>C</v>
      </c>
    </row>
    <row r="326" spans="1:23">
      <c r="A326" s="2">
        <v>2923001</v>
      </c>
      <c r="B326" s="2" t="s">
        <v>332</v>
      </c>
      <c r="C326" s="25">
        <v>38556</v>
      </c>
      <c r="D326" s="25">
        <v>5031.5580000000009</v>
      </c>
      <c r="E326" s="7">
        <v>11188</v>
      </c>
      <c r="F326" s="24">
        <v>378</v>
      </c>
      <c r="G326" s="26">
        <v>10268</v>
      </c>
      <c r="H326" s="27">
        <v>4631</v>
      </c>
      <c r="I326" s="25">
        <v>3436.3134000000005</v>
      </c>
      <c r="J326" s="25">
        <v>584.91420000000005</v>
      </c>
      <c r="K326" s="7">
        <v>15577.338004220001</v>
      </c>
      <c r="L326" s="22">
        <v>36.329672083366447</v>
      </c>
      <c r="M326" s="22">
        <v>39.638902462128698</v>
      </c>
      <c r="N326" s="22">
        <v>65.174686227472947</v>
      </c>
      <c r="O326" s="28">
        <v>17571.525025899999</v>
      </c>
      <c r="P326" s="29">
        <v>12.783636049056859</v>
      </c>
      <c r="Q326" s="28">
        <v>13538.54543269</v>
      </c>
      <c r="R326" s="29">
        <v>33.110194001611717</v>
      </c>
      <c r="S326" s="22">
        <v>65.400000000000006</v>
      </c>
      <c r="T326" s="30">
        <v>61.5</v>
      </c>
      <c r="U326" s="30">
        <v>77.5</v>
      </c>
      <c r="V326" s="30">
        <v>53.300000000000004</v>
      </c>
      <c r="W326" s="1" t="str">
        <f t="shared" si="5"/>
        <v>D</v>
      </c>
    </row>
    <row r="327" spans="1:23">
      <c r="A327" s="2">
        <v>2923100</v>
      </c>
      <c r="B327" s="2" t="s">
        <v>333</v>
      </c>
      <c r="C327" s="25">
        <v>24943</v>
      </c>
      <c r="D327" s="25">
        <v>12169.689699999999</v>
      </c>
      <c r="E327" s="7">
        <v>7133</v>
      </c>
      <c r="F327" s="24">
        <v>213</v>
      </c>
      <c r="G327" s="26">
        <v>10334</v>
      </c>
      <c r="H327" s="27">
        <v>3476</v>
      </c>
      <c r="I327" s="25">
        <v>1854.1457999999998</v>
      </c>
      <c r="J327" s="25">
        <v>693.52139999999997</v>
      </c>
      <c r="K327" s="7">
        <v>8179.4476684600004</v>
      </c>
      <c r="L327" s="22">
        <v>49.371934977498668</v>
      </c>
      <c r="M327" s="22">
        <v>39.792558671453953</v>
      </c>
      <c r="N327" s="22">
        <v>77.469342218894894</v>
      </c>
      <c r="O327" s="28">
        <v>8781.7394168699993</v>
      </c>
      <c r="P327" s="29">
        <v>26.240934280777616</v>
      </c>
      <c r="Q327" s="28">
        <v>11700.352581769999</v>
      </c>
      <c r="R327" s="29">
        <v>33.267013793452477</v>
      </c>
      <c r="S327" s="22">
        <v>55.900000000000006</v>
      </c>
      <c r="T327" s="30">
        <v>57.8</v>
      </c>
      <c r="U327" s="30">
        <v>80.5</v>
      </c>
      <c r="V327" s="30">
        <v>47.9</v>
      </c>
      <c r="W327" s="1" t="str">
        <f t="shared" si="5"/>
        <v>C</v>
      </c>
    </row>
    <row r="328" spans="1:23">
      <c r="A328" s="2">
        <v>2923209</v>
      </c>
      <c r="B328" s="2" t="s">
        <v>334</v>
      </c>
      <c r="C328" s="25">
        <v>21831</v>
      </c>
      <c r="D328" s="25">
        <v>15246.770400000001</v>
      </c>
      <c r="E328" s="7">
        <v>6120</v>
      </c>
      <c r="F328" s="24">
        <v>210</v>
      </c>
      <c r="G328" s="26">
        <v>6990</v>
      </c>
      <c r="H328" s="27">
        <v>3083</v>
      </c>
      <c r="I328" s="25">
        <v>3700.4682000000003</v>
      </c>
      <c r="J328" s="25">
        <v>709.16820000000007</v>
      </c>
      <c r="K328" s="7">
        <v>5985.7860864800004</v>
      </c>
      <c r="L328" s="22">
        <v>47.713356237352443</v>
      </c>
      <c r="M328" s="22">
        <v>43.390728357538322</v>
      </c>
      <c r="N328" s="22">
        <v>79.395762112149384</v>
      </c>
      <c r="O328" s="28">
        <v>7060.8351287100004</v>
      </c>
      <c r="P328" s="29">
        <v>29.498205567229085</v>
      </c>
      <c r="Q328" s="28">
        <v>11228.274529140001</v>
      </c>
      <c r="R328" s="29">
        <v>40.832152211646687</v>
      </c>
      <c r="S328" s="22">
        <v>55.400000000000006</v>
      </c>
      <c r="T328" s="30">
        <v>53.400000000000006</v>
      </c>
      <c r="U328" s="30">
        <v>77.5</v>
      </c>
      <c r="V328" s="30">
        <v>49</v>
      </c>
      <c r="W328" s="1" t="str">
        <f t="shared" si="5"/>
        <v>C</v>
      </c>
    </row>
    <row r="329" spans="1:23">
      <c r="A329" s="2">
        <v>2923407</v>
      </c>
      <c r="B329" s="2" t="s">
        <v>335</v>
      </c>
      <c r="C329" s="25">
        <v>20775</v>
      </c>
      <c r="D329" s="25">
        <v>10942.192499999999</v>
      </c>
      <c r="E329" s="7">
        <v>5500</v>
      </c>
      <c r="F329" s="24">
        <v>229</v>
      </c>
      <c r="G329" s="26">
        <v>8894</v>
      </c>
      <c r="H329" s="27">
        <v>6668</v>
      </c>
      <c r="I329" s="25">
        <v>2722.0830000000001</v>
      </c>
      <c r="J329" s="25">
        <v>1624.0457999999999</v>
      </c>
      <c r="K329" s="7">
        <v>8590.5457078500003</v>
      </c>
      <c r="L329" s="22">
        <v>35.237583427695789</v>
      </c>
      <c r="M329" s="22">
        <v>51.218344640332027</v>
      </c>
      <c r="N329" s="22">
        <v>79.140207742884371</v>
      </c>
      <c r="O329" s="28">
        <v>9247.5536166000002</v>
      </c>
      <c r="P329" s="29">
        <v>15.271992980012023</v>
      </c>
      <c r="Q329" s="28">
        <v>8315.6317240999997</v>
      </c>
      <c r="R329" s="29">
        <v>42.559308705353146</v>
      </c>
      <c r="S329" s="22">
        <v>58.599999999999994</v>
      </c>
      <c r="T329" s="30">
        <v>59.8</v>
      </c>
      <c r="U329" s="30">
        <v>73.900000000000006</v>
      </c>
      <c r="V329" s="30">
        <v>47.4</v>
      </c>
      <c r="W329" s="1" t="str">
        <f t="shared" si="5"/>
        <v>B</v>
      </c>
    </row>
    <row r="330" spans="1:23">
      <c r="A330" s="2">
        <v>2923605</v>
      </c>
      <c r="B330" s="2" t="s">
        <v>336</v>
      </c>
      <c r="C330" s="25">
        <v>21001</v>
      </c>
      <c r="D330" s="25">
        <v>10973.022499999999</v>
      </c>
      <c r="E330" s="7">
        <v>5626</v>
      </c>
      <c r="F330" s="24">
        <v>334</v>
      </c>
      <c r="G330" s="26">
        <v>6606</v>
      </c>
      <c r="H330" s="27">
        <v>2620</v>
      </c>
      <c r="I330" s="25">
        <v>2696.7719999999999</v>
      </c>
      <c r="J330" s="25">
        <v>640.59839999999997</v>
      </c>
      <c r="K330" s="7">
        <v>8842.5739333700003</v>
      </c>
      <c r="L330" s="22">
        <v>37.545489551027536</v>
      </c>
      <c r="M330" s="22">
        <v>44.341295481546474</v>
      </c>
      <c r="N330" s="22">
        <v>71.783312950090462</v>
      </c>
      <c r="O330" s="28">
        <v>9835.3601028400008</v>
      </c>
      <c r="P330" s="29">
        <v>18.644371316923106</v>
      </c>
      <c r="Q330" s="28">
        <v>8315.0720947699992</v>
      </c>
      <c r="R330" s="29">
        <v>40.097602167239224</v>
      </c>
      <c r="S330" s="22">
        <v>61.5</v>
      </c>
      <c r="T330" s="30">
        <v>58.8</v>
      </c>
      <c r="U330" s="30">
        <v>76.2</v>
      </c>
      <c r="V330" s="30">
        <v>48.199999999999996</v>
      </c>
      <c r="W330" s="1" t="str">
        <f t="shared" si="5"/>
        <v>C</v>
      </c>
    </row>
    <row r="331" spans="1:23">
      <c r="A331" s="2">
        <v>2923704</v>
      </c>
      <c r="B331" s="2" t="s">
        <v>337</v>
      </c>
      <c r="C331" s="25">
        <v>29504</v>
      </c>
      <c r="D331" s="25">
        <v>18599.321599999999</v>
      </c>
      <c r="E331" s="7">
        <v>7211</v>
      </c>
      <c r="F331" s="24">
        <v>187</v>
      </c>
      <c r="G331" s="26">
        <v>10152</v>
      </c>
      <c r="H331" s="27">
        <v>9194</v>
      </c>
      <c r="I331" s="25">
        <v>2986.6980000000003</v>
      </c>
      <c r="J331" s="25">
        <v>1566.9809999999998</v>
      </c>
      <c r="K331" s="7">
        <v>10004.83692335</v>
      </c>
      <c r="L331" s="22">
        <v>48.720774251550502</v>
      </c>
      <c r="M331" s="22">
        <v>42.200448244769298</v>
      </c>
      <c r="N331" s="22">
        <v>74.849662762607252</v>
      </c>
      <c r="O331" s="28">
        <v>11009.099294170001</v>
      </c>
      <c r="P331" s="29">
        <v>32.411831302762522</v>
      </c>
      <c r="Q331" s="28">
        <v>13107.841092930001</v>
      </c>
      <c r="R331" s="29">
        <v>37.581564094387879</v>
      </c>
      <c r="S331" s="22">
        <v>59</v>
      </c>
      <c r="T331" s="30">
        <v>58.199999999999996</v>
      </c>
      <c r="U331" s="30">
        <v>77.5</v>
      </c>
      <c r="V331" s="30">
        <v>53.1</v>
      </c>
      <c r="W331" s="1" t="str">
        <f t="shared" si="5"/>
        <v>D</v>
      </c>
    </row>
    <row r="332" spans="1:23">
      <c r="A332" s="2">
        <v>2923803</v>
      </c>
      <c r="B332" s="2" t="s">
        <v>338</v>
      </c>
      <c r="C332" s="25">
        <v>27778</v>
      </c>
      <c r="D332" s="25">
        <v>18244.590400000001</v>
      </c>
      <c r="E332" s="7">
        <v>8046</v>
      </c>
      <c r="F332" s="24">
        <v>254</v>
      </c>
      <c r="G332" s="26">
        <v>11550</v>
      </c>
      <c r="H332" s="27">
        <v>13509</v>
      </c>
      <c r="I332" s="25">
        <v>1630.0283999999999</v>
      </c>
      <c r="J332" s="25">
        <v>2301.9204</v>
      </c>
      <c r="K332" s="7">
        <v>10114.636260830001</v>
      </c>
      <c r="L332" s="22">
        <v>41.551405167703528</v>
      </c>
      <c r="M332" s="22">
        <v>45.849401260892904</v>
      </c>
      <c r="N332" s="22">
        <v>78.829819451870179</v>
      </c>
      <c r="O332" s="28">
        <v>10543.699953040001</v>
      </c>
      <c r="P332" s="29">
        <v>21.12177494218145</v>
      </c>
      <c r="Q332" s="28">
        <v>12861.480723230001</v>
      </c>
      <c r="R332" s="29">
        <v>41.700609442060191</v>
      </c>
      <c r="S332" s="22">
        <v>57.699999999999996</v>
      </c>
      <c r="T332" s="30">
        <v>61.1</v>
      </c>
      <c r="U332" s="30">
        <v>77.100000000000009</v>
      </c>
      <c r="V332" s="30">
        <v>47.599999999999994</v>
      </c>
      <c r="W332" s="1" t="str">
        <f t="shared" si="5"/>
        <v>B</v>
      </c>
    </row>
    <row r="333" spans="1:23">
      <c r="A333" s="2">
        <v>2924405</v>
      </c>
      <c r="B333" s="2" t="s">
        <v>339</v>
      </c>
      <c r="C333" s="25">
        <v>32860</v>
      </c>
      <c r="D333" s="25">
        <v>21832.183999999997</v>
      </c>
      <c r="E333" s="7">
        <v>8204</v>
      </c>
      <c r="F333" s="24">
        <v>172</v>
      </c>
      <c r="G333" s="26">
        <v>13460</v>
      </c>
      <c r="H333" s="27">
        <v>17885</v>
      </c>
      <c r="I333" s="25">
        <v>1821.0114000000001</v>
      </c>
      <c r="J333" s="25">
        <v>2754.297</v>
      </c>
      <c r="K333" s="7">
        <v>10503.7124293</v>
      </c>
      <c r="L333" s="22">
        <v>47.066804393288706</v>
      </c>
      <c r="M333" s="22">
        <v>43.693198741848363</v>
      </c>
      <c r="N333" s="22">
        <v>84.950715253819865</v>
      </c>
      <c r="O333" s="28">
        <v>11433.809160839999</v>
      </c>
      <c r="P333" s="29">
        <v>31.759094379822795</v>
      </c>
      <c r="Q333" s="28">
        <v>14700.179101350001</v>
      </c>
      <c r="R333" s="29">
        <v>41.026848495105327</v>
      </c>
      <c r="S333" s="22">
        <v>50.6</v>
      </c>
      <c r="T333" s="30">
        <v>60.699999999999996</v>
      </c>
      <c r="U333" s="30">
        <v>75.8</v>
      </c>
      <c r="V333" s="30">
        <v>50.7</v>
      </c>
      <c r="W333" s="1" t="str">
        <f t="shared" si="5"/>
        <v>C</v>
      </c>
    </row>
    <row r="334" spans="1:23">
      <c r="A334" s="2">
        <v>2924603</v>
      </c>
      <c r="B334" s="2" t="s">
        <v>340</v>
      </c>
      <c r="C334" s="25">
        <v>20121</v>
      </c>
      <c r="D334" s="25">
        <v>8883.4215000000004</v>
      </c>
      <c r="E334" s="7">
        <v>6062</v>
      </c>
      <c r="F334" s="24">
        <v>228</v>
      </c>
      <c r="G334" s="26">
        <v>7126</v>
      </c>
      <c r="H334" s="27">
        <v>1961</v>
      </c>
      <c r="I334" s="25">
        <v>2826.5484000000001</v>
      </c>
      <c r="J334" s="25">
        <v>526.92899999999997</v>
      </c>
      <c r="K334" s="7">
        <v>7439.3988647400001</v>
      </c>
      <c r="L334" s="22">
        <v>41.069132530263971</v>
      </c>
      <c r="M334" s="22">
        <v>47.727406737371339</v>
      </c>
      <c r="N334" s="22">
        <v>72.583695908748282</v>
      </c>
      <c r="O334" s="28">
        <v>8256.2548921100006</v>
      </c>
      <c r="P334" s="29">
        <v>19.107226281828581</v>
      </c>
      <c r="Q334" s="28">
        <v>8128.0035598100003</v>
      </c>
      <c r="R334" s="29">
        <v>36.622425480330158</v>
      </c>
      <c r="S334" s="22">
        <v>57.699999999999996</v>
      </c>
      <c r="T334" s="30">
        <v>56.100000000000009</v>
      </c>
      <c r="U334" s="30">
        <v>74.599999999999994</v>
      </c>
      <c r="V334" s="30">
        <v>49.6</v>
      </c>
      <c r="W334" s="1" t="str">
        <f t="shared" si="5"/>
        <v>C</v>
      </c>
    </row>
    <row r="335" spans="1:23">
      <c r="A335" s="2">
        <v>2924801</v>
      </c>
      <c r="B335" s="2" t="s">
        <v>341</v>
      </c>
      <c r="C335" s="25">
        <v>22399</v>
      </c>
      <c r="D335" s="25">
        <v>7237.1169000000009</v>
      </c>
      <c r="E335" s="7">
        <v>6671</v>
      </c>
      <c r="F335" s="24">
        <v>239</v>
      </c>
      <c r="G335" s="26">
        <v>6990</v>
      </c>
      <c r="H335" s="27">
        <v>2923</v>
      </c>
      <c r="I335" s="25">
        <v>2406.3858</v>
      </c>
      <c r="J335" s="25">
        <v>609.76499999999999</v>
      </c>
      <c r="K335" s="7">
        <v>8322.8435175100003</v>
      </c>
      <c r="L335" s="22">
        <v>36.808673083983209</v>
      </c>
      <c r="M335" s="22">
        <v>49.304255178847868</v>
      </c>
      <c r="N335" s="22">
        <v>75.120469429734555</v>
      </c>
      <c r="O335" s="28">
        <v>9127.6401241200001</v>
      </c>
      <c r="P335" s="29">
        <v>15.443859817664601</v>
      </c>
      <c r="Q335" s="28">
        <v>9350.0753595700007</v>
      </c>
      <c r="R335" s="29">
        <v>42.334775571285235</v>
      </c>
      <c r="S335" s="22">
        <v>57.8</v>
      </c>
      <c r="T335" s="30">
        <v>53.900000000000006</v>
      </c>
      <c r="U335" s="30">
        <v>77.5</v>
      </c>
      <c r="V335" s="30">
        <v>53.7</v>
      </c>
      <c r="W335" s="1" t="str">
        <f t="shared" si="5"/>
        <v>D</v>
      </c>
    </row>
    <row r="336" spans="1:23">
      <c r="A336" s="2">
        <v>2925006</v>
      </c>
      <c r="B336" s="2" t="s">
        <v>342</v>
      </c>
      <c r="C336" s="25">
        <v>24481</v>
      </c>
      <c r="D336" s="25">
        <v>9611.2405999999992</v>
      </c>
      <c r="E336" s="7">
        <v>6891</v>
      </c>
      <c r="F336" s="24">
        <v>252</v>
      </c>
      <c r="G336" s="26">
        <v>10514</v>
      </c>
      <c r="H336" s="27">
        <v>7326</v>
      </c>
      <c r="I336" s="25">
        <v>3162.9546</v>
      </c>
      <c r="J336" s="25">
        <v>1403.1497999999999</v>
      </c>
      <c r="K336" s="7">
        <v>9594.1162539699999</v>
      </c>
      <c r="L336" s="22">
        <v>35.528686258407596</v>
      </c>
      <c r="M336" s="22">
        <v>52.511906654513993</v>
      </c>
      <c r="N336" s="22">
        <v>80.634819437492965</v>
      </c>
      <c r="O336" s="28">
        <v>10714.188371370001</v>
      </c>
      <c r="P336" s="29">
        <v>15.452441702014816</v>
      </c>
      <c r="Q336" s="28">
        <v>9537.8591510099996</v>
      </c>
      <c r="R336" s="29">
        <v>41.919013213637335</v>
      </c>
      <c r="S336" s="22">
        <v>56.000000000000007</v>
      </c>
      <c r="T336" s="30">
        <v>55.1</v>
      </c>
      <c r="U336" s="30">
        <v>73.900000000000006</v>
      </c>
      <c r="V336" s="30">
        <v>55.000000000000007</v>
      </c>
      <c r="W336" s="1" t="str">
        <f t="shared" si="5"/>
        <v>D</v>
      </c>
    </row>
    <row r="337" spans="1:23">
      <c r="A337" s="2">
        <v>2925105</v>
      </c>
      <c r="B337" s="2" t="s">
        <v>343</v>
      </c>
      <c r="C337" s="25">
        <v>44701</v>
      </c>
      <c r="D337" s="25">
        <v>10039.8446</v>
      </c>
      <c r="E337" s="7">
        <v>12887</v>
      </c>
      <c r="F337" s="24">
        <v>267</v>
      </c>
      <c r="G337" s="26">
        <v>17384</v>
      </c>
      <c r="H337" s="27">
        <v>6981</v>
      </c>
      <c r="I337" s="25">
        <v>1016.5817999999999</v>
      </c>
      <c r="J337" s="25">
        <v>700.42439999999999</v>
      </c>
      <c r="K337" s="7">
        <v>16166.9419719</v>
      </c>
      <c r="L337" s="22">
        <v>36.901948599652329</v>
      </c>
      <c r="M337" s="22">
        <v>48.790453474743991</v>
      </c>
      <c r="N337" s="22">
        <v>75.001827887941374</v>
      </c>
      <c r="O337" s="28">
        <v>18854.314548089998</v>
      </c>
      <c r="P337" s="29">
        <v>18.994866265784253</v>
      </c>
      <c r="Q337" s="28">
        <v>17864.178643480001</v>
      </c>
      <c r="R337" s="29">
        <v>44.198455191679017</v>
      </c>
      <c r="S337" s="22">
        <v>60.4</v>
      </c>
      <c r="T337" s="30">
        <v>57.9</v>
      </c>
      <c r="U337" s="30">
        <v>77.3</v>
      </c>
      <c r="V337" s="30">
        <v>57.4</v>
      </c>
      <c r="W337" s="1" t="str">
        <f t="shared" si="5"/>
        <v>D</v>
      </c>
    </row>
    <row r="338" spans="1:23">
      <c r="A338" s="2">
        <v>2925204</v>
      </c>
      <c r="B338" s="2" t="s">
        <v>344</v>
      </c>
      <c r="C338" s="25">
        <v>33066</v>
      </c>
      <c r="D338" s="25">
        <v>4688.7587999999996</v>
      </c>
      <c r="E338" s="7">
        <v>9605</v>
      </c>
      <c r="F338" s="24">
        <v>404</v>
      </c>
      <c r="G338" s="26">
        <v>4634</v>
      </c>
      <c r="H338" s="27">
        <v>1621</v>
      </c>
      <c r="I338" s="25">
        <v>620.8098</v>
      </c>
      <c r="J338" s="25">
        <v>252.6498</v>
      </c>
      <c r="K338" s="7">
        <v>12096.02573281</v>
      </c>
      <c r="L338" s="22">
        <v>42.903877479705741</v>
      </c>
      <c r="M338" s="22">
        <v>29.774795382883358</v>
      </c>
      <c r="N338" s="22">
        <v>50.795452325119896</v>
      </c>
      <c r="O338" s="28">
        <v>15214.10591996</v>
      </c>
      <c r="P338" s="29">
        <v>17.574205752913738</v>
      </c>
      <c r="Q338" s="28">
        <v>12588.06726931</v>
      </c>
      <c r="R338" s="29">
        <v>26.482343587863028</v>
      </c>
      <c r="S338" s="22">
        <v>66.600000000000009</v>
      </c>
      <c r="T338" s="30">
        <v>60.199999999999996</v>
      </c>
      <c r="U338" s="30">
        <v>82.1</v>
      </c>
      <c r="V338" s="30">
        <v>51.6</v>
      </c>
      <c r="W338" s="1" t="str">
        <f t="shared" si="5"/>
        <v>D</v>
      </c>
    </row>
    <row r="339" spans="1:23">
      <c r="A339" s="2">
        <v>2925501</v>
      </c>
      <c r="B339" s="2" t="s">
        <v>345</v>
      </c>
      <c r="C339" s="25">
        <v>27627</v>
      </c>
      <c r="D339" s="25">
        <v>12153.1173</v>
      </c>
      <c r="E339" s="7">
        <v>7559</v>
      </c>
      <c r="F339" s="24">
        <v>321</v>
      </c>
      <c r="G339" s="26">
        <v>7568</v>
      </c>
      <c r="H339" s="27">
        <v>7034</v>
      </c>
      <c r="I339" s="25">
        <v>2803.5384000000004</v>
      </c>
      <c r="J339" s="25">
        <v>1253.1246000000001</v>
      </c>
      <c r="K339" s="7">
        <v>11607.670143429999</v>
      </c>
      <c r="L339" s="22">
        <v>33.579535975775052</v>
      </c>
      <c r="M339" s="22">
        <v>44.944057648007139</v>
      </c>
      <c r="N339" s="22">
        <v>67.333622836053451</v>
      </c>
      <c r="O339" s="28">
        <v>12918.08574923</v>
      </c>
      <c r="P339" s="29">
        <v>14.278236163434219</v>
      </c>
      <c r="Q339" s="28">
        <v>9321.3324702400005</v>
      </c>
      <c r="R339" s="29">
        <v>39.671515111238044</v>
      </c>
      <c r="S339" s="22">
        <v>62.1</v>
      </c>
      <c r="T339" s="30">
        <v>60.199999999999996</v>
      </c>
      <c r="U339" s="30">
        <v>73.5</v>
      </c>
      <c r="V339" s="30">
        <v>52.2</v>
      </c>
      <c r="W339" s="1" t="str">
        <f t="shared" si="5"/>
        <v>D</v>
      </c>
    </row>
    <row r="340" spans="1:23">
      <c r="A340" s="2">
        <v>2925758</v>
      </c>
      <c r="B340" s="2" t="s">
        <v>346</v>
      </c>
      <c r="C340" s="25">
        <v>23846</v>
      </c>
      <c r="D340" s="25">
        <v>14276.600200000001</v>
      </c>
      <c r="E340" s="7">
        <v>6509</v>
      </c>
      <c r="F340" s="24">
        <v>228</v>
      </c>
      <c r="G340" s="26">
        <v>9774</v>
      </c>
      <c r="H340" s="27">
        <v>10691</v>
      </c>
      <c r="I340" s="25">
        <v>1373.2367999999999</v>
      </c>
      <c r="J340" s="25">
        <v>2070.9</v>
      </c>
      <c r="K340" s="7">
        <v>11140.39773698</v>
      </c>
      <c r="L340" s="22">
        <v>34.017183602867824</v>
      </c>
      <c r="M340" s="22">
        <v>51.470106037058336</v>
      </c>
      <c r="N340" s="22">
        <v>78.329449910674072</v>
      </c>
      <c r="O340" s="28">
        <v>11600.252747889999</v>
      </c>
      <c r="P340" s="29">
        <v>14.876291130155675</v>
      </c>
      <c r="Q340" s="28">
        <v>7735.97257085</v>
      </c>
      <c r="R340" s="29">
        <v>37.280647604508175</v>
      </c>
      <c r="S340" s="22">
        <v>55.900000000000006</v>
      </c>
      <c r="T340" s="30">
        <v>60.099999999999994</v>
      </c>
      <c r="U340" s="30">
        <v>76.900000000000006</v>
      </c>
      <c r="V340" s="30">
        <v>48.199999999999996</v>
      </c>
      <c r="W340" s="1" t="str">
        <f t="shared" si="5"/>
        <v>C</v>
      </c>
    </row>
    <row r="341" spans="1:23">
      <c r="A341" s="2">
        <v>2925808</v>
      </c>
      <c r="B341" s="2" t="s">
        <v>347</v>
      </c>
      <c r="C341" s="25">
        <v>24602</v>
      </c>
      <c r="D341" s="25">
        <v>12109.1044</v>
      </c>
      <c r="E341" s="7">
        <v>7008</v>
      </c>
      <c r="F341" s="24">
        <v>233</v>
      </c>
      <c r="G341" s="26">
        <v>8380</v>
      </c>
      <c r="H341" s="27">
        <v>7751</v>
      </c>
      <c r="I341" s="25">
        <v>1622.2049999999999</v>
      </c>
      <c r="J341" s="25">
        <v>1458.3738000000001</v>
      </c>
      <c r="K341" s="7">
        <v>9665.7618703999997</v>
      </c>
      <c r="L341" s="22">
        <v>36.733766219531141</v>
      </c>
      <c r="M341" s="22">
        <v>51.992066796752276</v>
      </c>
      <c r="N341" s="22">
        <v>74.188231773207718</v>
      </c>
      <c r="O341" s="28">
        <v>10940.84821349</v>
      </c>
      <c r="P341" s="29">
        <v>21.21917547825527</v>
      </c>
      <c r="Q341" s="28">
        <v>9401.0861049600007</v>
      </c>
      <c r="R341" s="29">
        <v>45.210577178710828</v>
      </c>
      <c r="S341" s="22">
        <v>59.199999999999996</v>
      </c>
      <c r="T341" s="30">
        <v>60.8</v>
      </c>
      <c r="U341" s="30">
        <v>78.900000000000006</v>
      </c>
      <c r="V341" s="30">
        <v>47.599999999999994</v>
      </c>
      <c r="W341" s="1" t="str">
        <f t="shared" si="5"/>
        <v>B</v>
      </c>
    </row>
    <row r="342" spans="1:23">
      <c r="A342" s="2">
        <v>2925907</v>
      </c>
      <c r="B342" s="2" t="s">
        <v>348</v>
      </c>
      <c r="C342" s="25">
        <v>27228</v>
      </c>
      <c r="D342" s="25">
        <v>20851.202399999998</v>
      </c>
      <c r="E342" s="7">
        <v>7232</v>
      </c>
      <c r="F342" s="24">
        <v>194</v>
      </c>
      <c r="G342" s="26">
        <v>13396</v>
      </c>
      <c r="H342" s="27">
        <v>10274</v>
      </c>
      <c r="I342" s="25">
        <v>2374.1718000000001</v>
      </c>
      <c r="J342" s="25">
        <v>1799.3820000000001</v>
      </c>
      <c r="K342" s="7">
        <v>10538.263453969999</v>
      </c>
      <c r="L342" s="22">
        <v>41.920703838231667</v>
      </c>
      <c r="M342" s="22">
        <v>47.946642111403797</v>
      </c>
      <c r="N342" s="22">
        <v>83.934846564445664</v>
      </c>
      <c r="O342" s="28">
        <v>10960.875187129999</v>
      </c>
      <c r="P342" s="29">
        <v>27.916910694530184</v>
      </c>
      <c r="Q342" s="28">
        <v>11561.9163936</v>
      </c>
      <c r="R342" s="29">
        <v>44.803484127747396</v>
      </c>
      <c r="S342" s="22">
        <v>54.400000000000006</v>
      </c>
      <c r="T342" s="30">
        <v>58.3</v>
      </c>
      <c r="U342" s="30">
        <v>79.800000000000011</v>
      </c>
      <c r="V342" s="30">
        <v>47.4</v>
      </c>
      <c r="W342" s="1" t="str">
        <f t="shared" si="5"/>
        <v>B</v>
      </c>
    </row>
    <row r="343" spans="1:23">
      <c r="A343" s="2">
        <v>2925956</v>
      </c>
      <c r="B343" s="2" t="s">
        <v>349</v>
      </c>
      <c r="C343" s="25">
        <v>22874</v>
      </c>
      <c r="D343" s="25">
        <v>16023.236999999999</v>
      </c>
      <c r="E343" s="7">
        <v>6265</v>
      </c>
      <c r="F343" s="24">
        <v>213</v>
      </c>
      <c r="G343" s="26">
        <v>9750</v>
      </c>
      <c r="H343" s="27">
        <v>10045</v>
      </c>
      <c r="I343" s="25">
        <v>2047.4298000000001</v>
      </c>
      <c r="J343" s="25">
        <v>2047.89</v>
      </c>
      <c r="K343" s="7">
        <v>9217.5053980800003</v>
      </c>
      <c r="L343" s="22">
        <v>40.511825506073492</v>
      </c>
      <c r="M343" s="22">
        <v>49.615628611335161</v>
      </c>
      <c r="N343" s="22">
        <v>81.87885193715519</v>
      </c>
      <c r="O343" s="28">
        <v>9962.6869902899998</v>
      </c>
      <c r="P343" s="29">
        <v>27.521393519964317</v>
      </c>
      <c r="Q343" s="28">
        <v>8907.9271342299999</v>
      </c>
      <c r="R343" s="29">
        <v>44.95958599111497</v>
      </c>
      <c r="S343" s="22">
        <v>56.399999999999991</v>
      </c>
      <c r="T343" s="30">
        <v>51.9</v>
      </c>
      <c r="U343" s="30">
        <v>77.400000000000006</v>
      </c>
      <c r="V343" s="30">
        <v>51</v>
      </c>
      <c r="W343" s="1" t="str">
        <f t="shared" si="5"/>
        <v>C</v>
      </c>
    </row>
    <row r="344" spans="1:23">
      <c r="A344" s="2">
        <v>2926004</v>
      </c>
      <c r="B344" s="2" t="s">
        <v>350</v>
      </c>
      <c r="C344" s="25">
        <v>38957</v>
      </c>
      <c r="D344" s="25">
        <v>15485.407499999999</v>
      </c>
      <c r="E344" s="7">
        <v>10585</v>
      </c>
      <c r="F344" s="24">
        <v>253</v>
      </c>
      <c r="G344" s="26">
        <v>15396</v>
      </c>
      <c r="H344" s="27">
        <v>11387</v>
      </c>
      <c r="I344" s="25">
        <v>870.69840000000011</v>
      </c>
      <c r="J344" s="25">
        <v>1521.4212000000002</v>
      </c>
      <c r="K344" s="7">
        <v>15787.77862452</v>
      </c>
      <c r="L344" s="22">
        <v>38.010968382243171</v>
      </c>
      <c r="M344" s="22">
        <v>47.002742876554585</v>
      </c>
      <c r="N344" s="22">
        <v>75.412953545792647</v>
      </c>
      <c r="O344" s="28">
        <v>17053.241825289999</v>
      </c>
      <c r="P344" s="29">
        <v>18.856540766760144</v>
      </c>
      <c r="Q344" s="28">
        <v>14854.18219413</v>
      </c>
      <c r="R344" s="29">
        <v>39.998922577561615</v>
      </c>
      <c r="S344" s="22">
        <v>57.9</v>
      </c>
      <c r="T344" s="30">
        <v>58.8</v>
      </c>
      <c r="U344" s="30">
        <v>75.5</v>
      </c>
      <c r="V344" s="30">
        <v>55.900000000000006</v>
      </c>
      <c r="W344" s="1" t="str">
        <f t="shared" si="5"/>
        <v>D</v>
      </c>
    </row>
    <row r="345" spans="1:23">
      <c r="A345" s="2">
        <v>2926202</v>
      </c>
      <c r="B345" s="2" t="s">
        <v>351</v>
      </c>
      <c r="C345" s="25">
        <v>21937</v>
      </c>
      <c r="D345" s="25">
        <v>11192.2574</v>
      </c>
      <c r="E345" s="7">
        <v>5911</v>
      </c>
      <c r="F345" s="24">
        <v>218</v>
      </c>
      <c r="G345" s="26">
        <v>9526</v>
      </c>
      <c r="H345" s="27">
        <v>5625</v>
      </c>
      <c r="I345" s="25">
        <v>2879.9315999999999</v>
      </c>
      <c r="J345" s="25">
        <v>1559.6178</v>
      </c>
      <c r="K345" s="7">
        <v>6124.0801310400002</v>
      </c>
      <c r="L345" s="22">
        <v>48.551708537137571</v>
      </c>
      <c r="M345" s="22">
        <v>40.377472492562781</v>
      </c>
      <c r="N345" s="22">
        <v>78.146915406899396</v>
      </c>
      <c r="O345" s="28">
        <v>7113.1677809100001</v>
      </c>
      <c r="P345" s="29">
        <v>25.142924466786571</v>
      </c>
      <c r="Q345" s="28">
        <v>11061.556154129999</v>
      </c>
      <c r="R345" s="29">
        <v>36.395200711491917</v>
      </c>
      <c r="S345" s="22">
        <v>57.8</v>
      </c>
      <c r="T345" s="30">
        <v>53.300000000000004</v>
      </c>
      <c r="U345" s="30">
        <v>73.400000000000006</v>
      </c>
      <c r="V345" s="30">
        <v>53</v>
      </c>
      <c r="W345" s="1" t="str">
        <f t="shared" si="5"/>
        <v>D</v>
      </c>
    </row>
    <row r="346" spans="1:23">
      <c r="A346" s="2">
        <v>2926301</v>
      </c>
      <c r="B346" s="2" t="s">
        <v>352</v>
      </c>
      <c r="C346" s="25">
        <v>33172</v>
      </c>
      <c r="D346" s="25">
        <v>13311.923600000002</v>
      </c>
      <c r="E346" s="7">
        <v>10155</v>
      </c>
      <c r="F346" s="24">
        <v>287</v>
      </c>
      <c r="G346" s="26">
        <v>9108</v>
      </c>
      <c r="H346" s="27">
        <v>4683</v>
      </c>
      <c r="I346" s="25">
        <v>1319.8535999999999</v>
      </c>
      <c r="J346" s="25">
        <v>666.82979999999998</v>
      </c>
      <c r="K346" s="7">
        <v>13791.968450009999</v>
      </c>
      <c r="L346" s="22">
        <v>32.425863102147268</v>
      </c>
      <c r="M346" s="22">
        <v>53.656464875264177</v>
      </c>
      <c r="N346" s="22">
        <v>67.113348764797792</v>
      </c>
      <c r="O346" s="28">
        <v>15338.03360653</v>
      </c>
      <c r="P346" s="29">
        <v>15.466323617390232</v>
      </c>
      <c r="Q346" s="28">
        <v>13034.862504909999</v>
      </c>
      <c r="R346" s="29">
        <v>47.617962717228181</v>
      </c>
      <c r="S346" s="22">
        <v>62.8</v>
      </c>
      <c r="T346" s="30">
        <v>61.6</v>
      </c>
      <c r="U346" s="30">
        <v>80.7</v>
      </c>
      <c r="V346" s="30">
        <v>49.2</v>
      </c>
      <c r="W346" s="1" t="str">
        <f t="shared" si="5"/>
        <v>C</v>
      </c>
    </row>
    <row r="347" spans="1:23">
      <c r="A347" s="2">
        <v>2926400</v>
      </c>
      <c r="B347" s="2" t="s">
        <v>353</v>
      </c>
      <c r="C347" s="25">
        <v>30646</v>
      </c>
      <c r="D347" s="25">
        <v>17554.0288</v>
      </c>
      <c r="E347" s="7">
        <v>7987</v>
      </c>
      <c r="F347" s="24">
        <v>233</v>
      </c>
      <c r="G347" s="26">
        <v>12602</v>
      </c>
      <c r="H347" s="27">
        <v>9847</v>
      </c>
      <c r="I347" s="25">
        <v>2898.3395999999998</v>
      </c>
      <c r="J347" s="25">
        <v>1463.8961999999999</v>
      </c>
      <c r="K347" s="7">
        <v>12106.16544042</v>
      </c>
      <c r="L347" s="22">
        <v>37.71105667021903</v>
      </c>
      <c r="M347" s="22">
        <v>49.466740801222144</v>
      </c>
      <c r="N347" s="22">
        <v>74.859954078770514</v>
      </c>
      <c r="O347" s="28">
        <v>13267.88055803</v>
      </c>
      <c r="P347" s="29">
        <v>18.801145513480432</v>
      </c>
      <c r="Q347" s="28">
        <v>12430.018312550001</v>
      </c>
      <c r="R347" s="29">
        <v>42.104383960528047</v>
      </c>
      <c r="S347" s="22">
        <v>61.5</v>
      </c>
      <c r="T347" s="30">
        <v>61.3</v>
      </c>
      <c r="U347" s="30">
        <v>77.5</v>
      </c>
      <c r="V347" s="30">
        <v>51</v>
      </c>
      <c r="W347" s="1" t="str">
        <f t="shared" si="5"/>
        <v>C</v>
      </c>
    </row>
    <row r="348" spans="1:23">
      <c r="A348" s="2">
        <v>2926608</v>
      </c>
      <c r="B348" s="2" t="s">
        <v>354</v>
      </c>
      <c r="C348" s="25">
        <v>47518</v>
      </c>
      <c r="D348" s="25">
        <v>17762.2284</v>
      </c>
      <c r="E348" s="7">
        <v>13834</v>
      </c>
      <c r="F348" s="24">
        <v>311</v>
      </c>
      <c r="G348" s="26">
        <v>18254</v>
      </c>
      <c r="H348" s="27">
        <v>4483</v>
      </c>
      <c r="I348" s="25">
        <v>3099.9071999999996</v>
      </c>
      <c r="J348" s="25">
        <v>420.1626</v>
      </c>
      <c r="K348" s="7">
        <v>19030.331828760001</v>
      </c>
      <c r="L348" s="22">
        <v>35.840193277317169</v>
      </c>
      <c r="M348" s="22">
        <v>47.793977857188743</v>
      </c>
      <c r="N348" s="22">
        <v>71.553910190677684</v>
      </c>
      <c r="O348" s="28">
        <v>20733.501623609998</v>
      </c>
      <c r="P348" s="29">
        <v>15.869711383981377</v>
      </c>
      <c r="Q348" s="28">
        <v>18800.349444340001</v>
      </c>
      <c r="R348" s="29">
        <v>42.135853392155376</v>
      </c>
      <c r="S348" s="22">
        <v>60.099999999999994</v>
      </c>
      <c r="T348" s="30">
        <v>61.5</v>
      </c>
      <c r="U348" s="30">
        <v>76.2</v>
      </c>
      <c r="V348" s="30">
        <v>57.699999999999996</v>
      </c>
      <c r="W348" s="1" t="str">
        <f t="shared" si="5"/>
        <v>D</v>
      </c>
    </row>
    <row r="349" spans="1:23">
      <c r="A349" s="2">
        <v>2927002</v>
      </c>
      <c r="B349" s="2" t="s">
        <v>355</v>
      </c>
      <c r="C349" s="25">
        <v>37164</v>
      </c>
      <c r="D349" s="25">
        <v>13854.739200000002</v>
      </c>
      <c r="E349" s="7">
        <v>10648</v>
      </c>
      <c r="F349" s="24">
        <v>243</v>
      </c>
      <c r="G349" s="26">
        <v>12878</v>
      </c>
      <c r="H349" s="27">
        <v>8879</v>
      </c>
      <c r="I349" s="25">
        <v>3138.5640000000003</v>
      </c>
      <c r="J349" s="25">
        <v>1156.0224000000001</v>
      </c>
      <c r="K349" s="7">
        <v>16320.68938903</v>
      </c>
      <c r="L349" s="22">
        <v>34.498401493313516</v>
      </c>
      <c r="M349" s="22">
        <v>52.126474362573447</v>
      </c>
      <c r="N349" s="22">
        <v>75.997718271597478</v>
      </c>
      <c r="O349" s="28">
        <v>17071.271071250001</v>
      </c>
      <c r="P349" s="29">
        <v>14.403132211349511</v>
      </c>
      <c r="Q349" s="28">
        <v>13404.80738806</v>
      </c>
      <c r="R349" s="29">
        <v>39.909900003973519</v>
      </c>
      <c r="S349" s="22">
        <v>57.199999999999996</v>
      </c>
      <c r="T349" s="30">
        <v>63.6</v>
      </c>
      <c r="U349" s="30">
        <v>75.2</v>
      </c>
      <c r="V349" s="30">
        <v>51.6</v>
      </c>
      <c r="W349" s="1" t="str">
        <f t="shared" si="5"/>
        <v>D</v>
      </c>
    </row>
    <row r="350" spans="1:23">
      <c r="A350" s="2">
        <v>2927200</v>
      </c>
      <c r="B350" s="2" t="s">
        <v>356</v>
      </c>
      <c r="C350" s="25">
        <v>29887</v>
      </c>
      <c r="D350" s="25">
        <v>7794.5295999999998</v>
      </c>
      <c r="E350" s="7">
        <v>8758</v>
      </c>
      <c r="F350" s="24">
        <v>270</v>
      </c>
      <c r="G350" s="26">
        <v>9818</v>
      </c>
      <c r="H350" s="27">
        <v>4877</v>
      </c>
      <c r="I350" s="25">
        <v>1472.1797999999999</v>
      </c>
      <c r="J350" s="25">
        <v>834.80279999999993</v>
      </c>
      <c r="K350" s="7">
        <v>10938.80468137</v>
      </c>
      <c r="L350" s="22">
        <v>38.481680626973535</v>
      </c>
      <c r="M350" s="22">
        <v>48.452999610916656</v>
      </c>
      <c r="N350" s="22">
        <v>71.675023046881023</v>
      </c>
      <c r="O350" s="28">
        <v>12684.233226390001</v>
      </c>
      <c r="P350" s="29">
        <v>19.409428224623397</v>
      </c>
      <c r="Q350" s="28">
        <v>12016.874983829999</v>
      </c>
      <c r="R350" s="29">
        <v>41.386887703019781</v>
      </c>
      <c r="S350" s="22">
        <v>61</v>
      </c>
      <c r="T350" s="30">
        <v>59</v>
      </c>
      <c r="U350" s="30">
        <v>77.7</v>
      </c>
      <c r="V350" s="30">
        <v>52.7</v>
      </c>
      <c r="W350" s="1" t="str">
        <f t="shared" si="5"/>
        <v>D</v>
      </c>
    </row>
    <row r="351" spans="1:23">
      <c r="A351" s="2">
        <v>2927705</v>
      </c>
      <c r="B351" s="2" t="s">
        <v>357</v>
      </c>
      <c r="C351" s="25">
        <v>26264</v>
      </c>
      <c r="D351" s="25">
        <v>7261.9960000000001</v>
      </c>
      <c r="E351" s="7">
        <v>7784</v>
      </c>
      <c r="F351" s="24">
        <v>336</v>
      </c>
      <c r="G351" s="26">
        <v>5694</v>
      </c>
      <c r="H351" s="27">
        <v>2700</v>
      </c>
      <c r="I351" s="25">
        <v>2199.7559999999999</v>
      </c>
      <c r="J351" s="25">
        <v>520.48620000000005</v>
      </c>
      <c r="K351" s="7">
        <v>10524.0558721</v>
      </c>
      <c r="L351" s="22">
        <v>36.386702238638591</v>
      </c>
      <c r="M351" s="22">
        <v>40.917498747463299</v>
      </c>
      <c r="N351" s="22">
        <v>58.523873334240172</v>
      </c>
      <c r="O351" s="28">
        <v>12214.975395990001</v>
      </c>
      <c r="P351" s="29">
        <v>14.324565054747593</v>
      </c>
      <c r="Q351" s="28">
        <v>8637.2123114000005</v>
      </c>
      <c r="R351" s="29">
        <v>32.412436514904044</v>
      </c>
      <c r="S351" s="22">
        <v>65.400000000000006</v>
      </c>
      <c r="T351" s="30">
        <v>62.6</v>
      </c>
      <c r="U351" s="30">
        <v>79.100000000000009</v>
      </c>
      <c r="V351" s="30">
        <v>47.3</v>
      </c>
      <c r="W351" s="1" t="str">
        <f t="shared" si="5"/>
        <v>B</v>
      </c>
    </row>
    <row r="352" spans="1:23">
      <c r="A352" s="2">
        <v>2928109</v>
      </c>
      <c r="B352" s="2" t="s">
        <v>358</v>
      </c>
      <c r="C352" s="25">
        <v>40309</v>
      </c>
      <c r="D352" s="25">
        <v>16494.442800000001</v>
      </c>
      <c r="E352" s="7">
        <v>11126</v>
      </c>
      <c r="F352" s="24">
        <v>299</v>
      </c>
      <c r="G352" s="26">
        <v>14124</v>
      </c>
      <c r="H352" s="27">
        <v>7658</v>
      </c>
      <c r="I352" s="25">
        <v>3305.1563999999994</v>
      </c>
      <c r="J352" s="25">
        <v>834.80279999999993</v>
      </c>
      <c r="K352" s="7">
        <v>16030.68011146</v>
      </c>
      <c r="L352" s="22">
        <v>37.011701456721639</v>
      </c>
      <c r="M352" s="22">
        <v>47.874416162819159</v>
      </c>
      <c r="N352" s="22">
        <v>70.136033696649875</v>
      </c>
      <c r="O352" s="28">
        <v>17250.697166459999</v>
      </c>
      <c r="P352" s="29">
        <v>18.31972914337884</v>
      </c>
      <c r="Q352" s="28">
        <v>16343.651034930001</v>
      </c>
      <c r="R352" s="29">
        <v>43.258952075210424</v>
      </c>
      <c r="S352" s="22">
        <v>61.4</v>
      </c>
      <c r="T352" s="30">
        <v>59.8</v>
      </c>
      <c r="U352" s="30">
        <v>79.5</v>
      </c>
      <c r="V352" s="30">
        <v>53.1</v>
      </c>
      <c r="W352" s="1" t="str">
        <f t="shared" si="5"/>
        <v>D</v>
      </c>
    </row>
    <row r="353" spans="1:23">
      <c r="A353" s="2">
        <v>2928406</v>
      </c>
      <c r="B353" s="2" t="s">
        <v>359</v>
      </c>
      <c r="C353" s="25">
        <v>26250</v>
      </c>
      <c r="D353" s="25">
        <v>11342.625</v>
      </c>
      <c r="E353" s="7">
        <v>7193</v>
      </c>
      <c r="F353" s="24">
        <v>227</v>
      </c>
      <c r="G353" s="26">
        <v>7898</v>
      </c>
      <c r="H353" s="27">
        <v>7254</v>
      </c>
      <c r="I353" s="25">
        <v>2581.7220000000002</v>
      </c>
      <c r="J353" s="25">
        <v>1412.8139999999999</v>
      </c>
      <c r="K353" s="7">
        <v>10217.09747791</v>
      </c>
      <c r="L353" s="22">
        <v>41.882373795157548</v>
      </c>
      <c r="M353" s="22">
        <v>46.528429561773073</v>
      </c>
      <c r="N353" s="22">
        <v>73.028473986258859</v>
      </c>
      <c r="O353" s="28">
        <v>10908.837486619999</v>
      </c>
      <c r="P353" s="29">
        <v>26.112618929504343</v>
      </c>
      <c r="Q353" s="28">
        <v>10722.643344100001</v>
      </c>
      <c r="R353" s="29">
        <v>42.074036251073935</v>
      </c>
      <c r="S353" s="22">
        <v>60.5</v>
      </c>
      <c r="T353" s="30">
        <v>61.5</v>
      </c>
      <c r="U353" s="30">
        <v>76.2</v>
      </c>
      <c r="V353" s="30">
        <v>49.1</v>
      </c>
      <c r="W353" s="1" t="str">
        <f t="shared" si="5"/>
        <v>C</v>
      </c>
    </row>
    <row r="354" spans="1:23">
      <c r="A354" s="2">
        <v>2928000</v>
      </c>
      <c r="B354" s="2" t="s">
        <v>360</v>
      </c>
      <c r="C354" s="25">
        <v>33838</v>
      </c>
      <c r="D354" s="25">
        <v>13044.548999999999</v>
      </c>
      <c r="E354" s="7">
        <v>9440</v>
      </c>
      <c r="F354" s="24">
        <v>231</v>
      </c>
      <c r="G354" s="26">
        <v>11540</v>
      </c>
      <c r="H354" s="27">
        <v>8320</v>
      </c>
      <c r="I354" s="25">
        <v>1114.1442</v>
      </c>
      <c r="J354" s="25">
        <v>1108.6217999999999</v>
      </c>
      <c r="K354" s="7">
        <v>13945.56305372</v>
      </c>
      <c r="L354" s="22">
        <v>33.96920760649207</v>
      </c>
      <c r="M354" s="22">
        <v>55.075110019413586</v>
      </c>
      <c r="N354" s="22">
        <v>72.376115637312992</v>
      </c>
      <c r="O354" s="28">
        <v>15540.9485663</v>
      </c>
      <c r="P354" s="29">
        <v>15.683592519219649</v>
      </c>
      <c r="Q354" s="28">
        <v>12467.811635399999</v>
      </c>
      <c r="R354" s="29">
        <v>43.238035181200004</v>
      </c>
      <c r="S354" s="22">
        <v>59.8</v>
      </c>
      <c r="T354" s="30">
        <v>60.5</v>
      </c>
      <c r="U354" s="30">
        <v>74.8</v>
      </c>
      <c r="V354" s="30">
        <v>55.500000000000007</v>
      </c>
      <c r="W354" s="1" t="str">
        <f t="shared" si="5"/>
        <v>D</v>
      </c>
    </row>
    <row r="355" spans="1:23">
      <c r="A355" s="2">
        <v>2928208</v>
      </c>
      <c r="B355" s="2" t="s">
        <v>361</v>
      </c>
      <c r="C355" s="25">
        <v>24750</v>
      </c>
      <c r="D355" s="25">
        <v>11266.2</v>
      </c>
      <c r="E355" s="7">
        <v>6956</v>
      </c>
      <c r="F355" s="24">
        <v>273</v>
      </c>
      <c r="G355" s="26">
        <v>9398</v>
      </c>
      <c r="H355" s="27">
        <v>1645</v>
      </c>
      <c r="I355" s="25">
        <v>3960.9413999999997</v>
      </c>
      <c r="J355" s="25">
        <v>305.11259999999999</v>
      </c>
      <c r="K355" s="7">
        <v>9866.37856293</v>
      </c>
      <c r="L355" s="22">
        <v>35.770848515835787</v>
      </c>
      <c r="M355" s="22">
        <v>51.106645212616911</v>
      </c>
      <c r="N355" s="22">
        <v>74.342017382002666</v>
      </c>
      <c r="O355" s="28">
        <v>11100.76970146</v>
      </c>
      <c r="P355" s="29">
        <v>18.962112683980404</v>
      </c>
      <c r="Q355" s="28">
        <v>9570.0584241199995</v>
      </c>
      <c r="R355" s="29">
        <v>44.731892724297971</v>
      </c>
      <c r="S355" s="22">
        <v>60.8</v>
      </c>
      <c r="T355" s="30">
        <v>64.099999999999994</v>
      </c>
      <c r="U355" s="30">
        <v>77.400000000000006</v>
      </c>
      <c r="V355" s="30">
        <v>46.7</v>
      </c>
      <c r="W355" s="1" t="str">
        <f t="shared" si="5"/>
        <v>B</v>
      </c>
    </row>
    <row r="356" spans="1:23">
      <c r="A356" s="2">
        <v>2928802</v>
      </c>
      <c r="B356" s="2" t="s">
        <v>362</v>
      </c>
      <c r="C356" s="25">
        <v>47880</v>
      </c>
      <c r="D356" s="25">
        <v>20190.995999999999</v>
      </c>
      <c r="E356" s="7">
        <v>13126</v>
      </c>
      <c r="F356" s="24">
        <v>287</v>
      </c>
      <c r="G356" s="26">
        <v>14982</v>
      </c>
      <c r="H356" s="27">
        <v>7078</v>
      </c>
      <c r="I356" s="25">
        <v>3602.9058</v>
      </c>
      <c r="J356" s="25">
        <v>700.88460000000009</v>
      </c>
      <c r="K356" s="7">
        <v>21285.158355470001</v>
      </c>
      <c r="L356" s="22">
        <v>37.860117349001442</v>
      </c>
      <c r="M356" s="22">
        <v>46.212244530930342</v>
      </c>
      <c r="N356" s="22">
        <v>69.461631393176376</v>
      </c>
      <c r="O356" s="28">
        <v>23823.059163459999</v>
      </c>
      <c r="P356" s="29">
        <v>22.387590573340077</v>
      </c>
      <c r="Q356" s="28">
        <v>16019.09637531</v>
      </c>
      <c r="R356" s="29">
        <v>39.129663338445944</v>
      </c>
      <c r="S356" s="22">
        <v>62.6</v>
      </c>
      <c r="T356" s="30">
        <v>62.4</v>
      </c>
      <c r="U356" s="30">
        <v>78.400000000000006</v>
      </c>
      <c r="V356" s="30">
        <v>57.099999999999994</v>
      </c>
      <c r="W356" s="1" t="str">
        <f t="shared" si="5"/>
        <v>D</v>
      </c>
    </row>
    <row r="357" spans="1:23">
      <c r="A357" s="2">
        <v>2928901</v>
      </c>
      <c r="B357" s="2" t="s">
        <v>363</v>
      </c>
      <c r="C357" s="25">
        <v>27659</v>
      </c>
      <c r="D357" s="25">
        <v>19026.626100000001</v>
      </c>
      <c r="E357" s="7">
        <v>7033</v>
      </c>
      <c r="F357" s="24">
        <v>309</v>
      </c>
      <c r="G357" s="26">
        <v>9828</v>
      </c>
      <c r="H357" s="27">
        <v>7715</v>
      </c>
      <c r="I357" s="25">
        <v>2687.5679999999998</v>
      </c>
      <c r="J357" s="25">
        <v>1642.4537999999998</v>
      </c>
      <c r="K357" s="7">
        <v>10431.816223940001</v>
      </c>
      <c r="L357" s="22">
        <v>46.150556000974547</v>
      </c>
      <c r="M357" s="22">
        <v>33.946910498670263</v>
      </c>
      <c r="N357" s="22">
        <v>75.198956332145428</v>
      </c>
      <c r="O357" s="28">
        <v>11030.514200310001</v>
      </c>
      <c r="P357" s="29">
        <v>21.953723818622557</v>
      </c>
      <c r="Q357" s="28">
        <v>11266.23751766</v>
      </c>
      <c r="R357" s="29">
        <v>30.158881770812499</v>
      </c>
      <c r="S357" s="22">
        <v>57.9</v>
      </c>
      <c r="T357" s="30">
        <v>57.499999999999993</v>
      </c>
      <c r="U357" s="30">
        <v>75.8</v>
      </c>
      <c r="V357" s="30">
        <v>54</v>
      </c>
      <c r="W357" s="1" t="str">
        <f t="shared" si="5"/>
        <v>D</v>
      </c>
    </row>
    <row r="358" spans="1:23">
      <c r="A358" s="2">
        <v>2929107</v>
      </c>
      <c r="B358" s="2" t="s">
        <v>364</v>
      </c>
      <c r="C358" s="25">
        <v>20305</v>
      </c>
      <c r="D358" s="25">
        <v>10485.502</v>
      </c>
      <c r="E358" s="7">
        <v>5946</v>
      </c>
      <c r="F358" s="24">
        <v>241</v>
      </c>
      <c r="G358" s="26">
        <v>7078</v>
      </c>
      <c r="H358" s="27">
        <v>8588</v>
      </c>
      <c r="I358" s="25">
        <v>2219.0844000000002</v>
      </c>
      <c r="J358" s="25">
        <v>2008.3127999999999</v>
      </c>
      <c r="K358" s="7">
        <v>8943.91669258</v>
      </c>
      <c r="L358" s="22">
        <v>36.199177915204025</v>
      </c>
      <c r="M358" s="22">
        <v>50.755263445848684</v>
      </c>
      <c r="N358" s="22">
        <v>71.047270270919654</v>
      </c>
      <c r="O358" s="28">
        <v>9631.1443336299999</v>
      </c>
      <c r="P358" s="29">
        <v>20.118639942650443</v>
      </c>
      <c r="Q358" s="28">
        <v>7819.51914339</v>
      </c>
      <c r="R358" s="29">
        <v>43.99474714130028</v>
      </c>
      <c r="S358" s="22">
        <v>61.6</v>
      </c>
      <c r="T358" s="30">
        <v>58.9</v>
      </c>
      <c r="U358" s="30">
        <v>74.400000000000006</v>
      </c>
      <c r="V358" s="30">
        <v>49.6</v>
      </c>
      <c r="W358" s="1" t="str">
        <f t="shared" si="5"/>
        <v>C</v>
      </c>
    </row>
    <row r="359" spans="1:23">
      <c r="A359" s="2">
        <v>2929206</v>
      </c>
      <c r="B359" s="2" t="s">
        <v>365</v>
      </c>
      <c r="C359" s="25">
        <v>33183</v>
      </c>
      <c r="D359" s="25">
        <v>5790.4335000000001</v>
      </c>
      <c r="E359" s="7">
        <v>9429</v>
      </c>
      <c r="F359" s="24">
        <v>355</v>
      </c>
      <c r="G359" s="26">
        <v>4878</v>
      </c>
      <c r="H359" s="27">
        <v>361</v>
      </c>
      <c r="I359" s="25">
        <v>1744.6181999999999</v>
      </c>
      <c r="J359" s="25">
        <v>66.268799999999999</v>
      </c>
      <c r="K359" s="7">
        <v>11804.974684430001</v>
      </c>
      <c r="L359" s="22">
        <v>42.184369205381131</v>
      </c>
      <c r="M359" s="22">
        <v>28.95873778781532</v>
      </c>
      <c r="N359" s="22">
        <v>53.733253940767113</v>
      </c>
      <c r="O359" s="28">
        <v>15796.181968180001</v>
      </c>
      <c r="P359" s="29">
        <v>22.668035168390492</v>
      </c>
      <c r="Q359" s="28">
        <v>11916.1934227</v>
      </c>
      <c r="R359" s="29">
        <v>31.944653976399579</v>
      </c>
      <c r="S359" s="22">
        <v>67.400000000000006</v>
      </c>
      <c r="T359" s="30">
        <v>61.5</v>
      </c>
      <c r="U359" s="30">
        <v>77.8</v>
      </c>
      <c r="V359" s="30">
        <v>53.2</v>
      </c>
      <c r="W359" s="1" t="str">
        <f t="shared" si="5"/>
        <v>D</v>
      </c>
    </row>
    <row r="360" spans="1:23">
      <c r="A360" s="2">
        <v>2929305</v>
      </c>
      <c r="B360" s="2" t="s">
        <v>366</v>
      </c>
      <c r="C360" s="25">
        <v>33283</v>
      </c>
      <c r="D360" s="25">
        <v>16777.960299999999</v>
      </c>
      <c r="E360" s="7">
        <v>9015</v>
      </c>
      <c r="F360" s="24">
        <v>315</v>
      </c>
      <c r="G360" s="26">
        <v>7420</v>
      </c>
      <c r="H360" s="27">
        <v>6021</v>
      </c>
      <c r="I360" s="25">
        <v>3488.3159999999998</v>
      </c>
      <c r="J360" s="25">
        <v>839.86500000000001</v>
      </c>
      <c r="K360" s="7">
        <v>14173.66173469</v>
      </c>
      <c r="L360" s="22">
        <v>36.554075313735311</v>
      </c>
      <c r="M360" s="22">
        <v>42.809494695597003</v>
      </c>
      <c r="N360" s="22">
        <v>61.542077932841664</v>
      </c>
      <c r="O360" s="28">
        <v>16233.18606493</v>
      </c>
      <c r="P360" s="29">
        <v>17.646698043945282</v>
      </c>
      <c r="Q360" s="28">
        <v>11553.577115489999</v>
      </c>
      <c r="R360" s="29">
        <v>36.88038830283331</v>
      </c>
      <c r="S360" s="22">
        <v>62.7</v>
      </c>
      <c r="T360" s="30">
        <v>56.599999999999994</v>
      </c>
      <c r="U360" s="30">
        <v>79</v>
      </c>
      <c r="V360" s="30">
        <v>56.399999999999991</v>
      </c>
      <c r="W360" s="1" t="str">
        <f t="shared" si="5"/>
        <v>D</v>
      </c>
    </row>
    <row r="361" spans="1:23">
      <c r="A361" s="2">
        <v>2929503</v>
      </c>
      <c r="B361" s="2" t="s">
        <v>367</v>
      </c>
      <c r="C361" s="25">
        <v>42153</v>
      </c>
      <c r="D361" s="25">
        <v>9041.8184999999994</v>
      </c>
      <c r="E361" s="7">
        <v>12317</v>
      </c>
      <c r="F361" s="24">
        <v>371</v>
      </c>
      <c r="G361" s="26">
        <v>8764</v>
      </c>
      <c r="H361" s="27">
        <v>3314</v>
      </c>
      <c r="I361" s="25">
        <v>1734.4937999999997</v>
      </c>
      <c r="J361" s="25">
        <v>425.685</v>
      </c>
      <c r="K361" s="7">
        <v>15338.754042619999</v>
      </c>
      <c r="L361" s="22">
        <v>41.041640467457704</v>
      </c>
      <c r="M361" s="22">
        <v>35.369791037056551</v>
      </c>
      <c r="N361" s="22">
        <v>55.764015989292901</v>
      </c>
      <c r="O361" s="28">
        <v>18650.937353490001</v>
      </c>
      <c r="P361" s="29">
        <v>16.821845306627001</v>
      </c>
      <c r="Q361" s="28">
        <v>17062.770936659999</v>
      </c>
      <c r="R361" s="29">
        <v>32.484237367046148</v>
      </c>
      <c r="S361" s="22">
        <v>65.7</v>
      </c>
      <c r="T361" s="30">
        <v>58.199999999999996</v>
      </c>
      <c r="U361" s="30">
        <v>76.900000000000006</v>
      </c>
      <c r="V361" s="30">
        <v>58.3</v>
      </c>
      <c r="W361" s="1" t="str">
        <f t="shared" si="5"/>
        <v>D</v>
      </c>
    </row>
    <row r="362" spans="1:23">
      <c r="A362" s="2">
        <v>2929909</v>
      </c>
      <c r="B362" s="2" t="s">
        <v>368</v>
      </c>
      <c r="C362" s="25">
        <v>41798</v>
      </c>
      <c r="D362" s="25">
        <v>21521.790199999999</v>
      </c>
      <c r="E362" s="7">
        <v>11493</v>
      </c>
      <c r="F362" s="24">
        <v>292</v>
      </c>
      <c r="G362" s="26">
        <v>9590</v>
      </c>
      <c r="H362" s="27">
        <v>10316</v>
      </c>
      <c r="I362" s="25">
        <v>3360.8406</v>
      </c>
      <c r="J362" s="25">
        <v>1137.1541999999999</v>
      </c>
      <c r="K362" s="7">
        <v>18583.952987749999</v>
      </c>
      <c r="L362" s="22">
        <v>36.203943898048877</v>
      </c>
      <c r="M362" s="22">
        <v>47.743693626508851</v>
      </c>
      <c r="N362" s="22">
        <v>66.71188617733182</v>
      </c>
      <c r="O362" s="28">
        <v>20020.474819800002</v>
      </c>
      <c r="P362" s="29">
        <v>20.071280440041743</v>
      </c>
      <c r="Q362" s="28">
        <v>14286.41670408</v>
      </c>
      <c r="R362" s="29">
        <v>41.188316930721456</v>
      </c>
      <c r="S362" s="22">
        <v>63.5</v>
      </c>
      <c r="T362" s="30">
        <v>62.3</v>
      </c>
      <c r="U362" s="30">
        <v>72.899999999999991</v>
      </c>
      <c r="V362" s="30">
        <v>56.8</v>
      </c>
      <c r="W362" s="1" t="str">
        <f t="shared" si="5"/>
        <v>D</v>
      </c>
    </row>
    <row r="363" spans="1:23">
      <c r="A363" s="2">
        <v>2930204</v>
      </c>
      <c r="B363" s="2" t="s">
        <v>369</v>
      </c>
      <c r="C363" s="25">
        <v>37425</v>
      </c>
      <c r="D363" s="25">
        <v>15748.44</v>
      </c>
      <c r="E363" s="7">
        <v>9171</v>
      </c>
      <c r="F363" s="24">
        <v>201</v>
      </c>
      <c r="G363" s="26">
        <v>12422</v>
      </c>
      <c r="H363" s="27">
        <v>5319</v>
      </c>
      <c r="I363" s="25">
        <v>2549.9681999999998</v>
      </c>
      <c r="J363" s="25">
        <v>733.09860000000003</v>
      </c>
      <c r="K363" s="7">
        <v>13408.001851339999</v>
      </c>
      <c r="L363" s="22">
        <v>40.233157764991098</v>
      </c>
      <c r="M363" s="22">
        <v>48.723005917754357</v>
      </c>
      <c r="N363" s="22">
        <v>76.647159329389709</v>
      </c>
      <c r="O363" s="28">
        <v>14706.901363839999</v>
      </c>
      <c r="P363" s="29">
        <v>21.516054156045442</v>
      </c>
      <c r="Q363" s="28">
        <v>14848.27939912</v>
      </c>
      <c r="R363" s="29">
        <v>41.227953708311858</v>
      </c>
      <c r="S363" s="22">
        <v>58.5</v>
      </c>
      <c r="T363" s="30">
        <v>57.8</v>
      </c>
      <c r="U363" s="30">
        <v>78.400000000000006</v>
      </c>
      <c r="V363" s="30">
        <v>55.300000000000004</v>
      </c>
      <c r="W363" s="1" t="str">
        <f t="shared" si="5"/>
        <v>D</v>
      </c>
    </row>
    <row r="364" spans="1:23">
      <c r="A364" s="2">
        <v>2930154</v>
      </c>
      <c r="B364" s="2" t="s">
        <v>370</v>
      </c>
      <c r="C364" s="25">
        <v>31638</v>
      </c>
      <c r="D364" s="25">
        <v>25364.184600000001</v>
      </c>
      <c r="E364" s="7">
        <v>8272</v>
      </c>
      <c r="F364" s="24">
        <v>200</v>
      </c>
      <c r="G364" s="26">
        <v>10782</v>
      </c>
      <c r="H364" s="27">
        <v>4994</v>
      </c>
      <c r="I364" s="25">
        <v>3783.3042</v>
      </c>
      <c r="J364" s="25">
        <v>782.34</v>
      </c>
      <c r="K364" s="7">
        <v>9351.8076086900001</v>
      </c>
      <c r="L364" s="22">
        <v>45.833798675156459</v>
      </c>
      <c r="M364" s="22">
        <v>43.273626101663211</v>
      </c>
      <c r="N364" s="22">
        <v>72.452986345418509</v>
      </c>
      <c r="O364" s="28">
        <v>10625.642205530001</v>
      </c>
      <c r="P364" s="29">
        <v>21.569811726082673</v>
      </c>
      <c r="Q364" s="28">
        <v>14882.53755592</v>
      </c>
      <c r="R364" s="29">
        <v>36.84251288584133</v>
      </c>
      <c r="S364" s="22">
        <v>59.5</v>
      </c>
      <c r="T364" s="30">
        <v>58.199999999999996</v>
      </c>
      <c r="U364" s="30">
        <v>79.3</v>
      </c>
      <c r="V364" s="30">
        <v>51.800000000000004</v>
      </c>
      <c r="W364" s="1" t="str">
        <f t="shared" si="5"/>
        <v>D</v>
      </c>
    </row>
    <row r="365" spans="1:23">
      <c r="A365" s="2">
        <v>2930774</v>
      </c>
      <c r="B365" s="2" t="s">
        <v>371</v>
      </c>
      <c r="C365" s="25">
        <v>22000</v>
      </c>
      <c r="D365" s="25">
        <v>1997.6</v>
      </c>
      <c r="E365" s="7">
        <v>6088</v>
      </c>
      <c r="F365" s="24">
        <v>315</v>
      </c>
      <c r="G365" s="26">
        <v>5760</v>
      </c>
      <c r="H365" s="27">
        <v>1232</v>
      </c>
      <c r="I365" s="25">
        <v>924.54179999999997</v>
      </c>
      <c r="J365" s="25">
        <v>284.86380000000003</v>
      </c>
      <c r="K365" s="7">
        <v>7580.0729505899999</v>
      </c>
      <c r="L365" s="22">
        <v>40.355851321210714</v>
      </c>
      <c r="M365" s="22">
        <v>39.059518912851253</v>
      </c>
      <c r="N365" s="22">
        <v>64.593060767498159</v>
      </c>
      <c r="O365" s="28">
        <v>8661.7193620800008</v>
      </c>
      <c r="P365" s="29">
        <v>14.98516903309493</v>
      </c>
      <c r="Q365" s="28">
        <v>9343.8119811800007</v>
      </c>
      <c r="R365" s="29">
        <v>36.12551084160107</v>
      </c>
      <c r="S365" s="22">
        <v>63.1</v>
      </c>
      <c r="T365" s="30">
        <v>60</v>
      </c>
      <c r="U365" s="30">
        <v>73.599999999999994</v>
      </c>
      <c r="V365" s="30">
        <v>49.3</v>
      </c>
      <c r="W365" s="1" t="str">
        <f t="shared" si="5"/>
        <v>C</v>
      </c>
    </row>
    <row r="366" spans="1:23">
      <c r="A366" s="2">
        <v>2931004</v>
      </c>
      <c r="B366" s="2" t="s">
        <v>372</v>
      </c>
      <c r="C366" s="25">
        <v>20013</v>
      </c>
      <c r="D366" s="25">
        <v>11723.615400000001</v>
      </c>
      <c r="E366" s="7">
        <v>5679</v>
      </c>
      <c r="F366" s="24">
        <v>240</v>
      </c>
      <c r="G366" s="26">
        <v>7920</v>
      </c>
      <c r="H366" s="27">
        <v>9168</v>
      </c>
      <c r="I366" s="25">
        <v>1894.6433999999999</v>
      </c>
      <c r="J366" s="25">
        <v>2149.134</v>
      </c>
      <c r="K366" s="7">
        <v>8292.4091589399995</v>
      </c>
      <c r="L366" s="22">
        <v>35.439582326547175</v>
      </c>
      <c r="M366" s="22">
        <v>52.697932363125588</v>
      </c>
      <c r="N366" s="22">
        <v>79.622076055204161</v>
      </c>
      <c r="O366" s="28">
        <v>9057.0628571500001</v>
      </c>
      <c r="P366" s="29">
        <v>17.48840937058948</v>
      </c>
      <c r="Q366" s="28">
        <v>7990.2297928099997</v>
      </c>
      <c r="R366" s="29">
        <v>44.212454468692187</v>
      </c>
      <c r="S366" s="22">
        <v>57.699999999999996</v>
      </c>
      <c r="T366" s="30">
        <v>55.000000000000007</v>
      </c>
      <c r="U366" s="30">
        <v>70.399999999999991</v>
      </c>
      <c r="V366" s="30">
        <v>53.7</v>
      </c>
      <c r="W366" s="1" t="str">
        <f t="shared" si="5"/>
        <v>D</v>
      </c>
    </row>
    <row r="367" spans="1:23">
      <c r="A367" s="2">
        <v>2931509</v>
      </c>
      <c r="B367" s="2" t="s">
        <v>373</v>
      </c>
      <c r="C367" s="25">
        <v>21482</v>
      </c>
      <c r="D367" s="25">
        <v>14790.357</v>
      </c>
      <c r="E367" s="7">
        <v>5532</v>
      </c>
      <c r="F367" s="24">
        <v>253</v>
      </c>
      <c r="G367" s="26">
        <v>7520</v>
      </c>
      <c r="H367" s="27">
        <v>4874</v>
      </c>
      <c r="I367" s="25">
        <v>2507.1695999999997</v>
      </c>
      <c r="J367" s="25">
        <v>1108.1615999999999</v>
      </c>
      <c r="K367" s="7">
        <v>8822.0445027500009</v>
      </c>
      <c r="L367" s="22">
        <v>40.53271264242067</v>
      </c>
      <c r="M367" s="22">
        <v>44.119864033427135</v>
      </c>
      <c r="N367" s="22">
        <v>76.619610875326231</v>
      </c>
      <c r="O367" s="28">
        <v>9362.1404259999999</v>
      </c>
      <c r="P367" s="29">
        <v>21.933996323502704</v>
      </c>
      <c r="Q367" s="28">
        <v>8121.4200513300002</v>
      </c>
      <c r="R367" s="29">
        <v>38.027219879166793</v>
      </c>
      <c r="S367" s="22">
        <v>56.599999999999994</v>
      </c>
      <c r="T367" s="30">
        <v>54.7</v>
      </c>
      <c r="U367" s="30">
        <v>78.3</v>
      </c>
      <c r="V367" s="30">
        <v>48.199999999999996</v>
      </c>
      <c r="W367" s="1" t="str">
        <f t="shared" si="5"/>
        <v>C</v>
      </c>
    </row>
    <row r="368" spans="1:23">
      <c r="A368" s="2">
        <v>2932002</v>
      </c>
      <c r="B368" s="2" t="s">
        <v>374</v>
      </c>
      <c r="C368" s="25">
        <v>24294</v>
      </c>
      <c r="D368" s="25">
        <v>13534.187400000001</v>
      </c>
      <c r="E368" s="7">
        <v>7055</v>
      </c>
      <c r="F368" s="24">
        <v>239</v>
      </c>
      <c r="G368" s="26">
        <v>8488</v>
      </c>
      <c r="H368" s="27">
        <v>9382</v>
      </c>
      <c r="I368" s="25">
        <v>2653.5131999999999</v>
      </c>
      <c r="J368" s="25">
        <v>1846.7826</v>
      </c>
      <c r="K368" s="7">
        <v>9068.6559225399997</v>
      </c>
      <c r="L368" s="22">
        <v>40.71786433561779</v>
      </c>
      <c r="M368" s="22">
        <v>48.598148357819703</v>
      </c>
      <c r="N368" s="22">
        <v>74.169579571317044</v>
      </c>
      <c r="O368" s="28">
        <v>9761.2724298699995</v>
      </c>
      <c r="P368" s="29">
        <v>23.444683078889113</v>
      </c>
      <c r="Q368" s="28">
        <v>10645.77993803</v>
      </c>
      <c r="R368" s="29">
        <v>43.444101348537266</v>
      </c>
      <c r="S368" s="22">
        <v>60.5</v>
      </c>
      <c r="T368" s="30">
        <v>57.199999999999996</v>
      </c>
      <c r="U368" s="30">
        <v>79.100000000000009</v>
      </c>
      <c r="V368" s="30">
        <v>50.8</v>
      </c>
      <c r="W368" s="1" t="str">
        <f t="shared" si="5"/>
        <v>C</v>
      </c>
    </row>
    <row r="369" spans="1:23">
      <c r="A369" s="2">
        <v>2932200</v>
      </c>
      <c r="B369" s="2" t="s">
        <v>375</v>
      </c>
      <c r="C369" s="25">
        <v>20691</v>
      </c>
      <c r="D369" s="25">
        <v>3093.3045000000002</v>
      </c>
      <c r="E369" s="7">
        <v>6015</v>
      </c>
      <c r="F369" s="24">
        <v>318</v>
      </c>
      <c r="G369" s="26">
        <v>6414</v>
      </c>
      <c r="H369" s="27">
        <v>2092</v>
      </c>
      <c r="I369" s="25">
        <v>1266.0101999999999</v>
      </c>
      <c r="J369" s="25">
        <v>516.34440000000006</v>
      </c>
      <c r="K369" s="7">
        <v>7973.1820752699996</v>
      </c>
      <c r="L369" s="22">
        <v>35.357028899710663</v>
      </c>
      <c r="M369" s="22">
        <v>47.14661920241717</v>
      </c>
      <c r="N369" s="22">
        <v>68.147255820172703</v>
      </c>
      <c r="O369" s="28">
        <v>8681.7043670999992</v>
      </c>
      <c r="P369" s="29">
        <v>10.180591571275045</v>
      </c>
      <c r="Q369" s="28">
        <v>8365.7646032899993</v>
      </c>
      <c r="R369" s="29">
        <v>38.515725562405045</v>
      </c>
      <c r="S369" s="22">
        <v>61.1</v>
      </c>
      <c r="T369" s="30">
        <v>50.3</v>
      </c>
      <c r="U369" s="30">
        <v>75.2</v>
      </c>
      <c r="V369" s="30">
        <v>56.8</v>
      </c>
      <c r="W369" s="1" t="str">
        <f t="shared" si="5"/>
        <v>D</v>
      </c>
    </row>
    <row r="370" spans="1:23">
      <c r="A370" s="2">
        <v>2932309</v>
      </c>
      <c r="B370" s="2" t="s">
        <v>376</v>
      </c>
      <c r="C370" s="25">
        <v>25004</v>
      </c>
      <c r="D370" s="25">
        <v>7053.6283999999996</v>
      </c>
      <c r="E370" s="7">
        <v>6774</v>
      </c>
      <c r="F370" s="24">
        <v>269</v>
      </c>
      <c r="G370" s="26">
        <v>9678</v>
      </c>
      <c r="H370" s="27">
        <v>6051</v>
      </c>
      <c r="I370" s="25">
        <v>1242.54</v>
      </c>
      <c r="J370" s="25">
        <v>997.25340000000006</v>
      </c>
      <c r="K370" s="7">
        <v>8416.4078298900004</v>
      </c>
      <c r="L370" s="22">
        <v>41.120539537035484</v>
      </c>
      <c r="M370" s="22">
        <v>44.286386597018591</v>
      </c>
      <c r="N370" s="22">
        <v>67.097939164916554</v>
      </c>
      <c r="O370" s="28">
        <v>10375.458827230001</v>
      </c>
      <c r="P370" s="29">
        <v>17.820001369169464</v>
      </c>
      <c r="Q370" s="28">
        <v>10308.87385729</v>
      </c>
      <c r="R370" s="29">
        <v>35.428424223730971</v>
      </c>
      <c r="S370" s="22">
        <v>59.3</v>
      </c>
      <c r="T370" s="30">
        <v>60.699999999999996</v>
      </c>
      <c r="U370" s="30">
        <v>76.7</v>
      </c>
      <c r="V370" s="30">
        <v>49</v>
      </c>
      <c r="W370" s="1" t="str">
        <f t="shared" si="5"/>
        <v>C</v>
      </c>
    </row>
    <row r="371" spans="1:23">
      <c r="A371" s="2">
        <v>2932507</v>
      </c>
      <c r="B371" s="2" t="s">
        <v>377</v>
      </c>
      <c r="C371" s="25">
        <v>24110</v>
      </c>
      <c r="D371" s="25">
        <v>9079.8259999999991</v>
      </c>
      <c r="E371" s="7">
        <v>7209</v>
      </c>
      <c r="F371" s="24">
        <v>269</v>
      </c>
      <c r="G371" s="26">
        <v>8694</v>
      </c>
      <c r="H371" s="27">
        <v>6713</v>
      </c>
      <c r="I371" s="25">
        <v>2167.0818000000004</v>
      </c>
      <c r="J371" s="25">
        <v>1428.4607999999998</v>
      </c>
      <c r="K371" s="7">
        <v>9060.5266803199993</v>
      </c>
      <c r="L371" s="22">
        <v>35.145633921231223</v>
      </c>
      <c r="M371" s="22">
        <v>47.834851626457301</v>
      </c>
      <c r="N371" s="22">
        <v>74.182551003886104</v>
      </c>
      <c r="O371" s="28">
        <v>10678.28003763</v>
      </c>
      <c r="P371" s="29">
        <v>16.054556716705971</v>
      </c>
      <c r="Q371" s="28">
        <v>8933.0529125100002</v>
      </c>
      <c r="R371" s="29">
        <v>42.033515177455257</v>
      </c>
      <c r="S371" s="22">
        <v>56.000000000000007</v>
      </c>
      <c r="T371" s="30">
        <v>59.599999999999994</v>
      </c>
      <c r="U371" s="30">
        <v>79.600000000000009</v>
      </c>
      <c r="V371" s="30">
        <v>43.4</v>
      </c>
      <c r="W371" s="1" t="str">
        <f t="shared" si="5"/>
        <v>A</v>
      </c>
    </row>
    <row r="372" spans="1:23">
      <c r="A372" s="2">
        <v>2933000</v>
      </c>
      <c r="B372" s="2" t="s">
        <v>378</v>
      </c>
      <c r="C372" s="25">
        <v>24560</v>
      </c>
      <c r="D372" s="25">
        <v>11074.104000000001</v>
      </c>
      <c r="E372" s="7">
        <v>7517</v>
      </c>
      <c r="F372" s="24">
        <v>322</v>
      </c>
      <c r="G372" s="26">
        <v>6090</v>
      </c>
      <c r="H372" s="27">
        <v>2778</v>
      </c>
      <c r="I372" s="25">
        <v>2029.4820000000002</v>
      </c>
      <c r="J372" s="25">
        <v>491.03339999999997</v>
      </c>
      <c r="K372" s="7">
        <v>12057.782828740001</v>
      </c>
      <c r="L372" s="22">
        <v>27.982221946605918</v>
      </c>
      <c r="M372" s="22">
        <v>55.693308267139116</v>
      </c>
      <c r="N372" s="22">
        <v>65.160169099899079</v>
      </c>
      <c r="O372" s="28">
        <v>12941.771508059999</v>
      </c>
      <c r="P372" s="29">
        <v>11.187477262276571</v>
      </c>
      <c r="Q372" s="28">
        <v>8003.6290881599998</v>
      </c>
      <c r="R372" s="29">
        <v>44.860878870955275</v>
      </c>
      <c r="S372" s="22">
        <v>63.7</v>
      </c>
      <c r="T372" s="30">
        <v>57.199999999999996</v>
      </c>
      <c r="U372" s="30">
        <v>76.400000000000006</v>
      </c>
      <c r="V372" s="30">
        <v>53.2</v>
      </c>
      <c r="W372" s="1" t="str">
        <f t="shared" si="5"/>
        <v>D</v>
      </c>
    </row>
    <row r="373" spans="1:23">
      <c r="A373" s="2">
        <v>2933208</v>
      </c>
      <c r="B373" s="2" t="s">
        <v>379</v>
      </c>
      <c r="C373" s="25">
        <v>37567</v>
      </c>
      <c r="D373" s="25">
        <v>2321.6406000000002</v>
      </c>
      <c r="E373" s="7">
        <v>11749</v>
      </c>
      <c r="F373" s="24">
        <v>362</v>
      </c>
      <c r="G373" s="26">
        <v>5948</v>
      </c>
      <c r="H373" s="27">
        <v>1067</v>
      </c>
      <c r="I373" s="25">
        <v>3526.0524000000005</v>
      </c>
      <c r="J373" s="25">
        <v>149.565</v>
      </c>
      <c r="K373" s="7">
        <v>14395.087360809999</v>
      </c>
      <c r="L373" s="22">
        <v>37.436217719773701</v>
      </c>
      <c r="M373" s="22">
        <v>40.801949373037857</v>
      </c>
      <c r="N373" s="22">
        <v>57.924905759518353</v>
      </c>
      <c r="O373" s="28">
        <v>16535.688853129999</v>
      </c>
      <c r="P373" s="29">
        <v>13.796287470952118</v>
      </c>
      <c r="Q373" s="28">
        <v>14949.894689819999</v>
      </c>
      <c r="R373" s="29">
        <v>36.416271597733576</v>
      </c>
      <c r="S373" s="22">
        <v>64.5</v>
      </c>
      <c r="T373" s="30">
        <v>58.8</v>
      </c>
      <c r="U373" s="30">
        <v>76.099999999999994</v>
      </c>
      <c r="V373" s="30">
        <v>57.199999999999996</v>
      </c>
      <c r="W373" s="1" t="str">
        <f t="shared" si="5"/>
        <v>D</v>
      </c>
    </row>
    <row r="374" spans="1:23">
      <c r="A374" s="2">
        <v>2933505</v>
      </c>
      <c r="B374" s="2" t="s">
        <v>380</v>
      </c>
      <c r="C374" s="25">
        <v>22189</v>
      </c>
      <c r="D374" s="25">
        <v>14678.023500000001</v>
      </c>
      <c r="E374" s="7">
        <v>6021</v>
      </c>
      <c r="F374" s="24">
        <v>227</v>
      </c>
      <c r="G374" s="26">
        <v>9330</v>
      </c>
      <c r="H374" s="27">
        <v>9763</v>
      </c>
      <c r="I374" s="25">
        <v>1434.4433999999999</v>
      </c>
      <c r="J374" s="25">
        <v>2075.9621999999999</v>
      </c>
      <c r="K374" s="7">
        <v>9623.2049154199995</v>
      </c>
      <c r="L374" s="22">
        <v>31.976677027815281</v>
      </c>
      <c r="M374" s="22">
        <v>52.838632709985056</v>
      </c>
      <c r="N374" s="22">
        <v>79.407183245364294</v>
      </c>
      <c r="O374" s="28">
        <v>10393.702047119999</v>
      </c>
      <c r="P374" s="29">
        <v>13.730497685619516</v>
      </c>
      <c r="Q374" s="28">
        <v>7483.76929991</v>
      </c>
      <c r="R374" s="29">
        <v>42.682436049951654</v>
      </c>
      <c r="S374" s="22">
        <v>54.400000000000006</v>
      </c>
      <c r="T374" s="30">
        <v>54.900000000000006</v>
      </c>
      <c r="U374" s="30">
        <v>80.400000000000006</v>
      </c>
      <c r="V374" s="30">
        <v>45.9</v>
      </c>
      <c r="W374" s="1" t="str">
        <f t="shared" si="5"/>
        <v>B</v>
      </c>
    </row>
    <row r="375" spans="1:23">
      <c r="A375" s="2">
        <v>2933604</v>
      </c>
      <c r="B375" s="2" t="s">
        <v>381</v>
      </c>
      <c r="C375" s="25">
        <v>45536</v>
      </c>
      <c r="D375" s="25">
        <v>12995.974399999999</v>
      </c>
      <c r="E375" s="7">
        <v>11618</v>
      </c>
      <c r="F375" s="24">
        <v>258</v>
      </c>
      <c r="G375" s="26">
        <v>13938</v>
      </c>
      <c r="H375" s="27">
        <v>6124</v>
      </c>
      <c r="I375" s="25">
        <v>2403.6246000000001</v>
      </c>
      <c r="J375" s="25">
        <v>709.62839999999994</v>
      </c>
      <c r="K375" s="7">
        <v>16404.121065340001</v>
      </c>
      <c r="L375" s="22">
        <v>41.632265052670789</v>
      </c>
      <c r="M375" s="22">
        <v>44.24047612603227</v>
      </c>
      <c r="N375" s="22">
        <v>69.3375745097063</v>
      </c>
      <c r="O375" s="28">
        <v>18559.4878178</v>
      </c>
      <c r="P375" s="29">
        <v>23.602835755729718</v>
      </c>
      <c r="Q375" s="28">
        <v>18067.221733310002</v>
      </c>
      <c r="R375" s="29">
        <v>39.847069272343859</v>
      </c>
      <c r="S375" s="22">
        <v>58.5</v>
      </c>
      <c r="T375" s="30">
        <v>60.099999999999994</v>
      </c>
      <c r="U375" s="30">
        <v>78</v>
      </c>
      <c r="V375" s="30">
        <v>54.800000000000004</v>
      </c>
      <c r="W375" s="1" t="str">
        <f t="shared" si="5"/>
        <v>D</v>
      </c>
    </row>
    <row r="376" spans="1:23">
      <c r="A376" s="2">
        <v>2902104</v>
      </c>
      <c r="B376" s="2" t="s">
        <v>382</v>
      </c>
      <c r="C376" s="25">
        <v>51651</v>
      </c>
      <c r="D376" s="25">
        <v>32013.289799999999</v>
      </c>
      <c r="E376" s="7">
        <v>13612</v>
      </c>
      <c r="F376" s="24">
        <v>195</v>
      </c>
      <c r="G376" s="26">
        <v>24036</v>
      </c>
      <c r="H376" s="27">
        <v>20646</v>
      </c>
      <c r="I376" s="25">
        <v>1349.3064000000002</v>
      </c>
      <c r="J376" s="25">
        <v>1956.3101999999999</v>
      </c>
      <c r="K376" s="7">
        <v>20546.093032240002</v>
      </c>
      <c r="L376" s="22">
        <v>40.338325638200914</v>
      </c>
      <c r="M376" s="22">
        <v>49.384731368679766</v>
      </c>
      <c r="N376" s="22">
        <v>80.006265031086684</v>
      </c>
      <c r="O376" s="28">
        <v>22007.421054279999</v>
      </c>
      <c r="P376" s="29">
        <v>23.451309885881809</v>
      </c>
      <c r="Q376" s="28">
        <v>19561.973910839999</v>
      </c>
      <c r="R376" s="29">
        <v>40.663608639729674</v>
      </c>
      <c r="S376" s="22">
        <v>53.400000000000006</v>
      </c>
      <c r="T376" s="30">
        <v>59.4</v>
      </c>
      <c r="U376" s="30">
        <v>75.400000000000006</v>
      </c>
      <c r="V376" s="30">
        <v>59.4</v>
      </c>
      <c r="W376" s="1" t="str">
        <f t="shared" si="5"/>
        <v>D</v>
      </c>
    </row>
    <row r="377" spans="1:23">
      <c r="A377" s="2">
        <v>2903904</v>
      </c>
      <c r="B377" s="2" t="s">
        <v>383</v>
      </c>
      <c r="C377" s="25">
        <v>63480</v>
      </c>
      <c r="D377" s="25">
        <v>20383.428</v>
      </c>
      <c r="E377" s="7">
        <v>16344</v>
      </c>
      <c r="F377" s="24">
        <v>314</v>
      </c>
      <c r="G377" s="26">
        <v>17274</v>
      </c>
      <c r="H377" s="27">
        <v>10828</v>
      </c>
      <c r="I377" s="25">
        <v>2333.2140000000004</v>
      </c>
      <c r="J377" s="25">
        <v>887.26560000000018</v>
      </c>
      <c r="K377" s="7">
        <v>24422.194104210001</v>
      </c>
      <c r="L377" s="22">
        <v>37.969749782051593</v>
      </c>
      <c r="M377" s="22">
        <v>44.580997439566303</v>
      </c>
      <c r="N377" s="22">
        <v>61.707498881201218</v>
      </c>
      <c r="O377" s="28">
        <v>27671.556840410001</v>
      </c>
      <c r="P377" s="29">
        <v>16.588736378563606</v>
      </c>
      <c r="Q377" s="28">
        <v>23770.193540159999</v>
      </c>
      <c r="R377" s="29">
        <v>37.140005773762731</v>
      </c>
      <c r="S377" s="22">
        <v>63.3</v>
      </c>
      <c r="T377" s="30">
        <v>67.900000000000006</v>
      </c>
      <c r="U377" s="30">
        <v>80.100000000000009</v>
      </c>
      <c r="V377" s="30">
        <v>54.1</v>
      </c>
      <c r="W377" s="1" t="str">
        <f t="shared" si="5"/>
        <v>D</v>
      </c>
    </row>
    <row r="378" spans="1:23">
      <c r="A378" s="2">
        <v>2904605</v>
      </c>
      <c r="B378" s="2" t="s">
        <v>384</v>
      </c>
      <c r="C378" s="25">
        <v>64602</v>
      </c>
      <c r="D378" s="25">
        <v>19471.042799999999</v>
      </c>
      <c r="E378" s="7">
        <v>18506</v>
      </c>
      <c r="F378" s="24">
        <v>371</v>
      </c>
      <c r="G378" s="26">
        <v>16182</v>
      </c>
      <c r="H378" s="27">
        <v>13067</v>
      </c>
      <c r="I378" s="25">
        <v>866.09640000000002</v>
      </c>
      <c r="J378" s="25">
        <v>950.77320000000009</v>
      </c>
      <c r="K378" s="7">
        <v>27627.610031169999</v>
      </c>
      <c r="L378" s="22">
        <v>34.030296744873489</v>
      </c>
      <c r="M378" s="22">
        <v>44.961445285125684</v>
      </c>
      <c r="N378" s="22">
        <v>60.724410931525782</v>
      </c>
      <c r="O378" s="28">
        <v>30529.88377452</v>
      </c>
      <c r="P378" s="29">
        <v>13.342514873475125</v>
      </c>
      <c r="Q378" s="28">
        <v>24885.573344410001</v>
      </c>
      <c r="R378" s="29">
        <v>40.589714321566817</v>
      </c>
      <c r="S378" s="22">
        <v>65.600000000000009</v>
      </c>
      <c r="T378" s="30">
        <v>64.5</v>
      </c>
      <c r="U378" s="30">
        <v>81.899999999999991</v>
      </c>
      <c r="V378" s="30">
        <v>55.900000000000006</v>
      </c>
      <c r="W378" s="1" t="str">
        <f t="shared" si="5"/>
        <v>D</v>
      </c>
    </row>
    <row r="379" spans="1:23">
      <c r="A379" s="2">
        <v>2906006</v>
      </c>
      <c r="B379" s="2" t="s">
        <v>385</v>
      </c>
      <c r="C379" s="25">
        <v>66616</v>
      </c>
      <c r="D379" s="25">
        <v>41754.908799999997</v>
      </c>
      <c r="E379" s="7">
        <v>17999</v>
      </c>
      <c r="F379" s="24">
        <v>233</v>
      </c>
      <c r="G379" s="26">
        <v>23102</v>
      </c>
      <c r="H379" s="27">
        <v>19359</v>
      </c>
      <c r="I379" s="25">
        <v>2823.3270000000002</v>
      </c>
      <c r="J379" s="25">
        <v>1357.1297999999997</v>
      </c>
      <c r="K379" s="7">
        <v>27917.114346350001</v>
      </c>
      <c r="L379" s="22">
        <v>37.024535650562079</v>
      </c>
      <c r="M379" s="22">
        <v>48.633742843251383</v>
      </c>
      <c r="N379" s="22">
        <v>74.066207168717924</v>
      </c>
      <c r="O379" s="28">
        <v>30253.743564100001</v>
      </c>
      <c r="P379" s="29">
        <v>17.333451275804126</v>
      </c>
      <c r="Q379" s="28">
        <v>24271.5172728</v>
      </c>
      <c r="R379" s="29">
        <v>38.431097778643029</v>
      </c>
      <c r="S379" s="22">
        <v>58.599999999999994</v>
      </c>
      <c r="T379" s="30">
        <v>64.8</v>
      </c>
      <c r="U379" s="30">
        <v>81.8</v>
      </c>
      <c r="V379" s="30">
        <v>56.2</v>
      </c>
      <c r="W379" s="1" t="str">
        <f t="shared" si="5"/>
        <v>D</v>
      </c>
    </row>
    <row r="380" spans="1:23">
      <c r="A380" s="2">
        <v>2906501</v>
      </c>
      <c r="B380" s="2" t="s">
        <v>386</v>
      </c>
      <c r="C380" s="25">
        <v>83158</v>
      </c>
      <c r="D380" s="25">
        <v>7159.9038</v>
      </c>
      <c r="E380" s="7">
        <v>24892</v>
      </c>
      <c r="F380" s="24">
        <v>403</v>
      </c>
      <c r="G380" s="26">
        <v>11372</v>
      </c>
      <c r="H380" s="27">
        <v>1444</v>
      </c>
      <c r="I380" s="25">
        <v>1436.2842000000001</v>
      </c>
      <c r="J380" s="25">
        <v>101.7042</v>
      </c>
      <c r="K380" s="7">
        <v>32505.907942180002</v>
      </c>
      <c r="L380" s="22">
        <v>40.532776825366945</v>
      </c>
      <c r="M380" s="22">
        <v>30.036036451290197</v>
      </c>
      <c r="N380" s="22">
        <v>47.143162393775981</v>
      </c>
      <c r="O380" s="28">
        <v>39670.569944269999</v>
      </c>
      <c r="P380" s="29">
        <v>17.964822647221343</v>
      </c>
      <c r="Q380" s="28">
        <v>30689.39554406</v>
      </c>
      <c r="R380" s="29">
        <v>30.294813980784028</v>
      </c>
      <c r="S380" s="22">
        <v>69.099999999999994</v>
      </c>
      <c r="T380" s="30">
        <v>66</v>
      </c>
      <c r="U380" s="30">
        <v>81.399999999999991</v>
      </c>
      <c r="V380" s="30">
        <v>57.8</v>
      </c>
      <c r="W380" s="1" t="str">
        <f t="shared" si="5"/>
        <v>D</v>
      </c>
    </row>
    <row r="381" spans="1:23">
      <c r="A381" s="2">
        <v>2907202</v>
      </c>
      <c r="B381" s="2" t="s">
        <v>387</v>
      </c>
      <c r="C381" s="25">
        <v>64940</v>
      </c>
      <c r="D381" s="25">
        <v>27398.185999999998</v>
      </c>
      <c r="E381" s="7">
        <v>17074</v>
      </c>
      <c r="F381" s="24">
        <v>247</v>
      </c>
      <c r="G381" s="26">
        <v>22792</v>
      </c>
      <c r="H381" s="27">
        <v>21432</v>
      </c>
      <c r="I381" s="25">
        <v>1265.55</v>
      </c>
      <c r="J381" s="25">
        <v>1727.5907999999999</v>
      </c>
      <c r="K381" s="7">
        <v>25615.40317885</v>
      </c>
      <c r="L381" s="22">
        <v>39.629166569428357</v>
      </c>
      <c r="M381" s="22">
        <v>45.412231514841373</v>
      </c>
      <c r="N381" s="22">
        <v>76.061894776914727</v>
      </c>
      <c r="O381" s="28">
        <v>27818.029312809998</v>
      </c>
      <c r="P381" s="29">
        <v>20.664576416356237</v>
      </c>
      <c r="Q381" s="28">
        <v>24607.253596639999</v>
      </c>
      <c r="R381" s="29">
        <v>38.931727164132226</v>
      </c>
      <c r="S381" s="22">
        <v>56.999999999999993</v>
      </c>
      <c r="T381" s="30">
        <v>66.7</v>
      </c>
      <c r="U381" s="30">
        <v>79</v>
      </c>
      <c r="V381" s="30">
        <v>56.2</v>
      </c>
      <c r="W381" s="1" t="str">
        <f t="shared" si="5"/>
        <v>D</v>
      </c>
    </row>
    <row r="382" spans="1:23">
      <c r="A382" s="2">
        <v>2907509</v>
      </c>
      <c r="B382" s="2" t="s">
        <v>388</v>
      </c>
      <c r="C382" s="25">
        <v>51077</v>
      </c>
      <c r="D382" s="25">
        <v>8320.443299999999</v>
      </c>
      <c r="E382" s="7">
        <v>15169</v>
      </c>
      <c r="F382" s="24">
        <v>419</v>
      </c>
      <c r="G382" s="26">
        <v>8740</v>
      </c>
      <c r="H382" s="27">
        <v>2795</v>
      </c>
      <c r="I382" s="25">
        <v>1292.2415999999998</v>
      </c>
      <c r="J382" s="25">
        <v>295.90859999999998</v>
      </c>
      <c r="K382" s="7">
        <v>17668.475444029998</v>
      </c>
      <c r="L382" s="22">
        <v>43.371060264464752</v>
      </c>
      <c r="M382" s="22">
        <v>32.31926468055363</v>
      </c>
      <c r="N382" s="22">
        <v>52.291189995698886</v>
      </c>
      <c r="O382" s="28">
        <v>21415.158832140001</v>
      </c>
      <c r="P382" s="29">
        <v>18.433225584465713</v>
      </c>
      <c r="Q382" s="28">
        <v>22207.656467469998</v>
      </c>
      <c r="R382" s="29">
        <v>32.581031241268548</v>
      </c>
      <c r="S382" s="22">
        <v>67.7</v>
      </c>
      <c r="T382" s="30">
        <v>63</v>
      </c>
      <c r="U382" s="30">
        <v>80.7</v>
      </c>
      <c r="V382" s="30">
        <v>55.400000000000006</v>
      </c>
      <c r="W382" s="1" t="str">
        <f t="shared" si="5"/>
        <v>D</v>
      </c>
    </row>
    <row r="383" spans="1:23">
      <c r="A383" s="2">
        <v>2908408</v>
      </c>
      <c r="B383" s="2" t="s">
        <v>389</v>
      </c>
      <c r="C383" s="25">
        <v>62040</v>
      </c>
      <c r="D383" s="25">
        <v>25759.008000000002</v>
      </c>
      <c r="E383" s="7">
        <v>18519</v>
      </c>
      <c r="F383" s="24">
        <v>297</v>
      </c>
      <c r="G383" s="26">
        <v>18110</v>
      </c>
      <c r="H383" s="27">
        <v>9465</v>
      </c>
      <c r="I383" s="25">
        <v>2579.8812000000003</v>
      </c>
      <c r="J383" s="25">
        <v>682.01639999999998</v>
      </c>
      <c r="K383" s="7">
        <v>29831.90644006</v>
      </c>
      <c r="L383" s="22">
        <v>30.30209752694083</v>
      </c>
      <c r="M383" s="22">
        <v>54.55411906462696</v>
      </c>
      <c r="N383" s="22">
        <v>70.274224214403887</v>
      </c>
      <c r="O383" s="28">
        <v>31905.307823719999</v>
      </c>
      <c r="P383" s="29">
        <v>14.145220154073405</v>
      </c>
      <c r="Q383" s="28">
        <v>19664.240743459999</v>
      </c>
      <c r="R383" s="29">
        <v>43.483305490825053</v>
      </c>
      <c r="S383" s="22">
        <v>61.1</v>
      </c>
      <c r="T383" s="30">
        <v>62.9</v>
      </c>
      <c r="U383" s="30">
        <v>79.600000000000009</v>
      </c>
      <c r="V383" s="30">
        <v>57.3</v>
      </c>
      <c r="W383" s="1" t="str">
        <f t="shared" si="5"/>
        <v>D</v>
      </c>
    </row>
    <row r="384" spans="1:23">
      <c r="A384" s="2">
        <v>2909802</v>
      </c>
      <c r="B384" s="2" t="s">
        <v>390</v>
      </c>
      <c r="C384" s="25">
        <v>58606</v>
      </c>
      <c r="D384" s="25">
        <v>8720.5727999999999</v>
      </c>
      <c r="E384" s="7">
        <v>17226</v>
      </c>
      <c r="F384" s="24">
        <v>441</v>
      </c>
      <c r="G384" s="26">
        <v>10654</v>
      </c>
      <c r="H384" s="27">
        <v>7122</v>
      </c>
      <c r="I384" s="25">
        <v>3288.5891999999999</v>
      </c>
      <c r="J384" s="25">
        <v>550.85940000000005</v>
      </c>
      <c r="K384" s="7">
        <v>22953.101594510001</v>
      </c>
      <c r="L384" s="22">
        <v>37.854203184335447</v>
      </c>
      <c r="M384" s="22">
        <v>41.962307033883647</v>
      </c>
      <c r="N384" s="22">
        <v>45.728498371665282</v>
      </c>
      <c r="O384" s="28">
        <v>27194.98024031</v>
      </c>
      <c r="P384" s="29">
        <v>16.687545587598002</v>
      </c>
      <c r="Q384" s="28">
        <v>23052.14972908</v>
      </c>
      <c r="R384" s="29">
        <v>37.175161024134177</v>
      </c>
      <c r="S384" s="22">
        <v>69.899999999999991</v>
      </c>
      <c r="T384" s="30">
        <v>63.800000000000004</v>
      </c>
      <c r="U384" s="30">
        <v>77.3</v>
      </c>
      <c r="V384" s="30">
        <v>59.9</v>
      </c>
      <c r="W384" s="1" t="str">
        <f t="shared" si="5"/>
        <v>D</v>
      </c>
    </row>
    <row r="385" spans="1:23">
      <c r="A385" s="2">
        <v>2910057</v>
      </c>
      <c r="B385" s="2" t="s">
        <v>391</v>
      </c>
      <c r="C385" s="25">
        <v>66440</v>
      </c>
      <c r="D385" s="25">
        <v>3966.4679999999998</v>
      </c>
      <c r="E385" s="7">
        <v>19888</v>
      </c>
      <c r="F385" s="24">
        <v>413</v>
      </c>
      <c r="G385" s="26">
        <v>7904</v>
      </c>
      <c r="H385" s="27">
        <v>1405</v>
      </c>
      <c r="I385" s="25">
        <v>1956.3101999999999</v>
      </c>
      <c r="J385" s="25">
        <v>114.1296</v>
      </c>
      <c r="K385" s="7">
        <v>24466.57739509</v>
      </c>
      <c r="L385" s="22">
        <v>40.778526691404153</v>
      </c>
      <c r="M385" s="22">
        <v>28.308447256760406</v>
      </c>
      <c r="N385" s="22">
        <v>46.552240409229952</v>
      </c>
      <c r="O385" s="28">
        <v>30300.66688447</v>
      </c>
      <c r="P385" s="29">
        <v>17.271955894978454</v>
      </c>
      <c r="Q385" s="28">
        <v>24069.370128719998</v>
      </c>
      <c r="R385" s="29">
        <v>29.629308349994844</v>
      </c>
      <c r="S385" s="22">
        <v>67.600000000000009</v>
      </c>
      <c r="T385" s="30">
        <v>66.3</v>
      </c>
      <c r="U385" s="30">
        <v>78.900000000000006</v>
      </c>
      <c r="V385" s="30">
        <v>58.4</v>
      </c>
      <c r="W385" s="1" t="str">
        <f t="shared" si="5"/>
        <v>D</v>
      </c>
    </row>
    <row r="386" spans="1:23">
      <c r="A386" s="2">
        <v>2910701</v>
      </c>
      <c r="B386" s="2" t="s">
        <v>392</v>
      </c>
      <c r="C386" s="25">
        <v>56289</v>
      </c>
      <c r="D386" s="25">
        <v>28870.628100000002</v>
      </c>
      <c r="E386" s="7">
        <v>15857</v>
      </c>
      <c r="F386" s="24">
        <v>251</v>
      </c>
      <c r="G386" s="26">
        <v>22496</v>
      </c>
      <c r="H386" s="27">
        <v>7096</v>
      </c>
      <c r="I386" s="25">
        <v>3653.5278000000003</v>
      </c>
      <c r="J386" s="25">
        <v>598.26</v>
      </c>
      <c r="K386" s="7">
        <v>21943.06947436</v>
      </c>
      <c r="L386" s="22">
        <v>37.505765747214959</v>
      </c>
      <c r="M386" s="22">
        <v>49.664536627299498</v>
      </c>
      <c r="N386" s="22">
        <v>78.458579892900445</v>
      </c>
      <c r="O386" s="28">
        <v>25329.372824810001</v>
      </c>
      <c r="P386" s="29">
        <v>21.689595281012295</v>
      </c>
      <c r="Q386" s="28">
        <v>21469.226396679998</v>
      </c>
      <c r="R386" s="29">
        <v>43.834331422697645</v>
      </c>
      <c r="S386" s="22">
        <v>56.699999999999996</v>
      </c>
      <c r="T386" s="30">
        <v>64.400000000000006</v>
      </c>
      <c r="U386" s="30">
        <v>80.600000000000009</v>
      </c>
      <c r="V386" s="30">
        <v>55.1</v>
      </c>
      <c r="W386" s="1" t="str">
        <f t="shared" si="5"/>
        <v>D</v>
      </c>
    </row>
    <row r="387" spans="1:23">
      <c r="A387" s="2">
        <v>2911709</v>
      </c>
      <c r="B387" s="2" t="s">
        <v>393</v>
      </c>
      <c r="C387" s="25">
        <v>78833</v>
      </c>
      <c r="D387" s="25">
        <v>16271.131200000002</v>
      </c>
      <c r="E387" s="7">
        <v>22288</v>
      </c>
      <c r="F387" s="24">
        <v>411</v>
      </c>
      <c r="G387" s="26">
        <v>18702</v>
      </c>
      <c r="H387" s="27">
        <v>10537</v>
      </c>
      <c r="I387" s="25">
        <v>1571.1228000000001</v>
      </c>
      <c r="J387" s="25">
        <v>667.75020000000006</v>
      </c>
      <c r="K387" s="7">
        <v>37189.375280280001</v>
      </c>
      <c r="L387" s="22">
        <v>30.116883004550161</v>
      </c>
      <c r="M387" s="22">
        <v>47.333817672560308</v>
      </c>
      <c r="N387" s="22">
        <v>60.175003633953693</v>
      </c>
      <c r="O387" s="28">
        <v>40256.559022870002</v>
      </c>
      <c r="P387" s="29">
        <v>10.959424735317242</v>
      </c>
      <c r="Q387" s="28">
        <v>27005.39250342</v>
      </c>
      <c r="R387" s="29">
        <v>41.325363226609923</v>
      </c>
      <c r="S387" s="22">
        <v>67.300000000000011</v>
      </c>
      <c r="T387" s="30">
        <v>67.300000000000011</v>
      </c>
      <c r="U387" s="30">
        <v>80.100000000000009</v>
      </c>
      <c r="V387" s="30">
        <v>57.199999999999996</v>
      </c>
      <c r="W387" s="1" t="str">
        <f t="shared" ref="W387:W418" si="6">IF(V387&lt;=$X$2,"A",IF(V387&lt;=$X$3,"B",IF(V387&lt;=$X$4,"C","D")))</f>
        <v>D</v>
      </c>
    </row>
    <row r="388" spans="1:23">
      <c r="A388" s="2">
        <v>2914000</v>
      </c>
      <c r="B388" s="2" t="s">
        <v>394</v>
      </c>
      <c r="C388" s="25">
        <v>59343</v>
      </c>
      <c r="D388" s="25">
        <v>30336.141599999995</v>
      </c>
      <c r="E388" s="7">
        <v>17055</v>
      </c>
      <c r="F388" s="24">
        <v>251</v>
      </c>
      <c r="G388" s="26">
        <v>23816</v>
      </c>
      <c r="H388" s="27">
        <v>20542</v>
      </c>
      <c r="I388" s="25">
        <v>901.07159999999988</v>
      </c>
      <c r="J388" s="25">
        <v>1548.5729999999999</v>
      </c>
      <c r="K388" s="7">
        <v>23070.781058019998</v>
      </c>
      <c r="L388" s="22">
        <v>36.958083855213751</v>
      </c>
      <c r="M388" s="22">
        <v>51.526580536825719</v>
      </c>
      <c r="N388" s="22">
        <v>79.495636658145457</v>
      </c>
      <c r="O388" s="28">
        <v>25333.215133819998</v>
      </c>
      <c r="P388" s="29">
        <v>19.046894680329544</v>
      </c>
      <c r="Q388" s="28">
        <v>24017.356919950002</v>
      </c>
      <c r="R388" s="29">
        <v>44.149412270099518</v>
      </c>
      <c r="S388" s="22">
        <v>54.900000000000006</v>
      </c>
      <c r="T388" s="30">
        <v>63.3</v>
      </c>
      <c r="U388" s="30">
        <v>81.2</v>
      </c>
      <c r="V388" s="30">
        <v>55.1</v>
      </c>
      <c r="W388" s="1" t="str">
        <f t="shared" si="6"/>
        <v>D</v>
      </c>
    </row>
    <row r="389" spans="1:23">
      <c r="A389" s="2">
        <v>2914604</v>
      </c>
      <c r="B389" s="2" t="s">
        <v>395</v>
      </c>
      <c r="C389" s="25">
        <v>66181</v>
      </c>
      <c r="D389" s="25">
        <v>5162.1179999999995</v>
      </c>
      <c r="E389" s="7">
        <v>19622</v>
      </c>
      <c r="F389" s="24">
        <v>397</v>
      </c>
      <c r="G389" s="26">
        <v>13012</v>
      </c>
      <c r="H389" s="27">
        <v>756</v>
      </c>
      <c r="I389" s="25">
        <v>3221.8602000000001</v>
      </c>
      <c r="J389" s="25">
        <v>60.286200000000001</v>
      </c>
      <c r="K389" s="7">
        <v>28208.14253171</v>
      </c>
      <c r="L389" s="22">
        <v>33.463057926594018</v>
      </c>
      <c r="M389" s="22">
        <v>45.015725494111699</v>
      </c>
      <c r="N389" s="22">
        <v>53.827293524856678</v>
      </c>
      <c r="O389" s="28">
        <v>30864.999685890001</v>
      </c>
      <c r="P389" s="29">
        <v>10.250975384089871</v>
      </c>
      <c r="Q389" s="28">
        <v>24156.545691579999</v>
      </c>
      <c r="R389" s="29">
        <v>36.878690039756748</v>
      </c>
      <c r="S389" s="22">
        <v>69.099999999999994</v>
      </c>
      <c r="T389" s="30">
        <v>67.800000000000011</v>
      </c>
      <c r="U389" s="30">
        <v>78.900000000000006</v>
      </c>
      <c r="V389" s="30">
        <v>57.199999999999996</v>
      </c>
      <c r="W389" s="1" t="str">
        <f t="shared" si="6"/>
        <v>D</v>
      </c>
    </row>
    <row r="390" spans="1:23">
      <c r="A390" s="2">
        <v>2914703</v>
      </c>
      <c r="B390" s="2" t="s">
        <v>396</v>
      </c>
      <c r="C390" s="25">
        <v>61631</v>
      </c>
      <c r="D390" s="25">
        <v>13145.8923</v>
      </c>
      <c r="E390" s="7">
        <v>17743</v>
      </c>
      <c r="F390" s="24">
        <v>346</v>
      </c>
      <c r="G390" s="26">
        <v>16232</v>
      </c>
      <c r="H390" s="27">
        <v>6229</v>
      </c>
      <c r="I390" s="25">
        <v>1120.5870000000002</v>
      </c>
      <c r="J390" s="25">
        <v>487.81199999999995</v>
      </c>
      <c r="K390" s="7">
        <v>25034.198253890001</v>
      </c>
      <c r="L390" s="22">
        <v>33.75973436160028</v>
      </c>
      <c r="M390" s="22">
        <v>47.35025885455866</v>
      </c>
      <c r="N390" s="22">
        <v>64.342410759908518</v>
      </c>
      <c r="O390" s="28">
        <v>28655.06201048</v>
      </c>
      <c r="P390" s="29">
        <v>14.308373738610241</v>
      </c>
      <c r="Q390" s="28">
        <v>22573.429172529999</v>
      </c>
      <c r="R390" s="29">
        <v>41.548405993154759</v>
      </c>
      <c r="S390" s="22">
        <v>62</v>
      </c>
      <c r="T390" s="30">
        <v>63</v>
      </c>
      <c r="U390" s="30">
        <v>79.900000000000006</v>
      </c>
      <c r="V390" s="30">
        <v>57.9</v>
      </c>
      <c r="W390" s="1" t="str">
        <f t="shared" si="6"/>
        <v>D</v>
      </c>
    </row>
    <row r="391" spans="1:23">
      <c r="A391" s="2">
        <v>2915601</v>
      </c>
      <c r="B391" s="2" t="s">
        <v>397</v>
      </c>
      <c r="C391" s="25">
        <v>63069</v>
      </c>
      <c r="D391" s="25">
        <v>13282.331399999999</v>
      </c>
      <c r="E391" s="7">
        <v>18636</v>
      </c>
      <c r="F391" s="24">
        <v>367</v>
      </c>
      <c r="G391" s="26">
        <v>20198</v>
      </c>
      <c r="H391" s="27">
        <v>6610</v>
      </c>
      <c r="I391" s="25">
        <v>1691.2349999999999</v>
      </c>
      <c r="J391" s="25">
        <v>531.07079999999996</v>
      </c>
      <c r="K391" s="7">
        <v>25035.9711054</v>
      </c>
      <c r="L391" s="22">
        <v>33.675690064830427</v>
      </c>
      <c r="M391" s="22">
        <v>44.10809049054614</v>
      </c>
      <c r="N391" s="22">
        <v>69.27262237189143</v>
      </c>
      <c r="O391" s="28">
        <v>28160.79927688</v>
      </c>
      <c r="P391" s="29">
        <v>12.018726846608823</v>
      </c>
      <c r="Q391" s="28">
        <v>23938.198407989999</v>
      </c>
      <c r="R391" s="29">
        <v>40.847146460262906</v>
      </c>
      <c r="S391" s="22">
        <v>62.7</v>
      </c>
      <c r="T391" s="30">
        <v>65.600000000000009</v>
      </c>
      <c r="U391" s="30">
        <v>79</v>
      </c>
      <c r="V391" s="30">
        <v>56.8</v>
      </c>
      <c r="W391" s="1" t="str">
        <f t="shared" si="6"/>
        <v>D</v>
      </c>
    </row>
    <row r="392" spans="1:23">
      <c r="A392" s="2">
        <v>2916401</v>
      </c>
      <c r="B392" s="2" t="s">
        <v>398</v>
      </c>
      <c r="C392" s="25">
        <v>68273</v>
      </c>
      <c r="D392" s="25">
        <v>2000.3989000000001</v>
      </c>
      <c r="E392" s="7">
        <v>19294</v>
      </c>
      <c r="F392" s="24">
        <v>431</v>
      </c>
      <c r="G392" s="26">
        <v>15228</v>
      </c>
      <c r="H392" s="27">
        <v>876</v>
      </c>
      <c r="I392" s="25">
        <v>376.90379999999999</v>
      </c>
      <c r="J392" s="25">
        <v>70.410600000000002</v>
      </c>
      <c r="K392" s="7">
        <v>31059.703105060002</v>
      </c>
      <c r="L392" s="22">
        <v>28.75319251618555</v>
      </c>
      <c r="M392" s="22">
        <v>43.775615109077037</v>
      </c>
      <c r="N392" s="22">
        <v>57.092324556164044</v>
      </c>
      <c r="O392" s="28">
        <v>33684.139055239997</v>
      </c>
      <c r="P392" s="29">
        <v>6.6982226620365806</v>
      </c>
      <c r="Q392" s="28">
        <v>23545.555844890001</v>
      </c>
      <c r="R392" s="29">
        <v>39.69509231852949</v>
      </c>
      <c r="S392" s="22">
        <v>66.7</v>
      </c>
      <c r="T392" s="30">
        <v>65.7</v>
      </c>
      <c r="U392" s="30">
        <v>82.6</v>
      </c>
      <c r="V392" s="30">
        <v>55.300000000000004</v>
      </c>
      <c r="W392" s="1" t="str">
        <f t="shared" si="6"/>
        <v>D</v>
      </c>
    </row>
    <row r="393" spans="1:23">
      <c r="A393" s="2">
        <v>2917508</v>
      </c>
      <c r="B393" s="2" t="s">
        <v>399</v>
      </c>
      <c r="C393" s="25">
        <v>79247</v>
      </c>
      <c r="D393" s="25">
        <v>23377.865000000002</v>
      </c>
      <c r="E393" s="7">
        <v>24883</v>
      </c>
      <c r="F393" s="24">
        <v>372</v>
      </c>
      <c r="G393" s="26">
        <v>20692</v>
      </c>
      <c r="H393" s="27">
        <v>7302</v>
      </c>
      <c r="I393" s="25">
        <v>1795.2402</v>
      </c>
      <c r="J393" s="25">
        <v>417.86160000000001</v>
      </c>
      <c r="K393" s="7">
        <v>35257.24753465</v>
      </c>
      <c r="L393" s="22">
        <v>31.256819277395909</v>
      </c>
      <c r="M393" s="22">
        <v>46.495445355768524</v>
      </c>
      <c r="N393" s="22">
        <v>59.964051337611259</v>
      </c>
      <c r="O393" s="28">
        <v>38798.083520660002</v>
      </c>
      <c r="P393" s="29">
        <v>12.462975809166316</v>
      </c>
      <c r="Q393" s="28">
        <v>27777.527155020001</v>
      </c>
      <c r="R393" s="29">
        <v>42.49299997450224</v>
      </c>
      <c r="S393" s="22">
        <v>64.900000000000006</v>
      </c>
      <c r="T393" s="30">
        <v>65.100000000000009</v>
      </c>
      <c r="U393" s="30">
        <v>81.100000000000009</v>
      </c>
      <c r="V393" s="30">
        <v>58.4</v>
      </c>
      <c r="W393" s="1" t="str">
        <f t="shared" si="6"/>
        <v>D</v>
      </c>
    </row>
    <row r="394" spans="1:23">
      <c r="A394" s="2">
        <v>2917607</v>
      </c>
      <c r="B394" s="2" t="s">
        <v>400</v>
      </c>
      <c r="C394" s="25">
        <v>51011</v>
      </c>
      <c r="D394" s="25">
        <v>12161.0224</v>
      </c>
      <c r="E394" s="7">
        <v>14077</v>
      </c>
      <c r="F394" s="24">
        <v>270</v>
      </c>
      <c r="G394" s="26">
        <v>19512</v>
      </c>
      <c r="H394" s="27">
        <v>9524</v>
      </c>
      <c r="I394" s="25">
        <v>2440.4405999999999</v>
      </c>
      <c r="J394" s="25">
        <v>832.50179999999989</v>
      </c>
      <c r="K394" s="7">
        <v>20711.730767879999</v>
      </c>
      <c r="L394" s="22">
        <v>36.250784416771701</v>
      </c>
      <c r="M394" s="22">
        <v>50.039907484371795</v>
      </c>
      <c r="N394" s="22">
        <v>74.037615954246093</v>
      </c>
      <c r="O394" s="28">
        <v>22696.777120260002</v>
      </c>
      <c r="P394" s="29">
        <v>14.907066131428099</v>
      </c>
      <c r="Q394" s="28">
        <v>19195.762770860001</v>
      </c>
      <c r="R394" s="29">
        <v>38.512728623957628</v>
      </c>
      <c r="S394" s="22">
        <v>57.999999999999993</v>
      </c>
      <c r="T394" s="30">
        <v>62.6</v>
      </c>
      <c r="U394" s="30">
        <v>77.2</v>
      </c>
      <c r="V394" s="30">
        <v>55.900000000000006</v>
      </c>
      <c r="W394" s="1" t="str">
        <f t="shared" si="6"/>
        <v>D</v>
      </c>
    </row>
    <row r="395" spans="1:23">
      <c r="A395" s="2">
        <v>2919553</v>
      </c>
      <c r="B395" s="2" t="s">
        <v>401</v>
      </c>
      <c r="C395" s="25">
        <v>60105</v>
      </c>
      <c r="D395" s="25">
        <v>5223.1244999999999</v>
      </c>
      <c r="E395" s="7">
        <v>17769</v>
      </c>
      <c r="F395" s="24">
        <v>709</v>
      </c>
      <c r="G395" s="26">
        <v>6160</v>
      </c>
      <c r="H395" s="27">
        <v>1487</v>
      </c>
      <c r="I395" s="25">
        <v>3742.8065999999999</v>
      </c>
      <c r="J395" s="25">
        <v>115.05</v>
      </c>
      <c r="K395" s="7">
        <v>29596.10972443</v>
      </c>
      <c r="L395" s="22">
        <v>31.733979017314358</v>
      </c>
      <c r="M395" s="22">
        <v>23.820278381296475</v>
      </c>
      <c r="N395" s="22">
        <v>52.957789851500984</v>
      </c>
      <c r="O395" s="28">
        <v>31990.165446620002</v>
      </c>
      <c r="P395" s="29">
        <v>7.5424688482657887</v>
      </c>
      <c r="Q395" s="28">
        <v>16237.899502529999</v>
      </c>
      <c r="R395" s="29">
        <v>20.606506118039803</v>
      </c>
      <c r="S395" s="22">
        <v>71.599999999999994</v>
      </c>
      <c r="T395" s="30">
        <v>64.099999999999994</v>
      </c>
      <c r="U395" s="30">
        <v>81.2</v>
      </c>
      <c r="V395" s="30">
        <v>58.699999999999996</v>
      </c>
      <c r="W395" s="1" t="str">
        <f t="shared" si="6"/>
        <v>D</v>
      </c>
    </row>
    <row r="396" spans="1:23">
      <c r="A396" s="2">
        <v>2921500</v>
      </c>
      <c r="B396" s="2" t="s">
        <v>402</v>
      </c>
      <c r="C396" s="25">
        <v>52338</v>
      </c>
      <c r="D396" s="25">
        <v>43492.877999999997</v>
      </c>
      <c r="E396" s="7">
        <v>14487</v>
      </c>
      <c r="F396" s="24">
        <v>188</v>
      </c>
      <c r="G396" s="26">
        <v>26568</v>
      </c>
      <c r="H396" s="27">
        <v>31759</v>
      </c>
      <c r="I396" s="25">
        <v>1295.0028</v>
      </c>
      <c r="J396" s="25">
        <v>2896.0385999999999</v>
      </c>
      <c r="K396" s="7">
        <v>20181.680987759999</v>
      </c>
      <c r="L396" s="22">
        <v>41.269424977866926</v>
      </c>
      <c r="M396" s="22">
        <v>49.79499665908255</v>
      </c>
      <c r="N396" s="22">
        <v>86.314420361409276</v>
      </c>
      <c r="O396" s="28">
        <v>21203.872327900001</v>
      </c>
      <c r="P396" s="29">
        <v>27.533499571246487</v>
      </c>
      <c r="Q396" s="28">
        <v>21758.36947062</v>
      </c>
      <c r="R396" s="29">
        <v>45.344700266176993</v>
      </c>
      <c r="S396" s="22">
        <v>50.6</v>
      </c>
      <c r="T396" s="30">
        <v>63.7</v>
      </c>
      <c r="U396" s="30">
        <v>77.7</v>
      </c>
      <c r="V396" s="30">
        <v>53.2</v>
      </c>
      <c r="W396" s="1" t="str">
        <f t="shared" si="6"/>
        <v>D</v>
      </c>
    </row>
    <row r="397" spans="1:23">
      <c r="A397" s="2">
        <v>2928604</v>
      </c>
      <c r="B397" s="2" t="s">
        <v>403</v>
      </c>
      <c r="C397" s="25">
        <v>57800</v>
      </c>
      <c r="D397" s="25">
        <v>13033.9</v>
      </c>
      <c r="E397" s="7">
        <v>16997</v>
      </c>
      <c r="F397" s="24">
        <v>333</v>
      </c>
      <c r="G397" s="26">
        <v>11140</v>
      </c>
      <c r="H397" s="27">
        <v>6104</v>
      </c>
      <c r="I397" s="25">
        <v>1598.7348000000002</v>
      </c>
      <c r="J397" s="25">
        <v>543.03600000000006</v>
      </c>
      <c r="K397" s="7">
        <v>21798.164052389999</v>
      </c>
      <c r="L397" s="22">
        <v>38.043954620682662</v>
      </c>
      <c r="M397" s="22">
        <v>42.848800810455288</v>
      </c>
      <c r="N397" s="22">
        <v>54.287578001606875</v>
      </c>
      <c r="O397" s="28">
        <v>25177.670379539999</v>
      </c>
      <c r="P397" s="29">
        <v>14.776016035316648</v>
      </c>
      <c r="Q397" s="28">
        <v>24069.579823529999</v>
      </c>
      <c r="R397" s="29">
        <v>37.616921372631261</v>
      </c>
      <c r="S397" s="22">
        <v>64.600000000000009</v>
      </c>
      <c r="T397" s="30">
        <v>60.9</v>
      </c>
      <c r="U397" s="30">
        <v>81</v>
      </c>
      <c r="V397" s="30">
        <v>60</v>
      </c>
      <c r="W397" s="1" t="str">
        <f t="shared" si="6"/>
        <v>D</v>
      </c>
    </row>
    <row r="398" spans="1:23">
      <c r="A398" s="2">
        <v>2928703</v>
      </c>
      <c r="B398" s="2" t="s">
        <v>404</v>
      </c>
      <c r="C398" s="25">
        <v>90985</v>
      </c>
      <c r="D398" s="25">
        <v>11682.473999999998</v>
      </c>
      <c r="E398" s="7">
        <v>27427</v>
      </c>
      <c r="F398" s="24">
        <v>448</v>
      </c>
      <c r="G398" s="26">
        <v>17260</v>
      </c>
      <c r="H398" s="27">
        <v>10725</v>
      </c>
      <c r="I398" s="25">
        <v>1195.1393999999998</v>
      </c>
      <c r="J398" s="25">
        <v>524.16780000000006</v>
      </c>
      <c r="K398" s="7">
        <v>42860.725014559997</v>
      </c>
      <c r="L398" s="22">
        <v>29.395237157981015</v>
      </c>
      <c r="M398" s="22">
        <v>44.385864139520507</v>
      </c>
      <c r="N398" s="22">
        <v>52.176499878091199</v>
      </c>
      <c r="O398" s="28">
        <v>47893.808836459997</v>
      </c>
      <c r="P398" s="29">
        <v>11.2298469460537</v>
      </c>
      <c r="Q398" s="28">
        <v>29733.706090169999</v>
      </c>
      <c r="R398" s="29">
        <v>41.34471286333924</v>
      </c>
      <c r="S398" s="22">
        <v>70</v>
      </c>
      <c r="T398" s="30">
        <v>68.100000000000009</v>
      </c>
      <c r="U398" s="30">
        <v>78.8</v>
      </c>
      <c r="V398" s="30">
        <v>58.099999999999994</v>
      </c>
      <c r="W398" s="1" t="str">
        <f t="shared" si="6"/>
        <v>D</v>
      </c>
    </row>
    <row r="399" spans="1:23">
      <c r="A399" s="2">
        <v>2930105</v>
      </c>
      <c r="B399" s="2" t="s">
        <v>405</v>
      </c>
      <c r="C399" s="25">
        <v>74419</v>
      </c>
      <c r="D399" s="25">
        <v>16855.9035</v>
      </c>
      <c r="E399" s="7">
        <v>22072</v>
      </c>
      <c r="F399" s="24">
        <v>369</v>
      </c>
      <c r="G399" s="26">
        <v>18002</v>
      </c>
      <c r="H399" s="27">
        <v>5364</v>
      </c>
      <c r="I399" s="25">
        <v>1810.4268000000002</v>
      </c>
      <c r="J399" s="25">
        <v>333.18480000000005</v>
      </c>
      <c r="K399" s="7">
        <v>28688.45214148</v>
      </c>
      <c r="L399" s="22">
        <v>35.653691525251133</v>
      </c>
      <c r="M399" s="22">
        <v>43.842360739278163</v>
      </c>
      <c r="N399" s="22">
        <v>56.134188841329433</v>
      </c>
      <c r="O399" s="28">
        <v>32384.912370940001</v>
      </c>
      <c r="P399" s="29">
        <v>12.712602746006757</v>
      </c>
      <c r="Q399" s="28">
        <v>29904.385326330001</v>
      </c>
      <c r="R399" s="29">
        <v>39.502288385305974</v>
      </c>
      <c r="S399" s="22">
        <v>66.600000000000009</v>
      </c>
      <c r="T399" s="30">
        <v>68.7</v>
      </c>
      <c r="U399" s="30">
        <v>79.600000000000009</v>
      </c>
      <c r="V399" s="30">
        <v>55.1</v>
      </c>
      <c r="W399" s="1" t="str">
        <f t="shared" si="6"/>
        <v>D</v>
      </c>
    </row>
    <row r="400" spans="1:23">
      <c r="A400" s="2">
        <v>2930501</v>
      </c>
      <c r="B400" s="2" t="s">
        <v>406</v>
      </c>
      <c r="C400" s="25">
        <v>76762</v>
      </c>
      <c r="D400" s="25">
        <v>29576.3986</v>
      </c>
      <c r="E400" s="7">
        <v>21765</v>
      </c>
      <c r="F400" s="24">
        <v>338</v>
      </c>
      <c r="G400" s="26">
        <v>19236</v>
      </c>
      <c r="H400" s="27">
        <v>8569</v>
      </c>
      <c r="I400" s="25">
        <v>1962.7529999999999</v>
      </c>
      <c r="J400" s="25">
        <v>515.42399999999998</v>
      </c>
      <c r="K400" s="7">
        <v>33196.815779260003</v>
      </c>
      <c r="L400" s="22">
        <v>38.107287116433035</v>
      </c>
      <c r="M400" s="22">
        <v>42.741199978253889</v>
      </c>
      <c r="N400" s="22">
        <v>59.688310569338846</v>
      </c>
      <c r="O400" s="28">
        <v>36907.637895430002</v>
      </c>
      <c r="P400" s="29">
        <v>19.179564705105406</v>
      </c>
      <c r="Q400" s="28">
        <v>27239.501952210001</v>
      </c>
      <c r="R400" s="29">
        <v>36.246960396311302</v>
      </c>
      <c r="S400" s="22">
        <v>63.4</v>
      </c>
      <c r="T400" s="30">
        <v>64.099999999999994</v>
      </c>
      <c r="U400" s="30">
        <v>81.3</v>
      </c>
      <c r="V400" s="30">
        <v>59.099999999999994</v>
      </c>
      <c r="W400" s="1" t="str">
        <f t="shared" si="6"/>
        <v>D</v>
      </c>
    </row>
    <row r="401" spans="1:23">
      <c r="A401" s="2">
        <v>2931905</v>
      </c>
      <c r="B401" s="2" t="s">
        <v>407</v>
      </c>
      <c r="C401" s="25">
        <v>52418</v>
      </c>
      <c r="D401" s="25">
        <v>30460.0998</v>
      </c>
      <c r="E401" s="7">
        <v>14880</v>
      </c>
      <c r="F401" s="24">
        <v>234</v>
      </c>
      <c r="G401" s="26">
        <v>22364</v>
      </c>
      <c r="H401" s="27">
        <v>9440</v>
      </c>
      <c r="I401" s="25">
        <v>1857.8273999999999</v>
      </c>
      <c r="J401" s="25">
        <v>869.31780000000003</v>
      </c>
      <c r="K401" s="7">
        <v>21136.640445339999</v>
      </c>
      <c r="L401" s="22">
        <v>37.279309638406914</v>
      </c>
      <c r="M401" s="22">
        <v>51.09183253408802</v>
      </c>
      <c r="N401" s="22">
        <v>79.268530575292502</v>
      </c>
      <c r="O401" s="28">
        <v>23185.68025351</v>
      </c>
      <c r="P401" s="29">
        <v>20.052146902078363</v>
      </c>
      <c r="Q401" s="28">
        <v>20313.405260250001</v>
      </c>
      <c r="R401" s="29">
        <v>43.057641170067207</v>
      </c>
      <c r="S401" s="22">
        <v>57.9</v>
      </c>
      <c r="T401" s="30">
        <v>63.2</v>
      </c>
      <c r="U401" s="30">
        <v>81.699999999999989</v>
      </c>
      <c r="V401" s="30">
        <v>52</v>
      </c>
      <c r="W401" s="1" t="str">
        <f t="shared" si="6"/>
        <v>D</v>
      </c>
    </row>
    <row r="402" spans="1:23">
      <c r="A402" s="2">
        <v>2932903</v>
      </c>
      <c r="B402" s="2" t="s">
        <v>408</v>
      </c>
      <c r="C402" s="25">
        <v>88673</v>
      </c>
      <c r="D402" s="25">
        <v>24305.2693</v>
      </c>
      <c r="E402" s="7">
        <v>26342</v>
      </c>
      <c r="F402" s="24">
        <v>351</v>
      </c>
      <c r="G402" s="26">
        <v>24976</v>
      </c>
      <c r="H402" s="27">
        <v>20081</v>
      </c>
      <c r="I402" s="25">
        <v>876.68100000000004</v>
      </c>
      <c r="J402" s="25">
        <v>1003.2360000000001</v>
      </c>
      <c r="K402" s="7">
        <v>39037.832036389998</v>
      </c>
      <c r="L402" s="22">
        <v>32.649992961197619</v>
      </c>
      <c r="M402" s="22">
        <v>48.634027891030748</v>
      </c>
      <c r="N402" s="22">
        <v>62.157420940707361</v>
      </c>
      <c r="O402" s="28">
        <v>43900.637368590003</v>
      </c>
      <c r="P402" s="29">
        <v>13.49238682513516</v>
      </c>
      <c r="Q402" s="28">
        <v>29891.618450279999</v>
      </c>
      <c r="R402" s="29">
        <v>39.213988869412319</v>
      </c>
      <c r="S402" s="22">
        <v>62.3</v>
      </c>
      <c r="T402" s="30">
        <v>68.7</v>
      </c>
      <c r="U402" s="30">
        <v>79.100000000000009</v>
      </c>
      <c r="V402" s="30">
        <v>57.199999999999996</v>
      </c>
      <c r="W402" s="1" t="str">
        <f t="shared" si="6"/>
        <v>D</v>
      </c>
    </row>
    <row r="403" spans="1:23">
      <c r="A403" s="2">
        <v>2900702</v>
      </c>
      <c r="B403" s="2" t="s">
        <v>409</v>
      </c>
      <c r="C403" s="25">
        <v>141949</v>
      </c>
      <c r="D403" s="25">
        <v>17913.963799999998</v>
      </c>
      <c r="E403" s="7">
        <v>41637</v>
      </c>
      <c r="F403" s="24">
        <v>478</v>
      </c>
      <c r="G403" s="26">
        <v>22114</v>
      </c>
      <c r="H403" s="27">
        <v>5772</v>
      </c>
      <c r="I403" s="25">
        <v>1954.4694</v>
      </c>
      <c r="J403" s="25">
        <v>186.38099999999997</v>
      </c>
      <c r="K403" s="7">
        <v>58099.705227869999</v>
      </c>
      <c r="L403" s="22">
        <v>36.373261129125957</v>
      </c>
      <c r="M403" s="22">
        <v>35.940641197683</v>
      </c>
      <c r="N403" s="22">
        <v>45.279023765214596</v>
      </c>
      <c r="O403" s="28">
        <v>67016.312987650002</v>
      </c>
      <c r="P403" s="29">
        <v>13.969041606041765</v>
      </c>
      <c r="Q403" s="28">
        <v>54178.651992630002</v>
      </c>
      <c r="R403" s="29">
        <v>35.913827371945047</v>
      </c>
      <c r="S403" s="22">
        <v>68.300000000000011</v>
      </c>
      <c r="T403" s="30">
        <v>65.2</v>
      </c>
      <c r="U403" s="30">
        <v>82.3</v>
      </c>
      <c r="V403" s="30">
        <v>61.6</v>
      </c>
      <c r="W403" s="1" t="str">
        <f t="shared" si="6"/>
        <v>D</v>
      </c>
    </row>
    <row r="404" spans="1:23">
      <c r="A404" s="2">
        <v>2903201</v>
      </c>
      <c r="B404" s="2" t="s">
        <v>410</v>
      </c>
      <c r="C404" s="25">
        <v>137427</v>
      </c>
      <c r="D404" s="25">
        <v>13687.729200000002</v>
      </c>
      <c r="E404" s="7">
        <v>38577</v>
      </c>
      <c r="F404" s="24">
        <v>530</v>
      </c>
      <c r="G404" s="26">
        <v>20748</v>
      </c>
      <c r="H404" s="27">
        <v>8386</v>
      </c>
      <c r="I404" s="25">
        <v>2759.8193999999999</v>
      </c>
      <c r="J404" s="25">
        <v>294.52800000000002</v>
      </c>
      <c r="K404" s="7">
        <v>61183.885849049999</v>
      </c>
      <c r="L404" s="22">
        <v>34.154782894238217</v>
      </c>
      <c r="M404" s="22">
        <v>33.613218457536128</v>
      </c>
      <c r="N404" s="22">
        <v>45.794028175096976</v>
      </c>
      <c r="O404" s="28">
        <v>67508.348738159999</v>
      </c>
      <c r="P404" s="29">
        <v>10.51663245206419</v>
      </c>
      <c r="Q404" s="28">
        <v>46166.076258959998</v>
      </c>
      <c r="R404" s="29">
        <v>31.279305664118198</v>
      </c>
      <c r="S404" s="22">
        <v>72.099999999999994</v>
      </c>
      <c r="T404" s="30">
        <v>69.5</v>
      </c>
      <c r="U404" s="30">
        <v>80.7</v>
      </c>
      <c r="V404" s="30">
        <v>66.8</v>
      </c>
      <c r="W404" s="1" t="str">
        <f t="shared" si="6"/>
        <v>D</v>
      </c>
    </row>
    <row r="405" spans="1:23">
      <c r="A405" s="2">
        <v>2905701</v>
      </c>
      <c r="B405" s="2" t="s">
        <v>411</v>
      </c>
      <c r="C405" s="25">
        <v>242970</v>
      </c>
      <c r="D405" s="25">
        <v>11006.541000000001</v>
      </c>
      <c r="E405" s="7">
        <v>73991</v>
      </c>
      <c r="F405" s="24">
        <v>475</v>
      </c>
      <c r="G405" s="26">
        <v>28094</v>
      </c>
      <c r="H405" s="27">
        <v>4739</v>
      </c>
      <c r="I405" s="25">
        <v>1632.7895999999998</v>
      </c>
      <c r="J405" s="25">
        <v>98.942999999999998</v>
      </c>
      <c r="K405" s="7">
        <v>106129.53448944</v>
      </c>
      <c r="L405" s="22">
        <v>35.754798669784265</v>
      </c>
      <c r="M405" s="22">
        <v>30.672082516119513</v>
      </c>
      <c r="N405" s="22">
        <v>45.610087367247957</v>
      </c>
      <c r="O405" s="28">
        <v>125447.30193011</v>
      </c>
      <c r="P405" s="29">
        <v>14.576586073654719</v>
      </c>
      <c r="Q405" s="28">
        <v>77558.010111569994</v>
      </c>
      <c r="R405" s="29">
        <v>29.990201413831954</v>
      </c>
      <c r="S405" s="22">
        <v>69.399999999999991</v>
      </c>
      <c r="T405" s="30">
        <v>71</v>
      </c>
      <c r="U405" s="30">
        <v>82</v>
      </c>
      <c r="V405" s="30">
        <v>61.9</v>
      </c>
      <c r="W405" s="1" t="str">
        <f t="shared" si="6"/>
        <v>D</v>
      </c>
    </row>
    <row r="406" spans="1:23">
      <c r="A406" s="2">
        <v>2910727</v>
      </c>
      <c r="B406" s="2" t="s">
        <v>412</v>
      </c>
      <c r="C406" s="25">
        <v>100196</v>
      </c>
      <c r="D406" s="25">
        <v>6783.2691999999988</v>
      </c>
      <c r="E406" s="7">
        <v>29461</v>
      </c>
      <c r="F406" s="24">
        <v>484</v>
      </c>
      <c r="G406" s="26">
        <v>21484</v>
      </c>
      <c r="H406" s="27">
        <v>3582</v>
      </c>
      <c r="I406" s="25">
        <v>2821.9464000000003</v>
      </c>
      <c r="J406" s="25">
        <v>179.93819999999999</v>
      </c>
      <c r="K406" s="7">
        <v>43588.454581350001</v>
      </c>
      <c r="L406" s="22">
        <v>34.949713875525966</v>
      </c>
      <c r="M406" s="22">
        <v>35.557699087840668</v>
      </c>
      <c r="N406" s="22">
        <v>54.247253326645698</v>
      </c>
      <c r="O406" s="28">
        <v>49010.981689159998</v>
      </c>
      <c r="P406" s="29">
        <v>11.29953691585588</v>
      </c>
      <c r="Q406" s="28">
        <v>33685.98376594</v>
      </c>
      <c r="R406" s="29">
        <v>30.64077034575503</v>
      </c>
      <c r="S406" s="22">
        <v>67.7</v>
      </c>
      <c r="T406" s="30">
        <v>65.7</v>
      </c>
      <c r="U406" s="30">
        <v>79.600000000000009</v>
      </c>
      <c r="V406" s="30">
        <v>59.4</v>
      </c>
      <c r="W406" s="1" t="str">
        <f t="shared" si="6"/>
        <v>D</v>
      </c>
    </row>
    <row r="407" spans="1:23">
      <c r="A407" s="2">
        <v>2913606</v>
      </c>
      <c r="B407" s="2" t="s">
        <v>413</v>
      </c>
      <c r="C407" s="25">
        <v>184236</v>
      </c>
      <c r="D407" s="25">
        <v>28961.8992</v>
      </c>
      <c r="E407" s="7">
        <v>56003</v>
      </c>
      <c r="F407" s="24">
        <v>506</v>
      </c>
      <c r="G407" s="26">
        <v>34412</v>
      </c>
      <c r="H407" s="27">
        <v>15685</v>
      </c>
      <c r="I407" s="25">
        <v>1515.8987999999997</v>
      </c>
      <c r="J407" s="25">
        <v>416.02079999999995</v>
      </c>
      <c r="K407" s="7">
        <v>76609.516597850001</v>
      </c>
      <c r="L407" s="22">
        <v>31.2143799591225</v>
      </c>
      <c r="M407" s="22">
        <v>40.032461375648168</v>
      </c>
      <c r="N407" s="22">
        <v>50.498144142026746</v>
      </c>
      <c r="O407" s="28">
        <v>87718.082018710003</v>
      </c>
      <c r="P407" s="29">
        <v>12.795321459988141</v>
      </c>
      <c r="Q407" s="28">
        <v>67353.747227200001</v>
      </c>
      <c r="R407" s="29">
        <v>44.797578533930569</v>
      </c>
      <c r="S407" s="22">
        <v>69</v>
      </c>
      <c r="T407" s="30">
        <v>67</v>
      </c>
      <c r="U407" s="30">
        <v>79.400000000000006</v>
      </c>
      <c r="V407" s="30">
        <v>66.7</v>
      </c>
      <c r="W407" s="1" t="str">
        <f t="shared" si="6"/>
        <v>D</v>
      </c>
    </row>
    <row r="408" spans="1:23">
      <c r="A408" s="2">
        <v>2914802</v>
      </c>
      <c r="B408" s="2" t="s">
        <v>414</v>
      </c>
      <c r="C408" s="25">
        <v>204667</v>
      </c>
      <c r="D408" s="25">
        <v>5014.3415000000005</v>
      </c>
      <c r="E408" s="7">
        <v>63020</v>
      </c>
      <c r="F408" s="24">
        <v>546</v>
      </c>
      <c r="G408" s="26">
        <v>32794</v>
      </c>
      <c r="H408" s="27">
        <v>4790</v>
      </c>
      <c r="I408" s="25">
        <v>888.18600000000004</v>
      </c>
      <c r="J408" s="25">
        <v>117.81120000000001</v>
      </c>
      <c r="K408" s="7">
        <v>84833.829116780005</v>
      </c>
      <c r="L408" s="22">
        <v>33.086440985833136</v>
      </c>
      <c r="M408" s="22">
        <v>36.935584849567007</v>
      </c>
      <c r="N408" s="22">
        <v>46.335685209735082</v>
      </c>
      <c r="O408" s="28">
        <v>98548.596806879999</v>
      </c>
      <c r="P408" s="29">
        <v>12.192629343212676</v>
      </c>
      <c r="Q408" s="28">
        <v>76478.630418000001</v>
      </c>
      <c r="R408" s="29">
        <v>39.990275894770399</v>
      </c>
      <c r="S408" s="22">
        <v>71.2</v>
      </c>
      <c r="T408" s="30">
        <v>75.400000000000006</v>
      </c>
      <c r="U408" s="30">
        <v>82.6</v>
      </c>
      <c r="V408" s="30">
        <v>59</v>
      </c>
      <c r="W408" s="1" t="str">
        <f t="shared" si="6"/>
        <v>D</v>
      </c>
    </row>
    <row r="409" spans="1:23">
      <c r="A409" s="2">
        <v>2918001</v>
      </c>
      <c r="B409" s="2" t="s">
        <v>415</v>
      </c>
      <c r="C409" s="25">
        <v>151895</v>
      </c>
      <c r="D409" s="25">
        <v>12470.579500000002</v>
      </c>
      <c r="E409" s="7">
        <v>45309</v>
      </c>
      <c r="F409" s="24">
        <v>409</v>
      </c>
      <c r="G409" s="26">
        <v>36648</v>
      </c>
      <c r="H409" s="27">
        <v>7827</v>
      </c>
      <c r="I409" s="25">
        <v>862.875</v>
      </c>
      <c r="J409" s="25">
        <v>258.63240000000002</v>
      </c>
      <c r="K409" s="7">
        <v>63269.281461339997</v>
      </c>
      <c r="L409" s="22">
        <v>33.624747632118975</v>
      </c>
      <c r="M409" s="22">
        <v>44.07951164973921</v>
      </c>
      <c r="N409" s="22">
        <v>55.225192532953947</v>
      </c>
      <c r="O409" s="28">
        <v>70548.31093136</v>
      </c>
      <c r="P409" s="29">
        <v>11.138755644335188</v>
      </c>
      <c r="Q409" s="28">
        <v>57929.87802969</v>
      </c>
      <c r="R409" s="29">
        <v>38.991304596728973</v>
      </c>
      <c r="S409" s="22">
        <v>66.5</v>
      </c>
      <c r="T409" s="30">
        <v>66.100000000000009</v>
      </c>
      <c r="U409" s="30">
        <v>77.600000000000009</v>
      </c>
      <c r="V409" s="30">
        <v>64.3</v>
      </c>
      <c r="W409" s="1" t="str">
        <f t="shared" si="6"/>
        <v>D</v>
      </c>
    </row>
    <row r="410" spans="1:23">
      <c r="A410" s="2">
        <v>2918407</v>
      </c>
      <c r="B410" s="2" t="s">
        <v>416</v>
      </c>
      <c r="C410" s="25">
        <v>197965</v>
      </c>
      <c r="D410" s="25">
        <v>37197.623499999994</v>
      </c>
      <c r="E410" s="7">
        <v>55019</v>
      </c>
      <c r="F410" s="24">
        <v>405</v>
      </c>
      <c r="G410" s="26">
        <v>38100</v>
      </c>
      <c r="H410" s="27">
        <v>13450</v>
      </c>
      <c r="I410" s="25">
        <v>1407.2916</v>
      </c>
      <c r="J410" s="25">
        <v>333.18480000000005</v>
      </c>
      <c r="K410" s="7">
        <v>79661.118778339995</v>
      </c>
      <c r="L410" s="22">
        <v>36.652574201389257</v>
      </c>
      <c r="M410" s="22">
        <v>37.711215806402379</v>
      </c>
      <c r="N410" s="22">
        <v>53.252388308896151</v>
      </c>
      <c r="O410" s="28">
        <v>89599.715930799997</v>
      </c>
      <c r="P410" s="29">
        <v>11.571386546702223</v>
      </c>
      <c r="Q410" s="28">
        <v>72560.390990250002</v>
      </c>
      <c r="R410" s="29">
        <v>32.37643379597651</v>
      </c>
      <c r="S410" s="22">
        <v>67.7</v>
      </c>
      <c r="T410" s="30">
        <v>68.100000000000009</v>
      </c>
      <c r="U410" s="30">
        <v>79.800000000000011</v>
      </c>
      <c r="V410" s="30">
        <v>61.6</v>
      </c>
      <c r="W410" s="1" t="str">
        <f t="shared" si="6"/>
        <v>D</v>
      </c>
    </row>
    <row r="411" spans="1:23">
      <c r="A411" s="2">
        <v>2919207</v>
      </c>
      <c r="B411" s="2" t="s">
        <v>417</v>
      </c>
      <c r="C411" s="25">
        <v>163449</v>
      </c>
      <c r="D411" s="25" t="e">
        <v>#VALUE!</v>
      </c>
      <c r="E411" s="7">
        <v>49435</v>
      </c>
      <c r="F411" s="24">
        <v>878</v>
      </c>
      <c r="G411" s="26">
        <v>12266</v>
      </c>
      <c r="H411" s="27">
        <v>157</v>
      </c>
      <c r="I411" s="25">
        <v>977.46479999999997</v>
      </c>
      <c r="J411" s="25">
        <v>6.442800000000001</v>
      </c>
      <c r="K411" s="7">
        <v>78137.113842830004</v>
      </c>
      <c r="L411" s="22">
        <v>32.66810743139596</v>
      </c>
      <c r="M411" s="22">
        <v>27.927020700781007</v>
      </c>
      <c r="N411" s="22">
        <v>34.749632382331718</v>
      </c>
      <c r="O411" s="28">
        <v>87946.615853330004</v>
      </c>
      <c r="P411" s="29">
        <v>9.6555670482782645</v>
      </c>
      <c r="Q411" s="28">
        <v>50785.711530330002</v>
      </c>
      <c r="R411" s="29">
        <v>27.480623621144147</v>
      </c>
      <c r="S411" s="22">
        <v>75.400000000000006</v>
      </c>
      <c r="T411" s="30">
        <v>78.100000000000009</v>
      </c>
      <c r="U411" s="30">
        <v>82.699999999999989</v>
      </c>
      <c r="V411" s="30">
        <v>66.3</v>
      </c>
      <c r="W411" s="1" t="str">
        <f t="shared" si="6"/>
        <v>D</v>
      </c>
    </row>
    <row r="412" spans="1:23">
      <c r="A412" s="2">
        <v>2924009</v>
      </c>
      <c r="B412" s="2" t="s">
        <v>418</v>
      </c>
      <c r="C412" s="25">
        <v>108396</v>
      </c>
      <c r="D412" s="25">
        <v>14991.166799999999</v>
      </c>
      <c r="E412" s="7">
        <v>31139</v>
      </c>
      <c r="F412" s="24">
        <v>455</v>
      </c>
      <c r="G412" s="26">
        <v>26848</v>
      </c>
      <c r="H412" s="27">
        <v>8844</v>
      </c>
      <c r="I412" s="25">
        <v>561.44399999999996</v>
      </c>
      <c r="J412" s="25">
        <v>389.7894</v>
      </c>
      <c r="K412" s="7">
        <v>42470.762245819998</v>
      </c>
      <c r="L412" s="22">
        <v>37.104216370010029</v>
      </c>
      <c r="M412" s="22">
        <v>35.201088892165586</v>
      </c>
      <c r="N412" s="22">
        <v>55.482107933040325</v>
      </c>
      <c r="O412" s="28">
        <v>47159.913184980003</v>
      </c>
      <c r="P412" s="29">
        <v>12.98147104929323</v>
      </c>
      <c r="Q412" s="28">
        <v>43769.886031100003</v>
      </c>
      <c r="R412" s="29">
        <v>36.904704414017985</v>
      </c>
      <c r="S412" s="22">
        <v>67.400000000000006</v>
      </c>
      <c r="T412" s="30">
        <v>68.100000000000009</v>
      </c>
      <c r="U412" s="30">
        <v>79</v>
      </c>
      <c r="V412" s="30">
        <v>59.199999999999996</v>
      </c>
      <c r="W412" s="1" t="str">
        <f t="shared" si="6"/>
        <v>D</v>
      </c>
    </row>
    <row r="413" spans="1:23">
      <c r="A413" s="2">
        <v>2925303</v>
      </c>
      <c r="B413" s="2" t="s">
        <v>419</v>
      </c>
      <c r="C413" s="25">
        <v>126929</v>
      </c>
      <c r="D413" s="25">
        <v>22847.22</v>
      </c>
      <c r="E413" s="7">
        <v>38361</v>
      </c>
      <c r="F413" s="24">
        <v>457</v>
      </c>
      <c r="G413" s="26">
        <v>21100</v>
      </c>
      <c r="H413" s="27">
        <v>9127</v>
      </c>
      <c r="I413" s="25">
        <v>1922.7156</v>
      </c>
      <c r="J413" s="25">
        <v>316.1574</v>
      </c>
      <c r="K413" s="7">
        <v>58015.808853659997</v>
      </c>
      <c r="L413" s="22">
        <v>31.678026263294345</v>
      </c>
      <c r="M413" s="22">
        <v>35.797063958272211</v>
      </c>
      <c r="N413" s="22">
        <v>54.407874792040886</v>
      </c>
      <c r="O413" s="28">
        <v>64350.841117570002</v>
      </c>
      <c r="P413" s="29">
        <v>10.260461197464032</v>
      </c>
      <c r="Q413" s="28">
        <v>37616.350058440003</v>
      </c>
      <c r="R413" s="29">
        <v>31.682631415208206</v>
      </c>
      <c r="S413" s="22">
        <v>67.600000000000009</v>
      </c>
      <c r="T413" s="30">
        <v>68.8</v>
      </c>
      <c r="U413" s="30">
        <v>80.800000000000011</v>
      </c>
      <c r="V413" s="30">
        <v>59</v>
      </c>
      <c r="W413" s="1" t="str">
        <f t="shared" si="6"/>
        <v>D</v>
      </c>
    </row>
    <row r="414" spans="1:23">
      <c r="A414" s="2">
        <v>2930709</v>
      </c>
      <c r="B414" s="2" t="s">
        <v>420</v>
      </c>
      <c r="C414" s="25">
        <v>118047</v>
      </c>
      <c r="D414" s="25">
        <v>12241.473899999999</v>
      </c>
      <c r="E414" s="7">
        <v>35000</v>
      </c>
      <c r="F414" s="24">
        <v>372</v>
      </c>
      <c r="G414" s="26">
        <v>13572</v>
      </c>
      <c r="H414" s="27">
        <v>3102</v>
      </c>
      <c r="I414" s="25">
        <v>1798.4616000000001</v>
      </c>
      <c r="J414" s="25">
        <v>136.2192</v>
      </c>
      <c r="K414" s="7">
        <v>45960.258792740002</v>
      </c>
      <c r="L414" s="22">
        <v>40.014703535378359</v>
      </c>
      <c r="M414" s="22">
        <v>31.950762603250109</v>
      </c>
      <c r="N414" s="22">
        <v>46.04391244546833</v>
      </c>
      <c r="O414" s="28">
        <v>56229.319722729997</v>
      </c>
      <c r="P414" s="29">
        <v>16.472898551830976</v>
      </c>
      <c r="Q414" s="28">
        <v>41425.857664980002</v>
      </c>
      <c r="R414" s="29">
        <v>28.0308662153938</v>
      </c>
      <c r="S414" s="22">
        <v>67.5</v>
      </c>
      <c r="T414" s="30">
        <v>68.300000000000011</v>
      </c>
      <c r="U414" s="30">
        <v>80</v>
      </c>
      <c r="V414" s="30">
        <v>58.8</v>
      </c>
      <c r="W414" s="1" t="str">
        <f t="shared" si="6"/>
        <v>D</v>
      </c>
    </row>
    <row r="415" spans="1:23">
      <c r="A415" s="2">
        <v>2931350</v>
      </c>
      <c r="B415" s="2" t="s">
        <v>421</v>
      </c>
      <c r="C415" s="25">
        <v>138341</v>
      </c>
      <c r="D415" s="25">
        <v>9075.1695999999993</v>
      </c>
      <c r="E415" s="7">
        <v>41028</v>
      </c>
      <c r="F415" s="24">
        <v>493</v>
      </c>
      <c r="G415" s="26">
        <v>29766</v>
      </c>
      <c r="H415" s="27">
        <v>4136</v>
      </c>
      <c r="I415" s="25">
        <v>1552.7148000000002</v>
      </c>
      <c r="J415" s="25">
        <v>146.8038</v>
      </c>
      <c r="K415" s="7">
        <v>61691.065130390001</v>
      </c>
      <c r="L415" s="22">
        <v>32.264170533787812</v>
      </c>
      <c r="M415" s="22">
        <v>37.159095701449665</v>
      </c>
      <c r="N415" s="22">
        <v>55.164574703314869</v>
      </c>
      <c r="O415" s="28">
        <v>69043.031580519993</v>
      </c>
      <c r="P415" s="29">
        <v>10.97057378625748</v>
      </c>
      <c r="Q415" s="28">
        <v>45600.582979179999</v>
      </c>
      <c r="R415" s="29">
        <v>35.495573384972246</v>
      </c>
      <c r="S415" s="22">
        <v>68.5</v>
      </c>
      <c r="T415" s="30">
        <v>67.7</v>
      </c>
      <c r="U415" s="30">
        <v>81.5</v>
      </c>
      <c r="V415" s="30">
        <v>62.2</v>
      </c>
      <c r="W415" s="1" t="str">
        <f t="shared" si="6"/>
        <v>D</v>
      </c>
    </row>
    <row r="416" spans="1:23">
      <c r="A416" s="2">
        <v>2933307</v>
      </c>
      <c r="B416" s="2" t="s">
        <v>422</v>
      </c>
      <c r="C416" s="25">
        <v>306866</v>
      </c>
      <c r="D416" s="25">
        <v>32128.870200000001</v>
      </c>
      <c r="E416" s="7">
        <v>86460</v>
      </c>
      <c r="F416" s="24">
        <v>484</v>
      </c>
      <c r="G416" s="26">
        <v>61360</v>
      </c>
      <c r="H416" s="27">
        <v>22800</v>
      </c>
      <c r="I416" s="25">
        <v>1645.6751999999999</v>
      </c>
      <c r="J416" s="25">
        <v>342.38880000000006</v>
      </c>
      <c r="K416" s="7">
        <v>138570.26980785001</v>
      </c>
      <c r="L416" s="22">
        <v>31.722222894440439</v>
      </c>
      <c r="M416" s="22">
        <v>40.437810099876529</v>
      </c>
      <c r="N416" s="22">
        <v>55.15014026716679</v>
      </c>
      <c r="O416" s="28">
        <v>152769.90892424999</v>
      </c>
      <c r="P416" s="29">
        <v>9.7327455825561522</v>
      </c>
      <c r="Q416" s="28">
        <v>104846.49872968</v>
      </c>
      <c r="R416" s="29">
        <v>36.237313313920673</v>
      </c>
      <c r="S416" s="22">
        <v>67.800000000000011</v>
      </c>
      <c r="T416" s="30">
        <v>65.900000000000006</v>
      </c>
      <c r="U416" s="30">
        <v>79.600000000000009</v>
      </c>
      <c r="V416" s="30">
        <v>65</v>
      </c>
      <c r="W416" s="1" t="str">
        <f t="shared" si="6"/>
        <v>D</v>
      </c>
    </row>
    <row r="417" spans="1:23">
      <c r="A417" s="2">
        <v>2910800</v>
      </c>
      <c r="B417" s="2" t="s">
        <v>423</v>
      </c>
      <c r="C417" s="25">
        <v>556642</v>
      </c>
      <c r="D417" s="25">
        <v>46034.293399999995</v>
      </c>
      <c r="E417" s="7">
        <v>162864</v>
      </c>
      <c r="F417" s="24">
        <v>514</v>
      </c>
      <c r="G417" s="26">
        <v>76742</v>
      </c>
      <c r="H417" s="27">
        <v>16333</v>
      </c>
      <c r="I417" s="25">
        <v>2023.0392000000002</v>
      </c>
      <c r="J417" s="25">
        <v>138.9804</v>
      </c>
      <c r="K417" s="7">
        <v>261613.54074826001</v>
      </c>
      <c r="L417" s="22">
        <v>32.380819649066957</v>
      </c>
      <c r="M417" s="22">
        <v>35.683839335872634</v>
      </c>
      <c r="N417" s="22">
        <v>45.627376476836226</v>
      </c>
      <c r="O417" s="28">
        <v>292296.20551151998</v>
      </c>
      <c r="P417" s="29">
        <v>11.648860256986145</v>
      </c>
      <c r="Q417" s="28">
        <v>179150.17972391</v>
      </c>
      <c r="R417" s="29">
        <v>33.793520379711879</v>
      </c>
      <c r="S417" s="22">
        <v>71.2</v>
      </c>
      <c r="T417" s="30">
        <v>69.5</v>
      </c>
      <c r="U417" s="30">
        <v>80.7</v>
      </c>
      <c r="V417" s="30">
        <v>64.3</v>
      </c>
      <c r="W417" s="1" t="str">
        <f t="shared" si="6"/>
        <v>D</v>
      </c>
    </row>
    <row r="418" spans="1:23">
      <c r="A418" s="2">
        <v>2927408</v>
      </c>
      <c r="B418" s="2" t="s">
        <v>424</v>
      </c>
      <c r="C418" s="25">
        <v>2675656</v>
      </c>
      <c r="D418" s="25">
        <v>802.69679999999994</v>
      </c>
      <c r="E418" s="7">
        <v>858887</v>
      </c>
      <c r="F418" s="24">
        <v>786</v>
      </c>
      <c r="G418" s="26">
        <v>168408</v>
      </c>
      <c r="H418" s="27">
        <v>2249</v>
      </c>
      <c r="I418" s="25">
        <v>461.5806</v>
      </c>
      <c r="J418" s="25">
        <v>4.6020000000000003</v>
      </c>
      <c r="K418" s="7">
        <v>1252948.77065668</v>
      </c>
      <c r="L418" s="22">
        <v>32.958428478105716</v>
      </c>
      <c r="M418" s="22">
        <v>28.016017574354919</v>
      </c>
      <c r="N418" s="22">
        <v>32.01336415629504</v>
      </c>
      <c r="O418" s="28">
        <v>1441179.0545743499</v>
      </c>
      <c r="P418" s="29">
        <v>11.573924732363976</v>
      </c>
      <c r="Q418" s="28">
        <v>889869.57030965004</v>
      </c>
      <c r="R418" s="29">
        <v>32.408519758920079</v>
      </c>
      <c r="S418" s="22">
        <v>75.900000000000006</v>
      </c>
      <c r="T418" s="30">
        <v>77.2</v>
      </c>
      <c r="U418" s="30">
        <v>83.5</v>
      </c>
      <c r="V418" s="30">
        <v>67.900000000000006</v>
      </c>
      <c r="W418" s="1" t="str">
        <f t="shared" si="6"/>
        <v>D</v>
      </c>
    </row>
  </sheetData>
  <autoFilter ref="A1:V1" xr:uid="{34852AAF-F859-4AEC-A80F-D35D5A859F56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954-E3A4-584E-BF92-BAB6E9D28458}">
  <dimension ref="A1:AX419"/>
  <sheetViews>
    <sheetView tabSelected="1" topLeftCell="A393" workbookViewId="0">
      <selection activeCell="V12" sqref="A12:V26"/>
    </sheetView>
  </sheetViews>
  <sheetFormatPr defaultColWidth="21.296875" defaultRowHeight="13.8"/>
  <cols>
    <col min="1" max="1" width="7.69921875" style="1" bestFit="1" customWidth="1"/>
    <col min="2" max="2" width="21" style="1" bestFit="1" customWidth="1"/>
    <col min="3" max="3" width="10.796875" style="1" customWidth="1"/>
    <col min="4" max="4" width="6" style="1" customWidth="1"/>
    <col min="5" max="5" width="7.69921875" style="1" customWidth="1"/>
    <col min="6" max="6" width="6.5" style="1" customWidth="1"/>
    <col min="7" max="7" width="6" style="1" customWidth="1"/>
    <col min="8" max="8" width="8.796875" style="7" customWidth="1"/>
    <col min="9" max="9" width="9.69921875" style="7" customWidth="1"/>
    <col min="10" max="12" width="10.5" style="7" customWidth="1"/>
    <col min="13" max="13" width="12.796875" style="7" customWidth="1"/>
    <col min="14" max="14" width="10.796875" style="1" customWidth="1"/>
    <col min="15" max="15" width="8.19921875" style="7" customWidth="1"/>
    <col min="16" max="16" width="20.19921875" style="10" customWidth="1"/>
    <col min="17" max="17" width="10.19921875" style="1" customWidth="1"/>
    <col min="18" max="19" width="16.69921875" style="1" customWidth="1"/>
    <col min="20" max="20" width="11.796875" style="1" customWidth="1"/>
    <col min="21" max="28" width="9.296875" style="1" customWidth="1"/>
    <col min="29" max="29" width="13.19921875" style="1" bestFit="1" customWidth="1"/>
    <col min="30" max="30" width="21.296875" style="1"/>
    <col min="31" max="31" width="13.19921875" style="1" bestFit="1" customWidth="1"/>
    <col min="32" max="32" width="8.69921875" style="1" bestFit="1" customWidth="1"/>
    <col min="33" max="33" width="11.5" style="1" bestFit="1" customWidth="1"/>
    <col min="34" max="35" width="10" style="1" bestFit="1" customWidth="1"/>
    <col min="36" max="36" width="10.796875" style="1" bestFit="1" customWidth="1"/>
    <col min="37" max="37" width="11.69921875" style="1" bestFit="1" customWidth="1"/>
    <col min="38" max="38" width="8.5" style="1" bestFit="1" customWidth="1"/>
    <col min="39" max="50" width="13.19921875" style="1" bestFit="1" customWidth="1"/>
    <col min="51" max="16384" width="21.296875" style="1"/>
  </cols>
  <sheetData>
    <row r="1" spans="1:50" ht="13.95" customHeight="1">
      <c r="H1" s="57" t="s">
        <v>431</v>
      </c>
      <c r="I1" s="57"/>
      <c r="J1" s="57"/>
      <c r="K1" s="57"/>
      <c r="L1" s="57"/>
      <c r="M1" s="57"/>
      <c r="O1" s="1"/>
      <c r="Q1" s="58" t="s">
        <v>435</v>
      </c>
      <c r="R1" s="59"/>
      <c r="S1" s="59"/>
      <c r="U1" s="60" t="s">
        <v>440</v>
      </c>
      <c r="V1" s="60"/>
      <c r="W1" s="61" t="s">
        <v>441</v>
      </c>
      <c r="X1" s="62"/>
      <c r="Y1" s="61" t="s">
        <v>442</v>
      </c>
      <c r="Z1" s="62"/>
      <c r="AA1" s="61" t="s">
        <v>443</v>
      </c>
      <c r="AB1" s="63"/>
      <c r="AC1" s="19"/>
      <c r="AE1" s="19"/>
      <c r="AF1" s="56" t="s">
        <v>447</v>
      </c>
      <c r="AG1" s="56"/>
      <c r="AH1" s="56"/>
      <c r="AI1" s="56"/>
      <c r="AJ1" s="56"/>
      <c r="AK1" s="56"/>
      <c r="AL1" s="56"/>
      <c r="AM1" s="56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50" ht="40.950000000000003" customHeight="1">
      <c r="A2" s="5" t="s">
        <v>0</v>
      </c>
      <c r="B2" s="5" t="s">
        <v>1</v>
      </c>
      <c r="C2" s="14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8" t="s">
        <v>425</v>
      </c>
      <c r="I2" s="8" t="s">
        <v>426</v>
      </c>
      <c r="J2" s="8" t="s">
        <v>427</v>
      </c>
      <c r="K2" s="8" t="s">
        <v>428</v>
      </c>
      <c r="L2" s="8" t="s">
        <v>429</v>
      </c>
      <c r="M2" s="8" t="s">
        <v>430</v>
      </c>
      <c r="N2" s="1" t="s">
        <v>432</v>
      </c>
      <c r="O2" s="13" t="s">
        <v>433</v>
      </c>
      <c r="P2" s="12" t="s">
        <v>434</v>
      </c>
      <c r="Q2" s="15" t="s">
        <v>436</v>
      </c>
      <c r="R2" s="15" t="s">
        <v>437</v>
      </c>
      <c r="S2" s="15" t="s">
        <v>438</v>
      </c>
      <c r="T2" s="18" t="s">
        <v>439</v>
      </c>
      <c r="U2" s="1">
        <v>2000</v>
      </c>
      <c r="V2" s="1">
        <v>2010</v>
      </c>
      <c r="W2" s="1">
        <v>2000</v>
      </c>
      <c r="X2" s="1">
        <v>2010</v>
      </c>
      <c r="Y2" s="1">
        <v>2000</v>
      </c>
      <c r="Z2" s="1">
        <v>2010</v>
      </c>
      <c r="AA2" s="1">
        <v>2000</v>
      </c>
      <c r="AB2" s="1">
        <v>2010</v>
      </c>
      <c r="AC2" s="18" t="s">
        <v>445</v>
      </c>
      <c r="AD2" s="18" t="s">
        <v>444</v>
      </c>
      <c r="AE2" s="18" t="s">
        <v>467</v>
      </c>
      <c r="AF2" s="21" t="s">
        <v>448</v>
      </c>
      <c r="AG2" s="21" t="s">
        <v>449</v>
      </c>
      <c r="AH2" s="21" t="s">
        <v>450</v>
      </c>
      <c r="AI2" s="21" t="s">
        <v>451</v>
      </c>
      <c r="AJ2" s="21" t="s">
        <v>452</v>
      </c>
      <c r="AK2" s="21" t="s">
        <v>453</v>
      </c>
      <c r="AL2" s="21" t="s">
        <v>454</v>
      </c>
      <c r="AM2" s="21" t="s">
        <v>455</v>
      </c>
      <c r="AN2" s="18" t="s">
        <v>456</v>
      </c>
      <c r="AO2" s="18" t="s">
        <v>458</v>
      </c>
      <c r="AP2" s="18" t="s">
        <v>457</v>
      </c>
      <c r="AQ2" s="18" t="s">
        <v>459</v>
      </c>
      <c r="AR2" s="18" t="s">
        <v>460</v>
      </c>
      <c r="AS2" s="18" t="s">
        <v>466</v>
      </c>
      <c r="AT2" s="18" t="s">
        <v>461</v>
      </c>
      <c r="AU2" s="18" t="s">
        <v>462</v>
      </c>
      <c r="AV2" s="18" t="s">
        <v>463</v>
      </c>
      <c r="AW2" s="18" t="s">
        <v>464</v>
      </c>
      <c r="AX2" s="18" t="s">
        <v>465</v>
      </c>
    </row>
    <row r="3" spans="1:50">
      <c r="A3" s="2">
        <v>2900603</v>
      </c>
      <c r="B3" s="2" t="s">
        <v>7</v>
      </c>
      <c r="C3" s="3">
        <v>4602</v>
      </c>
      <c r="D3" s="4">
        <v>58.24</v>
      </c>
      <c r="E3" s="4">
        <v>41.76</v>
      </c>
      <c r="F3" s="4">
        <v>51.09</v>
      </c>
      <c r="G3" s="4">
        <v>48.91</v>
      </c>
      <c r="H3" s="7">
        <v>441.79199999999997</v>
      </c>
      <c r="I3" s="7">
        <v>724.81500000000005</v>
      </c>
      <c r="J3" s="7">
        <v>867.01679999999988</v>
      </c>
      <c r="K3" s="7">
        <v>948.93240000000003</v>
      </c>
      <c r="L3" s="7">
        <v>1000.9349999999999</v>
      </c>
      <c r="M3" s="7">
        <v>618.04859999999996</v>
      </c>
      <c r="N3" s="9">
        <v>1632</v>
      </c>
      <c r="O3" s="7">
        <v>1359</v>
      </c>
      <c r="P3" s="11">
        <v>262</v>
      </c>
      <c r="Q3" s="16">
        <v>13.14</v>
      </c>
      <c r="R3" s="16">
        <v>32.71</v>
      </c>
      <c r="S3" s="16">
        <v>68.3</v>
      </c>
      <c r="T3" s="17">
        <v>1193</v>
      </c>
      <c r="U3" s="16">
        <v>32.64</v>
      </c>
      <c r="V3" s="16">
        <v>23.76</v>
      </c>
      <c r="W3" s="16">
        <v>43.5</v>
      </c>
      <c r="X3" s="16">
        <v>55.92</v>
      </c>
      <c r="Y3" s="16">
        <v>14.03</v>
      </c>
      <c r="Z3" s="16">
        <v>15.38</v>
      </c>
      <c r="AA3" s="16">
        <v>42.48</v>
      </c>
      <c r="AB3" s="16">
        <v>28.7</v>
      </c>
      <c r="AC3" s="20">
        <v>3838.0084919800001</v>
      </c>
      <c r="AD3" s="7">
        <v>1820.3622223699999</v>
      </c>
      <c r="AE3" s="20">
        <f>SUM(AF3:AL3)</f>
        <v>2593.82773176</v>
      </c>
      <c r="AF3" s="20">
        <v>750.58927405999998</v>
      </c>
      <c r="AG3" s="20">
        <v>1298.03717936</v>
      </c>
      <c r="AH3" s="20">
        <v>376.88676736000002</v>
      </c>
      <c r="AI3" s="20">
        <v>144.50313553999999</v>
      </c>
      <c r="AJ3" s="20">
        <v>20.566470819999999</v>
      </c>
      <c r="AK3" s="20">
        <v>3.2449046199999998</v>
      </c>
      <c r="AL3" s="20" t="s">
        <v>309</v>
      </c>
      <c r="AM3" s="20">
        <v>1244.1807603</v>
      </c>
      <c r="AN3" s="20">
        <v>2039.00370021</v>
      </c>
      <c r="AO3" s="20">
        <v>300.65085284999998</v>
      </c>
      <c r="AP3" s="20">
        <v>1799.0047918499999</v>
      </c>
      <c r="AQ3" s="20">
        <v>943.52990745</v>
      </c>
      <c r="AR3" s="20">
        <v>1665.10017642</v>
      </c>
      <c r="AS3" s="20">
        <v>2568.0084920600002</v>
      </c>
      <c r="AT3" s="20">
        <v>1852.8430679200001</v>
      </c>
      <c r="AU3" s="20">
        <v>230.64605291999999</v>
      </c>
      <c r="AV3" s="20">
        <v>395.69871519999998</v>
      </c>
      <c r="AW3" s="20">
        <v>88.820656020000001</v>
      </c>
      <c r="AX3" s="20" t="s">
        <v>309</v>
      </c>
    </row>
    <row r="4" spans="1:50">
      <c r="A4" s="2">
        <v>2907400</v>
      </c>
      <c r="B4" s="2" t="s">
        <v>8</v>
      </c>
      <c r="C4" s="3">
        <v>2612</v>
      </c>
      <c r="D4" s="4">
        <v>37.020000000000003</v>
      </c>
      <c r="E4" s="4">
        <v>62.98</v>
      </c>
      <c r="F4" s="4">
        <v>51.84</v>
      </c>
      <c r="G4" s="4">
        <v>48.16</v>
      </c>
      <c r="H4" s="7">
        <v>247.87880000000001</v>
      </c>
      <c r="I4" s="7">
        <v>430.98</v>
      </c>
      <c r="J4" s="7">
        <v>428.8904</v>
      </c>
      <c r="K4" s="7">
        <v>604.93920000000003</v>
      </c>
      <c r="L4" s="7">
        <v>533.10919999999999</v>
      </c>
      <c r="M4" s="7">
        <v>365.94120000000004</v>
      </c>
      <c r="N4" s="9">
        <v>994</v>
      </c>
      <c r="O4" s="7">
        <v>759</v>
      </c>
      <c r="P4" s="11">
        <v>251</v>
      </c>
      <c r="Q4" s="16">
        <v>20.39</v>
      </c>
      <c r="R4" s="16">
        <v>39.89</v>
      </c>
      <c r="S4" s="16">
        <v>68.91</v>
      </c>
      <c r="T4" s="17">
        <v>679</v>
      </c>
      <c r="U4" s="16">
        <v>32.450000000000003</v>
      </c>
      <c r="V4" s="16">
        <v>25.71</v>
      </c>
      <c r="W4" s="16">
        <v>0.87</v>
      </c>
      <c r="X4" s="16">
        <v>2.11</v>
      </c>
      <c r="Y4" s="16">
        <v>66.040000000000006</v>
      </c>
      <c r="Z4" s="16">
        <v>69.3</v>
      </c>
      <c r="AA4" s="16">
        <v>33.090000000000003</v>
      </c>
      <c r="AB4" s="16">
        <v>28.59</v>
      </c>
      <c r="AC4" s="20">
        <v>2200.60197406</v>
      </c>
      <c r="AD4" s="7">
        <v>921.21947480999995</v>
      </c>
      <c r="AE4" s="20">
        <f t="shared" ref="AE4:AE67" si="0">SUM(AF4:AL4)</f>
        <v>1249.0707004600001</v>
      </c>
      <c r="AF4" s="20">
        <v>368.07541362000001</v>
      </c>
      <c r="AG4" s="20">
        <v>623.44913510000003</v>
      </c>
      <c r="AH4" s="20">
        <v>167.54159808</v>
      </c>
      <c r="AI4" s="20">
        <v>78.137983430000006</v>
      </c>
      <c r="AJ4" s="20">
        <v>7.0224470800000001</v>
      </c>
      <c r="AK4" s="20">
        <v>4.8441231499999997</v>
      </c>
      <c r="AL4" s="20" t="s">
        <v>309</v>
      </c>
      <c r="AM4" s="20">
        <v>951.53127363999999</v>
      </c>
      <c r="AN4" s="20">
        <v>957.87662205000004</v>
      </c>
      <c r="AO4" s="20">
        <v>193.82054901000001</v>
      </c>
      <c r="AP4" s="20">
        <v>1242.7253520500001</v>
      </c>
      <c r="AQ4" s="20">
        <v>757.71072462999996</v>
      </c>
      <c r="AR4" s="20">
        <v>814.83642093000003</v>
      </c>
      <c r="AS4" s="20">
        <v>1514.6019741</v>
      </c>
      <c r="AT4" s="20">
        <v>1207.47028875</v>
      </c>
      <c r="AU4" s="20">
        <v>98.187849459999995</v>
      </c>
      <c r="AV4" s="20">
        <v>148.68940158999999</v>
      </c>
      <c r="AW4" s="20">
        <v>60.2544343</v>
      </c>
      <c r="AX4" s="20" t="s">
        <v>309</v>
      </c>
    </row>
    <row r="5" spans="1:50">
      <c r="A5" s="2">
        <v>2908804</v>
      </c>
      <c r="B5" s="2" t="s">
        <v>9</v>
      </c>
      <c r="C5" s="3">
        <v>4663</v>
      </c>
      <c r="D5" s="4">
        <v>49.26</v>
      </c>
      <c r="E5" s="4">
        <v>50.74</v>
      </c>
      <c r="F5" s="4">
        <v>51.04</v>
      </c>
      <c r="G5" s="4">
        <v>48.96</v>
      </c>
      <c r="H5" s="7">
        <v>410.81029999999998</v>
      </c>
      <c r="I5" s="7">
        <v>753.07449999999994</v>
      </c>
      <c r="J5" s="7">
        <v>821.15429999999992</v>
      </c>
      <c r="K5" s="7">
        <v>1005.8091000000001</v>
      </c>
      <c r="L5" s="7">
        <v>1003.0113</v>
      </c>
      <c r="M5" s="7">
        <v>669.14049999999997</v>
      </c>
      <c r="N5" s="9">
        <v>1870</v>
      </c>
      <c r="O5" s="7">
        <v>1339</v>
      </c>
      <c r="P5" s="11">
        <v>266</v>
      </c>
      <c r="Q5" s="16">
        <v>18.05</v>
      </c>
      <c r="R5" s="16">
        <v>37.29</v>
      </c>
      <c r="S5" s="16">
        <v>67.33</v>
      </c>
      <c r="T5" s="17">
        <v>1328</v>
      </c>
      <c r="U5" s="16">
        <v>30.45</v>
      </c>
      <c r="V5" s="16">
        <v>26.72</v>
      </c>
      <c r="W5" s="16">
        <v>0.92</v>
      </c>
      <c r="X5" s="16">
        <v>10.83</v>
      </c>
      <c r="Y5" s="16">
        <v>68.73</v>
      </c>
      <c r="Z5" s="16">
        <v>59.45</v>
      </c>
      <c r="AA5" s="16">
        <v>30.35</v>
      </c>
      <c r="AB5" s="16">
        <v>29.72</v>
      </c>
      <c r="AC5" s="20">
        <v>3935.0110599599998</v>
      </c>
      <c r="AD5" s="7">
        <v>1884.3815647500001</v>
      </c>
      <c r="AE5" s="20">
        <f t="shared" si="0"/>
        <v>2571.9467186800002</v>
      </c>
      <c r="AF5" s="20">
        <v>881.19003925000004</v>
      </c>
      <c r="AG5" s="20">
        <v>1181.63836726</v>
      </c>
      <c r="AH5" s="20">
        <v>301.20288441000002</v>
      </c>
      <c r="AI5" s="20">
        <v>156.7035066</v>
      </c>
      <c r="AJ5" s="20">
        <v>45.388555760000003</v>
      </c>
      <c r="AK5" s="20">
        <v>5.8233654000000001</v>
      </c>
      <c r="AL5" s="20" t="s">
        <v>309</v>
      </c>
      <c r="AM5" s="20">
        <v>1363.0643412700001</v>
      </c>
      <c r="AN5" s="20">
        <v>2113.1811818199999</v>
      </c>
      <c r="AO5" s="20">
        <v>366.44989566999999</v>
      </c>
      <c r="AP5" s="20">
        <v>1821.82987813</v>
      </c>
      <c r="AQ5" s="20">
        <v>996.61444559999995</v>
      </c>
      <c r="AR5" s="20">
        <v>1650.0900157599999</v>
      </c>
      <c r="AS5" s="20">
        <v>2672.0110599599998</v>
      </c>
      <c r="AT5" s="20">
        <v>2087.28413589</v>
      </c>
      <c r="AU5" s="20">
        <v>151.59227053000001</v>
      </c>
      <c r="AV5" s="20">
        <v>345.97390325999999</v>
      </c>
      <c r="AW5" s="20">
        <v>83.191413409999996</v>
      </c>
      <c r="AX5" s="20">
        <v>3.9693368699999998</v>
      </c>
    </row>
    <row r="6" spans="1:50">
      <c r="A6" s="2">
        <v>2910206</v>
      </c>
      <c r="B6" s="2" t="s">
        <v>10</v>
      </c>
      <c r="C6" s="3">
        <v>3874</v>
      </c>
      <c r="D6" s="4">
        <v>45.46</v>
      </c>
      <c r="E6" s="4">
        <v>54.54</v>
      </c>
      <c r="F6" s="4">
        <v>48.97</v>
      </c>
      <c r="G6" s="4">
        <v>51.03</v>
      </c>
      <c r="H6" s="7">
        <v>302.9468</v>
      </c>
      <c r="I6" s="7">
        <v>569.86540000000002</v>
      </c>
      <c r="J6" s="7">
        <v>710.10419999999999</v>
      </c>
      <c r="K6" s="7">
        <v>946.0308</v>
      </c>
      <c r="L6" s="7">
        <v>798.81880000000001</v>
      </c>
      <c r="M6" s="7">
        <v>545.84659999999997</v>
      </c>
      <c r="N6" s="9">
        <v>1248</v>
      </c>
      <c r="O6" s="7">
        <v>1179</v>
      </c>
      <c r="P6" s="11">
        <v>295</v>
      </c>
      <c r="Q6" s="16">
        <v>13.97</v>
      </c>
      <c r="R6" s="16">
        <v>31.56</v>
      </c>
      <c r="S6" s="16">
        <v>61.32</v>
      </c>
      <c r="T6" s="17">
        <v>1600</v>
      </c>
      <c r="U6" s="16">
        <v>28.38</v>
      </c>
      <c r="V6" s="16">
        <v>20.79</v>
      </c>
      <c r="W6" s="16">
        <v>3.63</v>
      </c>
      <c r="X6" s="16">
        <v>6.53</v>
      </c>
      <c r="Y6" s="16">
        <v>30.36</v>
      </c>
      <c r="Z6" s="16">
        <v>47.92</v>
      </c>
      <c r="AA6" s="16">
        <v>66.010000000000005</v>
      </c>
      <c r="AB6" s="16">
        <v>45.55</v>
      </c>
      <c r="AC6" s="20">
        <v>3326.8385058600002</v>
      </c>
      <c r="AD6" s="7">
        <v>1572.1934971200001</v>
      </c>
      <c r="AE6" s="20">
        <f t="shared" si="0"/>
        <v>2127.7920238500001</v>
      </c>
      <c r="AF6" s="20">
        <v>649.81453895000004</v>
      </c>
      <c r="AG6" s="20">
        <v>952.84304582000004</v>
      </c>
      <c r="AH6" s="20">
        <v>366.15279206999998</v>
      </c>
      <c r="AI6" s="20">
        <v>143.85252391</v>
      </c>
      <c r="AJ6" s="20">
        <v>7.1810683600000003</v>
      </c>
      <c r="AK6" s="20" t="s">
        <v>309</v>
      </c>
      <c r="AL6" s="20">
        <v>7.9480547399999999</v>
      </c>
      <c r="AM6" s="20">
        <v>1199.04648204</v>
      </c>
      <c r="AN6" s="20">
        <v>1771.7656716399999</v>
      </c>
      <c r="AO6" s="20">
        <v>346.21754284000002</v>
      </c>
      <c r="AP6" s="20">
        <v>1555.0728342499999</v>
      </c>
      <c r="AQ6" s="20">
        <v>852.82893920000004</v>
      </c>
      <c r="AR6" s="20">
        <v>1213.2846284499999</v>
      </c>
      <c r="AS6" s="20">
        <v>2276.8385058700001</v>
      </c>
      <c r="AT6" s="20">
        <v>1570.9424812100001</v>
      </c>
      <c r="AU6" s="20">
        <v>253.19434860999999</v>
      </c>
      <c r="AV6" s="20">
        <v>415.66288888999998</v>
      </c>
      <c r="AW6" s="20">
        <v>37.038787159999998</v>
      </c>
      <c r="AX6" s="20" t="s">
        <v>309</v>
      </c>
    </row>
    <row r="7" spans="1:50">
      <c r="A7" s="2">
        <v>2911253</v>
      </c>
      <c r="B7" s="2" t="s">
        <v>11</v>
      </c>
      <c r="C7" s="3">
        <v>4561</v>
      </c>
      <c r="D7" s="4">
        <v>55.65</v>
      </c>
      <c r="E7" s="4">
        <v>44.35</v>
      </c>
      <c r="F7" s="4">
        <v>51.66</v>
      </c>
      <c r="G7" s="4">
        <v>48.34</v>
      </c>
      <c r="H7" s="7">
        <v>359.86290000000002</v>
      </c>
      <c r="I7" s="7">
        <v>678.22069999999997</v>
      </c>
      <c r="J7" s="7">
        <v>876.16809999999998</v>
      </c>
      <c r="K7" s="7">
        <v>924.05859999999996</v>
      </c>
      <c r="L7" s="7">
        <v>1059.0642</v>
      </c>
      <c r="M7" s="7">
        <v>664.08159999999998</v>
      </c>
      <c r="N7" s="9">
        <v>1850</v>
      </c>
      <c r="O7" s="7">
        <v>1355</v>
      </c>
      <c r="P7" s="11">
        <v>251</v>
      </c>
      <c r="Q7" s="16">
        <v>11.08</v>
      </c>
      <c r="R7" s="16">
        <v>32.159999999999997</v>
      </c>
      <c r="S7" s="16">
        <v>67.180000000000007</v>
      </c>
      <c r="T7" s="17">
        <v>1520</v>
      </c>
      <c r="U7" s="16">
        <v>28.32</v>
      </c>
      <c r="V7" s="16">
        <v>26.26</v>
      </c>
      <c r="W7" s="16">
        <v>34.69</v>
      </c>
      <c r="X7" s="16">
        <v>10.85</v>
      </c>
      <c r="Y7" s="16">
        <v>20.02</v>
      </c>
      <c r="Z7" s="16">
        <v>57.12</v>
      </c>
      <c r="AA7" s="16">
        <v>45.3</v>
      </c>
      <c r="AB7" s="16">
        <v>32.03</v>
      </c>
      <c r="AC7" s="20">
        <v>3929.0650462600001</v>
      </c>
      <c r="AD7" s="7">
        <v>2104.77250073</v>
      </c>
      <c r="AE7" s="20">
        <f t="shared" si="0"/>
        <v>2740.2102950799999</v>
      </c>
      <c r="AF7" s="20">
        <v>917.82474961000003</v>
      </c>
      <c r="AG7" s="20">
        <v>1389.1446149799999</v>
      </c>
      <c r="AH7" s="20">
        <v>343.94082099000002</v>
      </c>
      <c r="AI7" s="20">
        <v>70.930975549999999</v>
      </c>
      <c r="AJ7" s="20">
        <v>16.362050669999999</v>
      </c>
      <c r="AK7" s="20">
        <v>2.0070832799999998</v>
      </c>
      <c r="AL7" s="20" t="s">
        <v>309</v>
      </c>
      <c r="AM7" s="20">
        <v>1188.8547511199999</v>
      </c>
      <c r="AN7" s="20">
        <v>2289.4592822999998</v>
      </c>
      <c r="AO7" s="20">
        <v>287.27433681999997</v>
      </c>
      <c r="AP7" s="20">
        <v>1639.6057639000001</v>
      </c>
      <c r="AQ7" s="20">
        <v>901.58041430000003</v>
      </c>
      <c r="AR7" s="20">
        <v>1539.47070816</v>
      </c>
      <c r="AS7" s="20">
        <v>2660.0650461999999</v>
      </c>
      <c r="AT7" s="20">
        <v>1977.5581852800001</v>
      </c>
      <c r="AU7" s="20">
        <v>139.38068397999999</v>
      </c>
      <c r="AV7" s="20">
        <v>513.28468340999996</v>
      </c>
      <c r="AW7" s="20">
        <v>29.841493530000001</v>
      </c>
      <c r="AX7" s="20" t="s">
        <v>309</v>
      </c>
    </row>
    <row r="8" spans="1:50">
      <c r="A8" s="2">
        <v>2912608</v>
      </c>
      <c r="B8" s="2" t="s">
        <v>12</v>
      </c>
      <c r="C8" s="3">
        <v>4866</v>
      </c>
      <c r="D8" s="4">
        <v>50.58</v>
      </c>
      <c r="E8" s="4">
        <v>49.42</v>
      </c>
      <c r="F8" s="4">
        <v>51.97</v>
      </c>
      <c r="G8" s="4">
        <v>48.03</v>
      </c>
      <c r="H8" s="7">
        <v>489.03300000000002</v>
      </c>
      <c r="I8" s="7">
        <v>919.18740000000003</v>
      </c>
      <c r="J8" s="7">
        <v>867.12119999999993</v>
      </c>
      <c r="K8" s="7">
        <v>977.09280000000001</v>
      </c>
      <c r="L8" s="7">
        <v>988.77119999999991</v>
      </c>
      <c r="M8" s="7">
        <v>624.7944</v>
      </c>
      <c r="N8" s="9">
        <v>2088</v>
      </c>
      <c r="O8" s="7">
        <v>1400</v>
      </c>
      <c r="P8" s="11">
        <v>202</v>
      </c>
      <c r="Q8" s="16">
        <v>34.92</v>
      </c>
      <c r="R8" s="16">
        <v>52.77</v>
      </c>
      <c r="S8" s="16">
        <v>78</v>
      </c>
      <c r="T8" s="17">
        <v>1644</v>
      </c>
      <c r="U8" s="16">
        <v>34.51</v>
      </c>
      <c r="V8" s="16">
        <v>30.19</v>
      </c>
      <c r="W8" s="16">
        <v>0.55000000000000004</v>
      </c>
      <c r="X8" s="16">
        <v>1.64</v>
      </c>
      <c r="Y8" s="16">
        <v>49.22</v>
      </c>
      <c r="Z8" s="16">
        <v>57.07</v>
      </c>
      <c r="AA8" s="16">
        <v>50.23</v>
      </c>
      <c r="AB8" s="16">
        <v>41.29</v>
      </c>
      <c r="AC8" s="20">
        <v>3991.8168391300001</v>
      </c>
      <c r="AD8" s="7">
        <v>1630.11631549</v>
      </c>
      <c r="AE8" s="20">
        <f t="shared" si="0"/>
        <v>1943.5438744999999</v>
      </c>
      <c r="AF8" s="20">
        <v>710.10989388999997</v>
      </c>
      <c r="AG8" s="20">
        <v>857.60421209000003</v>
      </c>
      <c r="AH8" s="20">
        <v>300.34394261</v>
      </c>
      <c r="AI8" s="20">
        <v>49.902932839999998</v>
      </c>
      <c r="AJ8" s="20">
        <v>19.674787380000001</v>
      </c>
      <c r="AK8" s="20">
        <v>5.9081056900000002</v>
      </c>
      <c r="AL8" s="20" t="s">
        <v>309</v>
      </c>
      <c r="AM8" s="20">
        <v>2048.27296458</v>
      </c>
      <c r="AN8" s="20">
        <v>1796.7828330499999</v>
      </c>
      <c r="AO8" s="20">
        <v>604.28750461000004</v>
      </c>
      <c r="AP8" s="20">
        <v>2195.03400603</v>
      </c>
      <c r="AQ8" s="20">
        <v>1443.98545997</v>
      </c>
      <c r="AR8" s="20">
        <v>1441.6357699</v>
      </c>
      <c r="AS8" s="20">
        <v>2589.8168390999999</v>
      </c>
      <c r="AT8" s="20">
        <v>2117.58533704</v>
      </c>
      <c r="AU8" s="20">
        <v>127.35690524</v>
      </c>
      <c r="AV8" s="20">
        <v>296.74333116000003</v>
      </c>
      <c r="AW8" s="20">
        <v>48.131265659999997</v>
      </c>
      <c r="AX8" s="20" t="s">
        <v>309</v>
      </c>
    </row>
    <row r="9" spans="1:50">
      <c r="A9" s="2">
        <v>2918704</v>
      </c>
      <c r="B9" s="2" t="s">
        <v>13</v>
      </c>
      <c r="C9" s="3">
        <v>3901</v>
      </c>
      <c r="D9" s="4">
        <v>53.93</v>
      </c>
      <c r="E9" s="4">
        <v>46.07</v>
      </c>
      <c r="F9" s="4">
        <v>52.04</v>
      </c>
      <c r="G9" s="4">
        <v>47.96</v>
      </c>
      <c r="H9" s="7">
        <v>296.08589999999998</v>
      </c>
      <c r="I9" s="7">
        <v>550.04099999999994</v>
      </c>
      <c r="J9" s="7">
        <v>706.08100000000002</v>
      </c>
      <c r="K9" s="7">
        <v>866.02199999999993</v>
      </c>
      <c r="L9" s="7">
        <v>885.13689999999997</v>
      </c>
      <c r="M9" s="7">
        <v>598.02330000000006</v>
      </c>
      <c r="N9" s="9">
        <v>1640</v>
      </c>
      <c r="O9" s="7">
        <v>1243</v>
      </c>
      <c r="P9" s="11">
        <v>256</v>
      </c>
      <c r="Q9" s="16">
        <v>18.100000000000001</v>
      </c>
      <c r="R9" s="16">
        <v>37.049999999999997</v>
      </c>
      <c r="S9" s="16">
        <v>68.7</v>
      </c>
      <c r="T9" s="17">
        <v>713</v>
      </c>
      <c r="U9" s="16">
        <v>34.86</v>
      </c>
      <c r="V9" s="16">
        <v>26.84</v>
      </c>
      <c r="W9" s="16">
        <v>23.51</v>
      </c>
      <c r="X9" s="16">
        <v>32.42</v>
      </c>
      <c r="Y9" s="16">
        <v>31.97</v>
      </c>
      <c r="Z9" s="16">
        <v>48.43</v>
      </c>
      <c r="AA9" s="16">
        <v>44.52</v>
      </c>
      <c r="AB9" s="16">
        <v>19.149999999999999</v>
      </c>
      <c r="AC9" s="20">
        <v>3381.58988181</v>
      </c>
      <c r="AD9" s="7">
        <v>1632.30044322</v>
      </c>
      <c r="AE9" s="20">
        <f t="shared" si="0"/>
        <v>2290.8631633099999</v>
      </c>
      <c r="AF9" s="20">
        <v>870.46091807000005</v>
      </c>
      <c r="AG9" s="20">
        <v>1029.3205243100001</v>
      </c>
      <c r="AH9" s="20">
        <v>271.45724672</v>
      </c>
      <c r="AI9" s="20">
        <v>76.063842350000002</v>
      </c>
      <c r="AJ9" s="20">
        <v>39.286574889999997</v>
      </c>
      <c r="AK9" s="20" t="s">
        <v>309</v>
      </c>
      <c r="AL9" s="20">
        <v>4.2740569700000002</v>
      </c>
      <c r="AM9" s="20">
        <v>1090.72671846</v>
      </c>
      <c r="AN9" s="20">
        <v>1851.9486169300001</v>
      </c>
      <c r="AO9" s="20">
        <v>289.37005412000002</v>
      </c>
      <c r="AP9" s="20">
        <v>1529.6412648400001</v>
      </c>
      <c r="AQ9" s="20">
        <v>801.35666433999995</v>
      </c>
      <c r="AR9" s="20">
        <v>1075.7847815499999</v>
      </c>
      <c r="AS9" s="20">
        <v>2344.5898817699999</v>
      </c>
      <c r="AT9" s="20">
        <v>1837.7567845799999</v>
      </c>
      <c r="AU9" s="20">
        <v>139.54133107000001</v>
      </c>
      <c r="AV9" s="20">
        <v>311.39504218000002</v>
      </c>
      <c r="AW9" s="20">
        <v>55.896723940000001</v>
      </c>
      <c r="AX9" s="20" t="s">
        <v>309</v>
      </c>
    </row>
    <row r="10" spans="1:50">
      <c r="A10" s="2">
        <v>2918902</v>
      </c>
      <c r="B10" s="2" t="s">
        <v>14</v>
      </c>
      <c r="C10" s="3">
        <v>3733</v>
      </c>
      <c r="D10" s="4">
        <v>55.61</v>
      </c>
      <c r="E10" s="4">
        <v>44.39</v>
      </c>
      <c r="F10" s="4">
        <v>49.21</v>
      </c>
      <c r="G10" s="4">
        <v>50.79</v>
      </c>
      <c r="H10" s="7">
        <v>341.94279999999998</v>
      </c>
      <c r="I10" s="7">
        <v>570.02909999999997</v>
      </c>
      <c r="J10" s="7">
        <v>603.99940000000004</v>
      </c>
      <c r="K10" s="7">
        <v>833.95220000000006</v>
      </c>
      <c r="L10" s="7">
        <v>854.11039999999991</v>
      </c>
      <c r="M10" s="7">
        <v>528.96609999999998</v>
      </c>
      <c r="N10" s="9">
        <v>1364</v>
      </c>
      <c r="O10" s="7">
        <v>1215</v>
      </c>
      <c r="P10" s="11">
        <v>386</v>
      </c>
      <c r="Q10" s="16">
        <v>5.09</v>
      </c>
      <c r="R10" s="16">
        <v>19.62</v>
      </c>
      <c r="S10" s="16">
        <v>56.19</v>
      </c>
      <c r="T10" s="17">
        <v>339</v>
      </c>
      <c r="U10" s="16">
        <v>35.81</v>
      </c>
      <c r="V10" s="16">
        <v>24.18</v>
      </c>
      <c r="W10" s="16">
        <v>0.31</v>
      </c>
      <c r="X10" s="16">
        <v>44.28</v>
      </c>
      <c r="Y10" s="16">
        <v>63</v>
      </c>
      <c r="Z10" s="16">
        <v>45.35</v>
      </c>
      <c r="AA10" s="16">
        <v>36.69</v>
      </c>
      <c r="AB10" s="16">
        <v>10.37</v>
      </c>
      <c r="AC10" s="20">
        <v>3153.54302942</v>
      </c>
      <c r="AD10" s="7">
        <v>1464.9758037399999</v>
      </c>
      <c r="AE10" s="20">
        <f t="shared" si="0"/>
        <v>2104.6980259700003</v>
      </c>
      <c r="AF10" s="20">
        <v>476.38920492</v>
      </c>
      <c r="AG10" s="20">
        <v>997.60735824000005</v>
      </c>
      <c r="AH10" s="20">
        <v>400.48773946</v>
      </c>
      <c r="AI10" s="20">
        <v>179.48897425999999</v>
      </c>
      <c r="AJ10" s="20">
        <v>24.036071199999999</v>
      </c>
      <c r="AK10" s="20">
        <v>14.78419616</v>
      </c>
      <c r="AL10" s="20">
        <v>11.904481730000001</v>
      </c>
      <c r="AM10" s="20">
        <v>1048.8450035000001</v>
      </c>
      <c r="AN10" s="20">
        <v>1603.9436271699999</v>
      </c>
      <c r="AO10" s="20">
        <v>111.76634691</v>
      </c>
      <c r="AP10" s="20">
        <v>1549.5994023000001</v>
      </c>
      <c r="AQ10" s="20">
        <v>937.07865659000004</v>
      </c>
      <c r="AR10" s="20">
        <v>1167.51767814</v>
      </c>
      <c r="AS10" s="20">
        <v>2206.5430294500002</v>
      </c>
      <c r="AT10" s="20">
        <v>1694.8636621000001</v>
      </c>
      <c r="AU10" s="20">
        <v>217.94098803</v>
      </c>
      <c r="AV10" s="20">
        <v>210.11416348</v>
      </c>
      <c r="AW10" s="20">
        <v>80.11531076</v>
      </c>
      <c r="AX10" s="20">
        <v>3.5089050799999999</v>
      </c>
    </row>
    <row r="11" spans="1:50">
      <c r="A11" s="2">
        <v>2919009</v>
      </c>
      <c r="B11" s="2" t="s">
        <v>15</v>
      </c>
      <c r="C11" s="3">
        <v>3936</v>
      </c>
      <c r="D11" s="4">
        <v>31.63</v>
      </c>
      <c r="E11" s="4">
        <v>68.37</v>
      </c>
      <c r="F11" s="4">
        <v>51.96</v>
      </c>
      <c r="G11" s="4">
        <v>48.04</v>
      </c>
      <c r="H11" s="7">
        <v>392.81279999999998</v>
      </c>
      <c r="I11" s="7">
        <v>704.1504000000001</v>
      </c>
      <c r="J11" s="7">
        <v>738</v>
      </c>
      <c r="K11" s="7">
        <v>823.8048</v>
      </c>
      <c r="L11" s="7">
        <v>797.82720000000006</v>
      </c>
      <c r="M11" s="7">
        <v>479.01120000000003</v>
      </c>
      <c r="N11" s="9">
        <v>1566</v>
      </c>
      <c r="O11" s="7">
        <v>1114</v>
      </c>
      <c r="P11" s="11">
        <v>195</v>
      </c>
      <c r="Q11" s="16">
        <v>29.16</v>
      </c>
      <c r="R11" s="16">
        <v>51.54</v>
      </c>
      <c r="S11" s="16">
        <v>78.73</v>
      </c>
      <c r="T11" s="17">
        <v>1616</v>
      </c>
      <c r="U11" s="16">
        <v>30.12</v>
      </c>
      <c r="V11" s="16">
        <v>27.58</v>
      </c>
      <c r="W11" s="16">
        <v>11.12</v>
      </c>
      <c r="X11" s="16">
        <v>20.2</v>
      </c>
      <c r="Y11" s="16">
        <v>30.76</v>
      </c>
      <c r="Z11" s="16">
        <v>35.1</v>
      </c>
      <c r="AA11" s="16">
        <v>58.12</v>
      </c>
      <c r="AB11" s="16">
        <v>44.7</v>
      </c>
      <c r="AC11" s="20">
        <v>3239.18028095</v>
      </c>
      <c r="AD11" s="7">
        <v>1381.54356611</v>
      </c>
      <c r="AE11" s="20">
        <f t="shared" si="0"/>
        <v>1840.14515364</v>
      </c>
      <c r="AF11" s="20">
        <v>728.67280046999997</v>
      </c>
      <c r="AG11" s="20">
        <v>841.85306064999997</v>
      </c>
      <c r="AH11" s="20">
        <v>189.97238317</v>
      </c>
      <c r="AI11" s="20">
        <v>62.33616198</v>
      </c>
      <c r="AJ11" s="20">
        <v>8.2185608999999999</v>
      </c>
      <c r="AK11" s="20">
        <v>6.7706741600000004</v>
      </c>
      <c r="AL11" s="20">
        <v>2.3215123100000001</v>
      </c>
      <c r="AM11" s="20">
        <v>1399.0351272299999</v>
      </c>
      <c r="AN11" s="20">
        <v>1570.7219496600001</v>
      </c>
      <c r="AO11" s="20">
        <v>353.98685535999999</v>
      </c>
      <c r="AP11" s="20">
        <v>1668.4583312100001</v>
      </c>
      <c r="AQ11" s="20">
        <v>1045.04827187</v>
      </c>
      <c r="AR11" s="20">
        <v>1231.7364236400001</v>
      </c>
      <c r="AS11" s="20">
        <v>2091.18028086</v>
      </c>
      <c r="AT11" s="20">
        <v>1717.9550979000001</v>
      </c>
      <c r="AU11" s="20">
        <v>134.60755136</v>
      </c>
      <c r="AV11" s="20">
        <v>219.98987912000001</v>
      </c>
      <c r="AW11" s="20">
        <v>18.627752480000002</v>
      </c>
      <c r="AX11" s="20" t="s">
        <v>309</v>
      </c>
    </row>
    <row r="12" spans="1:50">
      <c r="A12" s="2">
        <v>2900108</v>
      </c>
      <c r="B12" s="2" t="s">
        <v>16</v>
      </c>
      <c r="C12" s="3">
        <v>8316</v>
      </c>
      <c r="D12" s="4">
        <v>44.93</v>
      </c>
      <c r="E12" s="4">
        <v>55.07</v>
      </c>
      <c r="F12" s="4">
        <v>49.09</v>
      </c>
      <c r="G12" s="4">
        <v>50.91</v>
      </c>
      <c r="H12" s="7">
        <v>562.16159999999991</v>
      </c>
      <c r="I12" s="7">
        <v>1015.3836</v>
      </c>
      <c r="J12" s="7">
        <v>1361.3292000000001</v>
      </c>
      <c r="K12" s="7">
        <v>1733.0544</v>
      </c>
      <c r="L12" s="7">
        <v>2058.21</v>
      </c>
      <c r="M12" s="7">
        <v>1586.6928</v>
      </c>
      <c r="N12" s="9">
        <v>2622</v>
      </c>
      <c r="O12" s="7">
        <v>2574</v>
      </c>
      <c r="P12" s="11">
        <v>292</v>
      </c>
      <c r="Q12" s="16">
        <v>18.059999999999999</v>
      </c>
      <c r="R12" s="16">
        <v>31.17</v>
      </c>
      <c r="S12" s="16">
        <v>60.15</v>
      </c>
      <c r="T12" s="17">
        <v>729</v>
      </c>
      <c r="U12" s="16">
        <v>23.89</v>
      </c>
      <c r="V12" s="16">
        <v>19.45</v>
      </c>
      <c r="W12" s="16">
        <v>2.0499999999999998</v>
      </c>
      <c r="X12" s="16">
        <v>12.39</v>
      </c>
      <c r="Y12" s="16">
        <v>86.59</v>
      </c>
      <c r="Z12" s="16">
        <v>79.56</v>
      </c>
      <c r="AA12" s="16">
        <v>11.35</v>
      </c>
      <c r="AB12" s="16">
        <v>8.0399999999999991</v>
      </c>
      <c r="AC12" s="20">
        <v>7330.6826339400004</v>
      </c>
      <c r="AD12" s="7">
        <v>3351.78445336</v>
      </c>
      <c r="AE12" s="20">
        <f t="shared" si="0"/>
        <v>4754.5537018300001</v>
      </c>
      <c r="AF12" s="20">
        <v>1464.1013116199999</v>
      </c>
      <c r="AG12" s="20">
        <v>2275.2346911300001</v>
      </c>
      <c r="AH12" s="20">
        <v>781.40915924000001</v>
      </c>
      <c r="AI12" s="20">
        <v>195.67597943000001</v>
      </c>
      <c r="AJ12" s="20">
        <v>34.642036939999997</v>
      </c>
      <c r="AK12" s="20">
        <v>3.4905234699999999</v>
      </c>
      <c r="AL12" s="20" t="s">
        <v>309</v>
      </c>
      <c r="AM12" s="20">
        <v>2576.1289321200002</v>
      </c>
      <c r="AN12" s="20">
        <v>3658.0875848300002</v>
      </c>
      <c r="AO12" s="20">
        <v>791.02408836999996</v>
      </c>
      <c r="AP12" s="20">
        <v>3672.5950491200001</v>
      </c>
      <c r="AQ12" s="20">
        <v>1785.1048437500001</v>
      </c>
      <c r="AR12" s="20">
        <v>2798.9176815599999</v>
      </c>
      <c r="AS12" s="20">
        <v>5387.6826339500003</v>
      </c>
      <c r="AT12" s="20">
        <v>4209.7030379400003</v>
      </c>
      <c r="AU12" s="20">
        <v>392.22243314999997</v>
      </c>
      <c r="AV12" s="20">
        <v>646.29477441999995</v>
      </c>
      <c r="AW12" s="20">
        <v>134.84386720000001</v>
      </c>
      <c r="AX12" s="20">
        <v>4.6185212399999998</v>
      </c>
    </row>
    <row r="13" spans="1:50">
      <c r="A13" s="2">
        <v>2900900</v>
      </c>
      <c r="B13" s="2" t="s">
        <v>17</v>
      </c>
      <c r="C13" s="3">
        <v>6357</v>
      </c>
      <c r="D13" s="4">
        <v>79.91</v>
      </c>
      <c r="E13" s="4">
        <v>20.09</v>
      </c>
      <c r="F13" s="4">
        <v>50.34</v>
      </c>
      <c r="G13" s="4">
        <v>49.66</v>
      </c>
      <c r="H13" s="7">
        <v>551.15190000000007</v>
      </c>
      <c r="I13" s="7">
        <v>1064.1617999999999</v>
      </c>
      <c r="J13" s="7">
        <v>1149.9813000000001</v>
      </c>
      <c r="K13" s="7">
        <v>1280.2998</v>
      </c>
      <c r="L13" s="7">
        <v>1383.2832000000001</v>
      </c>
      <c r="M13" s="7">
        <v>928.75769999999989</v>
      </c>
      <c r="N13" s="9">
        <v>3018</v>
      </c>
      <c r="O13" s="7">
        <v>1961</v>
      </c>
      <c r="P13" s="11">
        <v>259</v>
      </c>
      <c r="Q13" s="16">
        <v>13.37</v>
      </c>
      <c r="R13" s="16">
        <v>35.04</v>
      </c>
      <c r="S13" s="16">
        <v>69.400000000000006</v>
      </c>
      <c r="T13" s="17">
        <v>909</v>
      </c>
      <c r="U13" s="16">
        <v>34.619999999999997</v>
      </c>
      <c r="V13" s="16">
        <v>31.82</v>
      </c>
      <c r="W13" s="16">
        <v>57.08</v>
      </c>
      <c r="X13" s="16">
        <v>68.03</v>
      </c>
      <c r="Y13" s="16">
        <v>17.059999999999999</v>
      </c>
      <c r="Z13" s="16">
        <v>15.71</v>
      </c>
      <c r="AA13" s="16">
        <v>25.87</v>
      </c>
      <c r="AB13" s="16">
        <v>16.27</v>
      </c>
      <c r="AC13" s="20">
        <v>5403.2328195399996</v>
      </c>
      <c r="AD13" s="7">
        <v>1769.39297405</v>
      </c>
      <c r="AE13" s="20">
        <f t="shared" si="0"/>
        <v>3251.13230402</v>
      </c>
      <c r="AF13" s="20">
        <v>916.55626362999999</v>
      </c>
      <c r="AG13" s="20">
        <v>1685.43630334</v>
      </c>
      <c r="AH13" s="20">
        <v>475.90607727999998</v>
      </c>
      <c r="AI13" s="20">
        <v>147.13169617</v>
      </c>
      <c r="AJ13" s="20">
        <v>21.05681912</v>
      </c>
      <c r="AK13" s="20">
        <v>2.5495725600000001</v>
      </c>
      <c r="AL13" s="20">
        <v>2.4955719200000002</v>
      </c>
      <c r="AM13" s="20">
        <v>2152.1005155399998</v>
      </c>
      <c r="AN13" s="20">
        <v>2075.0656328800001</v>
      </c>
      <c r="AO13" s="20">
        <v>286.52700557999998</v>
      </c>
      <c r="AP13" s="20">
        <v>3328.1671866800002</v>
      </c>
      <c r="AQ13" s="20">
        <v>1865.5735099599999</v>
      </c>
      <c r="AR13" s="20">
        <v>1969.1038827499999</v>
      </c>
      <c r="AS13" s="20">
        <v>3580.2328195599998</v>
      </c>
      <c r="AT13" s="20">
        <v>2913.3622388099998</v>
      </c>
      <c r="AU13" s="20">
        <v>174.96987317</v>
      </c>
      <c r="AV13" s="20">
        <v>447.90604016999998</v>
      </c>
      <c r="AW13" s="20">
        <v>41.422450560000001</v>
      </c>
      <c r="AX13" s="20">
        <v>2.5722168500000002</v>
      </c>
    </row>
    <row r="14" spans="1:50">
      <c r="A14" s="2">
        <v>2901957</v>
      </c>
      <c r="B14" s="2" t="s">
        <v>18</v>
      </c>
      <c r="C14" s="3">
        <v>7459</v>
      </c>
      <c r="D14" s="4">
        <v>68.599999999999994</v>
      </c>
      <c r="E14" s="4">
        <v>31.4</v>
      </c>
      <c r="F14" s="4">
        <v>50.86</v>
      </c>
      <c r="G14" s="4">
        <v>49.14</v>
      </c>
      <c r="H14" s="7">
        <v>733.21969999999999</v>
      </c>
      <c r="I14" s="7">
        <v>1332.1773999999998</v>
      </c>
      <c r="J14" s="7">
        <v>1550.7260999999999</v>
      </c>
      <c r="K14" s="7">
        <v>1523.1278</v>
      </c>
      <c r="L14" s="7">
        <v>1471.6607000000001</v>
      </c>
      <c r="M14" s="7">
        <v>848.08829999999989</v>
      </c>
      <c r="N14" s="9">
        <v>3348</v>
      </c>
      <c r="O14" s="7">
        <v>2115</v>
      </c>
      <c r="P14" s="11">
        <v>261</v>
      </c>
      <c r="Q14" s="16">
        <v>16.34</v>
      </c>
      <c r="R14" s="16">
        <v>40.19</v>
      </c>
      <c r="S14" s="16">
        <v>70.5</v>
      </c>
      <c r="T14" s="17">
        <v>1722</v>
      </c>
      <c r="U14" s="16">
        <v>36.54</v>
      </c>
      <c r="V14" s="16">
        <v>31.03</v>
      </c>
      <c r="W14" s="16">
        <v>25.98</v>
      </c>
      <c r="X14" s="16">
        <v>38.68</v>
      </c>
      <c r="Y14" s="16">
        <v>31.01</v>
      </c>
      <c r="Z14" s="16">
        <v>36.5</v>
      </c>
      <c r="AA14" s="16">
        <v>43.02</v>
      </c>
      <c r="AB14" s="16">
        <v>24.82</v>
      </c>
      <c r="AC14" s="20">
        <v>6180.5251513900002</v>
      </c>
      <c r="AD14" s="7">
        <v>2809.44960438</v>
      </c>
      <c r="AE14" s="20">
        <f t="shared" si="0"/>
        <v>3998.2336308099998</v>
      </c>
      <c r="AF14" s="20">
        <v>1319.3688419499999</v>
      </c>
      <c r="AG14" s="20">
        <v>1874.1081417299999</v>
      </c>
      <c r="AH14" s="20">
        <v>562.07648816000005</v>
      </c>
      <c r="AI14" s="20">
        <v>217.42253217000001</v>
      </c>
      <c r="AJ14" s="20">
        <v>19.357622280000001</v>
      </c>
      <c r="AK14" s="20">
        <v>5.9000045200000004</v>
      </c>
      <c r="AL14" s="20" t="s">
        <v>309</v>
      </c>
      <c r="AM14" s="20">
        <v>2182.2915205300001</v>
      </c>
      <c r="AN14" s="20">
        <v>3203.3391184100001</v>
      </c>
      <c r="AO14" s="20">
        <v>462.01133535000002</v>
      </c>
      <c r="AP14" s="20">
        <v>2977.1860329299998</v>
      </c>
      <c r="AQ14" s="20">
        <v>1720.28018518</v>
      </c>
      <c r="AR14" s="20">
        <v>2701.6727585399999</v>
      </c>
      <c r="AS14" s="20">
        <v>3857.5251513500002</v>
      </c>
      <c r="AT14" s="20">
        <v>3128.8132962999998</v>
      </c>
      <c r="AU14" s="20">
        <v>240.18501497</v>
      </c>
      <c r="AV14" s="20">
        <v>425.80928011999998</v>
      </c>
      <c r="AW14" s="20">
        <v>62.717559960000003</v>
      </c>
      <c r="AX14" s="20" t="s">
        <v>309</v>
      </c>
    </row>
    <row r="15" spans="1:50">
      <c r="A15" s="2">
        <v>2902302</v>
      </c>
      <c r="B15" s="2" t="s">
        <v>19</v>
      </c>
      <c r="C15" s="3">
        <v>8599</v>
      </c>
      <c r="D15" s="4">
        <v>64.11</v>
      </c>
      <c r="E15" s="4">
        <v>35.89</v>
      </c>
      <c r="F15" s="4">
        <v>50.89</v>
      </c>
      <c r="G15" s="4">
        <v>49.11</v>
      </c>
      <c r="H15" s="7">
        <v>787.66840000000002</v>
      </c>
      <c r="I15" s="7">
        <v>1627.7907</v>
      </c>
      <c r="J15" s="7">
        <v>1773.1138000000001</v>
      </c>
      <c r="K15" s="7">
        <v>1993.2482</v>
      </c>
      <c r="L15" s="7">
        <v>1597.6941999999999</v>
      </c>
      <c r="M15" s="7">
        <v>818.62479999999994</v>
      </c>
      <c r="N15" s="9">
        <v>3044</v>
      </c>
      <c r="O15" s="7">
        <v>2417</v>
      </c>
      <c r="P15" s="11">
        <v>236</v>
      </c>
      <c r="Q15" s="16">
        <v>21.09</v>
      </c>
      <c r="R15" s="16">
        <v>43.19</v>
      </c>
      <c r="S15" s="16">
        <v>73.48</v>
      </c>
      <c r="T15" s="17">
        <v>2995</v>
      </c>
      <c r="U15" s="16">
        <v>35.770000000000003</v>
      </c>
      <c r="V15" s="16">
        <v>24.62</v>
      </c>
      <c r="W15" s="16">
        <v>9.08</v>
      </c>
      <c r="X15" s="16">
        <v>20.6</v>
      </c>
      <c r="Y15" s="16">
        <v>43.24</v>
      </c>
      <c r="Z15" s="16">
        <v>43.9</v>
      </c>
      <c r="AA15" s="16">
        <v>47.68</v>
      </c>
      <c r="AB15" s="16">
        <v>35.5</v>
      </c>
      <c r="AC15" s="20">
        <v>7161.3304610900004</v>
      </c>
      <c r="AD15" s="7">
        <v>3913.5711080199999</v>
      </c>
      <c r="AE15" s="20">
        <f t="shared" si="0"/>
        <v>4769.9723249100007</v>
      </c>
      <c r="AF15" s="20">
        <v>1915.0136008300001</v>
      </c>
      <c r="AG15" s="20">
        <v>1854.8095816099999</v>
      </c>
      <c r="AH15" s="20">
        <v>715.25884790999999</v>
      </c>
      <c r="AI15" s="20">
        <v>202.70827403000001</v>
      </c>
      <c r="AJ15" s="20">
        <v>53.999535799999997</v>
      </c>
      <c r="AK15" s="20">
        <v>28.182484729999999</v>
      </c>
      <c r="AL15" s="20" t="s">
        <v>309</v>
      </c>
      <c r="AM15" s="20">
        <v>2391.3581361400002</v>
      </c>
      <c r="AN15" s="20">
        <v>4208.0208237500001</v>
      </c>
      <c r="AO15" s="20">
        <v>573.51134174000003</v>
      </c>
      <c r="AP15" s="20">
        <v>2953.3096372999998</v>
      </c>
      <c r="AQ15" s="20">
        <v>1817.8467943999999</v>
      </c>
      <c r="AR15" s="20">
        <v>3018.4605381000001</v>
      </c>
      <c r="AS15" s="20">
        <v>4401.3304610599998</v>
      </c>
      <c r="AT15" s="20">
        <v>3018.6736373499998</v>
      </c>
      <c r="AU15" s="20">
        <v>457.23722507999997</v>
      </c>
      <c r="AV15" s="20">
        <v>807.68235316000005</v>
      </c>
      <c r="AW15" s="20">
        <v>111.91905782000001</v>
      </c>
      <c r="AX15" s="20">
        <v>5.8181876499999996</v>
      </c>
    </row>
    <row r="16" spans="1:50">
      <c r="A16" s="2">
        <v>2903102</v>
      </c>
      <c r="B16" s="2" t="s">
        <v>20</v>
      </c>
      <c r="C16" s="3">
        <v>6313</v>
      </c>
      <c r="D16" s="4">
        <v>60.29</v>
      </c>
      <c r="E16" s="4">
        <v>39.71</v>
      </c>
      <c r="F16" s="4">
        <v>52.86</v>
      </c>
      <c r="G16" s="4">
        <v>47.14</v>
      </c>
      <c r="H16" s="7">
        <v>664.12759999999992</v>
      </c>
      <c r="I16" s="7">
        <v>1020.8121000000001</v>
      </c>
      <c r="J16" s="7">
        <v>1222.8281000000002</v>
      </c>
      <c r="K16" s="7">
        <v>1450.0960999999998</v>
      </c>
      <c r="L16" s="7">
        <v>1248.0800999999999</v>
      </c>
      <c r="M16" s="7">
        <v>707.05599999999993</v>
      </c>
      <c r="N16" s="9">
        <v>2480</v>
      </c>
      <c r="O16" s="7">
        <v>1798</v>
      </c>
      <c r="P16" s="11">
        <v>280</v>
      </c>
      <c r="Q16" s="16">
        <v>12.33</v>
      </c>
      <c r="R16" s="16">
        <v>34.54</v>
      </c>
      <c r="S16" s="16">
        <v>66.39</v>
      </c>
      <c r="T16" s="17">
        <v>1664</v>
      </c>
      <c r="U16" s="16">
        <v>39.32</v>
      </c>
      <c r="V16" s="16">
        <v>26.79</v>
      </c>
      <c r="W16" s="16">
        <v>29.21</v>
      </c>
      <c r="X16" s="16">
        <v>45.94</v>
      </c>
      <c r="Y16" s="16">
        <v>12.03</v>
      </c>
      <c r="Z16" s="16">
        <v>23.53</v>
      </c>
      <c r="AA16" s="16">
        <v>58.75</v>
      </c>
      <c r="AB16" s="16">
        <v>30.53</v>
      </c>
      <c r="AC16" s="20">
        <v>5221.6611955999997</v>
      </c>
      <c r="AD16" s="7">
        <v>2216.71933936</v>
      </c>
      <c r="AE16" s="20">
        <f t="shared" si="0"/>
        <v>3286.2767622799997</v>
      </c>
      <c r="AF16" s="20">
        <v>969.92215189000001</v>
      </c>
      <c r="AG16" s="20">
        <v>1513.1472876099999</v>
      </c>
      <c r="AH16" s="20">
        <v>545.38705453</v>
      </c>
      <c r="AI16" s="20">
        <v>215.67106398999999</v>
      </c>
      <c r="AJ16" s="20">
        <v>37.838880469999999</v>
      </c>
      <c r="AK16" s="20">
        <v>2.4457478099999999</v>
      </c>
      <c r="AL16" s="20">
        <v>1.8645759799999999</v>
      </c>
      <c r="AM16" s="20">
        <v>1935.3844332000001</v>
      </c>
      <c r="AN16" s="20">
        <v>2464.3654494299999</v>
      </c>
      <c r="AO16" s="20">
        <v>272.31787136999998</v>
      </c>
      <c r="AP16" s="20">
        <v>2757.2957460500002</v>
      </c>
      <c r="AQ16" s="20">
        <v>1663.06656183</v>
      </c>
      <c r="AR16" s="20">
        <v>2061.0251142000002</v>
      </c>
      <c r="AS16" s="20">
        <v>3418.6611954700002</v>
      </c>
      <c r="AT16" s="20">
        <v>2532.7206177100002</v>
      </c>
      <c r="AU16" s="20">
        <v>274.41343984000002</v>
      </c>
      <c r="AV16" s="20">
        <v>518.81999236000001</v>
      </c>
      <c r="AW16" s="20">
        <v>89.891337280000002</v>
      </c>
      <c r="AX16" s="20">
        <v>2.8158082800000002</v>
      </c>
    </row>
    <row r="17" spans="1:50">
      <c r="A17" s="2">
        <v>2903300</v>
      </c>
      <c r="B17" s="2" t="s">
        <v>21</v>
      </c>
      <c r="C17" s="3">
        <v>6453</v>
      </c>
      <c r="D17" s="4">
        <v>82.05</v>
      </c>
      <c r="E17" s="4">
        <v>17.95</v>
      </c>
      <c r="F17" s="4">
        <v>51.23</v>
      </c>
      <c r="G17" s="4">
        <v>48.77</v>
      </c>
      <c r="H17" s="7">
        <v>538.82549999999992</v>
      </c>
      <c r="I17" s="7">
        <v>1080.2321999999999</v>
      </c>
      <c r="J17" s="7">
        <v>1249.9461000000001</v>
      </c>
      <c r="K17" s="7">
        <v>1429.9848000000002</v>
      </c>
      <c r="L17" s="7">
        <v>1346.7411000000002</v>
      </c>
      <c r="M17" s="7">
        <v>807.27030000000002</v>
      </c>
      <c r="N17" s="9">
        <v>2544</v>
      </c>
      <c r="O17" s="7">
        <v>1953</v>
      </c>
      <c r="P17" s="11">
        <v>271</v>
      </c>
      <c r="Q17" s="16">
        <v>13.95</v>
      </c>
      <c r="R17" s="16">
        <v>32.520000000000003</v>
      </c>
      <c r="S17" s="16">
        <v>68.17</v>
      </c>
      <c r="T17" s="17">
        <v>1064</v>
      </c>
      <c r="U17" s="16">
        <v>30.04</v>
      </c>
      <c r="V17" s="16">
        <v>26.31</v>
      </c>
      <c r="W17" s="16">
        <v>45.46</v>
      </c>
      <c r="X17" s="16">
        <v>68.25</v>
      </c>
      <c r="Y17" s="16">
        <v>21.6</v>
      </c>
      <c r="Z17" s="16">
        <v>12.95</v>
      </c>
      <c r="AA17" s="16">
        <v>32.94</v>
      </c>
      <c r="AB17" s="16">
        <v>18.79</v>
      </c>
      <c r="AC17" s="20">
        <v>5497.75173352</v>
      </c>
      <c r="AD17" s="7">
        <v>2140.39127388</v>
      </c>
      <c r="AE17" s="20">
        <f t="shared" si="0"/>
        <v>3444.2023021700002</v>
      </c>
      <c r="AF17" s="20">
        <v>939.33410481999999</v>
      </c>
      <c r="AG17" s="20">
        <v>1750.2281865499999</v>
      </c>
      <c r="AH17" s="20">
        <v>554.91552459000002</v>
      </c>
      <c r="AI17" s="20">
        <v>153.17610316</v>
      </c>
      <c r="AJ17" s="20">
        <v>35.638690279999999</v>
      </c>
      <c r="AK17" s="20">
        <v>7.3439426399999999</v>
      </c>
      <c r="AL17" s="20">
        <v>3.5657501300000001</v>
      </c>
      <c r="AM17" s="20">
        <v>2053.54943134</v>
      </c>
      <c r="AN17" s="20">
        <v>2435.95334035</v>
      </c>
      <c r="AO17" s="20">
        <v>294.47126702000003</v>
      </c>
      <c r="AP17" s="20">
        <v>3061.7983931600002</v>
      </c>
      <c r="AQ17" s="20">
        <v>1759.07816432</v>
      </c>
      <c r="AR17" s="20">
        <v>2314.9732826600002</v>
      </c>
      <c r="AS17" s="20">
        <v>3587.75173352</v>
      </c>
      <c r="AT17" s="20">
        <v>2513.16386702</v>
      </c>
      <c r="AU17" s="20">
        <v>308.01014289</v>
      </c>
      <c r="AV17" s="20">
        <v>678.77061190999996</v>
      </c>
      <c r="AW17" s="20">
        <v>87.807111699999993</v>
      </c>
      <c r="AX17" s="20" t="s">
        <v>309</v>
      </c>
    </row>
    <row r="18" spans="1:50">
      <c r="A18" s="2">
        <v>2906105</v>
      </c>
      <c r="B18" s="2" t="s">
        <v>22</v>
      </c>
      <c r="C18" s="3">
        <v>9410</v>
      </c>
      <c r="D18" s="4">
        <v>34.270000000000003</v>
      </c>
      <c r="E18" s="4">
        <v>65.73</v>
      </c>
      <c r="F18" s="4">
        <v>51.09</v>
      </c>
      <c r="G18" s="4">
        <v>48.91</v>
      </c>
      <c r="H18" s="7">
        <v>983.34500000000003</v>
      </c>
      <c r="I18" s="7">
        <v>1773.7850000000001</v>
      </c>
      <c r="J18" s="7">
        <v>1718.2660000000001</v>
      </c>
      <c r="K18" s="7">
        <v>1999.625</v>
      </c>
      <c r="L18" s="7">
        <v>1797.31</v>
      </c>
      <c r="M18" s="7">
        <v>1137.6689999999999</v>
      </c>
      <c r="N18" s="9">
        <v>4112</v>
      </c>
      <c r="O18" s="7">
        <v>2555</v>
      </c>
      <c r="P18" s="11">
        <v>206</v>
      </c>
      <c r="Q18" s="16">
        <v>32.869999999999997</v>
      </c>
      <c r="R18" s="16">
        <v>52.14</v>
      </c>
      <c r="S18" s="16">
        <v>76.78</v>
      </c>
      <c r="T18" s="17">
        <v>1619</v>
      </c>
      <c r="U18" s="16">
        <v>35.44</v>
      </c>
      <c r="V18" s="16">
        <v>30.9</v>
      </c>
      <c r="W18" s="16">
        <v>2.08</v>
      </c>
      <c r="X18" s="16">
        <v>19.22</v>
      </c>
      <c r="Y18" s="16">
        <v>60.38</v>
      </c>
      <c r="Z18" s="16">
        <v>64.11</v>
      </c>
      <c r="AA18" s="16">
        <v>37.54</v>
      </c>
      <c r="AB18" s="16">
        <v>16.670000000000002</v>
      </c>
      <c r="AC18" s="20">
        <v>7705.4824506599998</v>
      </c>
      <c r="AD18" s="7">
        <v>3152.0031461499998</v>
      </c>
      <c r="AE18" s="20">
        <f t="shared" si="0"/>
        <v>4574.7381908999996</v>
      </c>
      <c r="AF18" s="20">
        <v>1735.22296185</v>
      </c>
      <c r="AG18" s="20">
        <v>2050.6654288099999</v>
      </c>
      <c r="AH18" s="20">
        <v>602.69015193999996</v>
      </c>
      <c r="AI18" s="20">
        <v>155.76173553000001</v>
      </c>
      <c r="AJ18" s="20">
        <v>26.53501266</v>
      </c>
      <c r="AK18" s="20">
        <v>3.86290011</v>
      </c>
      <c r="AL18" s="20" t="s">
        <v>309</v>
      </c>
      <c r="AM18" s="20">
        <v>3130.74425982</v>
      </c>
      <c r="AN18" s="20">
        <v>3407.7207815400002</v>
      </c>
      <c r="AO18" s="20">
        <v>727.26288308000005</v>
      </c>
      <c r="AP18" s="20">
        <v>4297.7616691800004</v>
      </c>
      <c r="AQ18" s="20">
        <v>2403.4813767400001</v>
      </c>
      <c r="AR18" s="20">
        <v>2933.7848177699998</v>
      </c>
      <c r="AS18" s="20">
        <v>4922.4824507200001</v>
      </c>
      <c r="AT18" s="20">
        <v>3848.2775890399998</v>
      </c>
      <c r="AU18" s="20">
        <v>295.97979444999999</v>
      </c>
      <c r="AV18" s="20">
        <v>764.42501271000003</v>
      </c>
      <c r="AW18" s="20">
        <v>13.80005452</v>
      </c>
      <c r="AX18" s="20" t="s">
        <v>309</v>
      </c>
    </row>
    <row r="19" spans="1:50">
      <c r="A19" s="2">
        <v>2906402</v>
      </c>
      <c r="B19" s="2" t="s">
        <v>23</v>
      </c>
      <c r="C19" s="3">
        <v>8895</v>
      </c>
      <c r="D19" s="4">
        <v>39.08</v>
      </c>
      <c r="E19" s="4">
        <v>60.92</v>
      </c>
      <c r="F19" s="4">
        <v>50.58</v>
      </c>
      <c r="G19" s="4">
        <v>49.42</v>
      </c>
      <c r="H19" s="7">
        <v>697.36800000000005</v>
      </c>
      <c r="I19" s="7">
        <v>1548.6195</v>
      </c>
      <c r="J19" s="7">
        <v>1577.973</v>
      </c>
      <c r="K19" s="7">
        <v>2010.27</v>
      </c>
      <c r="L19" s="7">
        <v>1728.2985000000001</v>
      </c>
      <c r="M19" s="7">
        <v>1333.3604999999998</v>
      </c>
      <c r="N19" s="9">
        <v>3422</v>
      </c>
      <c r="O19" s="7">
        <v>2553</v>
      </c>
      <c r="P19" s="11">
        <v>242</v>
      </c>
      <c r="Q19" s="16">
        <v>16.54</v>
      </c>
      <c r="R19" s="16">
        <v>37.76</v>
      </c>
      <c r="S19" s="16">
        <v>69.959999999999994</v>
      </c>
      <c r="T19" s="17">
        <v>4414</v>
      </c>
      <c r="U19" s="16">
        <v>31.94</v>
      </c>
      <c r="V19" s="16">
        <v>25.73</v>
      </c>
      <c r="W19" s="16">
        <v>10.82</v>
      </c>
      <c r="X19" s="16">
        <v>0.59</v>
      </c>
      <c r="Y19" s="16">
        <v>35.44</v>
      </c>
      <c r="Z19" s="16">
        <v>49.43</v>
      </c>
      <c r="AA19" s="16">
        <v>53.74</v>
      </c>
      <c r="AB19" s="16">
        <v>49.98</v>
      </c>
      <c r="AC19" s="20">
        <v>7557.9116493399997</v>
      </c>
      <c r="AD19" s="7">
        <v>4010.3120490400001</v>
      </c>
      <c r="AE19" s="20">
        <f t="shared" si="0"/>
        <v>4903.84330391</v>
      </c>
      <c r="AF19" s="20">
        <v>1603.7090474300001</v>
      </c>
      <c r="AG19" s="20">
        <v>2542.85478797</v>
      </c>
      <c r="AH19" s="20">
        <v>600.79336120999994</v>
      </c>
      <c r="AI19" s="20">
        <v>122.76012799</v>
      </c>
      <c r="AJ19" s="20">
        <v>29.565652780000001</v>
      </c>
      <c r="AK19" s="20" t="s">
        <v>309</v>
      </c>
      <c r="AL19" s="20">
        <v>4.1603265299999999</v>
      </c>
      <c r="AM19" s="20">
        <v>2654.0683454</v>
      </c>
      <c r="AN19" s="20">
        <v>4243.4773115500002</v>
      </c>
      <c r="AO19" s="20">
        <v>831.01814582999998</v>
      </c>
      <c r="AP19" s="20">
        <v>3314.4343377599998</v>
      </c>
      <c r="AQ19" s="20">
        <v>1823.0501995699999</v>
      </c>
      <c r="AR19" s="20">
        <v>2845.5061348700001</v>
      </c>
      <c r="AS19" s="20">
        <v>5069.91164931</v>
      </c>
      <c r="AT19" s="20">
        <v>3779.30341004</v>
      </c>
      <c r="AU19" s="20">
        <v>311.68102449999998</v>
      </c>
      <c r="AV19" s="20">
        <v>914.14993009</v>
      </c>
      <c r="AW19" s="20">
        <v>58.935064740000001</v>
      </c>
      <c r="AX19" s="20">
        <v>5.8422199399999997</v>
      </c>
    </row>
    <row r="20" spans="1:50">
      <c r="A20" s="2">
        <v>2907004</v>
      </c>
      <c r="B20" s="2" t="s">
        <v>24</v>
      </c>
      <c r="C20" s="3">
        <v>8899</v>
      </c>
      <c r="D20" s="4">
        <v>32.6</v>
      </c>
      <c r="E20" s="4">
        <v>67.400000000000006</v>
      </c>
      <c r="F20" s="4">
        <v>50.59</v>
      </c>
      <c r="G20" s="4">
        <v>49.41</v>
      </c>
      <c r="H20" s="7">
        <v>994.90819999999997</v>
      </c>
      <c r="I20" s="7">
        <v>1918.6243999999999</v>
      </c>
      <c r="J20" s="7">
        <v>1917.7345</v>
      </c>
      <c r="K20" s="7">
        <v>1894.5971</v>
      </c>
      <c r="L20" s="7">
        <v>1422.0601999999999</v>
      </c>
      <c r="M20" s="7">
        <v>750.18569999999988</v>
      </c>
      <c r="N20" s="9">
        <v>2754</v>
      </c>
      <c r="O20" s="7">
        <v>2375</v>
      </c>
      <c r="P20" s="11">
        <v>218</v>
      </c>
      <c r="Q20" s="16">
        <v>23.55</v>
      </c>
      <c r="R20" s="16">
        <v>50.05</v>
      </c>
      <c r="S20" s="16">
        <v>78.92</v>
      </c>
      <c r="T20" s="17">
        <v>1774</v>
      </c>
      <c r="U20" s="16">
        <v>31.92</v>
      </c>
      <c r="V20" s="16">
        <v>23.01</v>
      </c>
      <c r="W20" s="16">
        <v>20.83</v>
      </c>
      <c r="X20" s="16">
        <v>12.76</v>
      </c>
      <c r="Y20" s="16">
        <v>49.4</v>
      </c>
      <c r="Z20" s="16">
        <v>63.71</v>
      </c>
      <c r="AA20" s="16">
        <v>29.77</v>
      </c>
      <c r="AB20" s="16">
        <v>23.54</v>
      </c>
      <c r="AC20" s="20">
        <v>7181.3488635699996</v>
      </c>
      <c r="AD20" s="7">
        <v>2435.22558927</v>
      </c>
      <c r="AE20" s="20">
        <f t="shared" si="0"/>
        <v>3518.8679337300005</v>
      </c>
      <c r="AF20" s="20">
        <v>1063.95173621</v>
      </c>
      <c r="AG20" s="20">
        <v>1745.9352029900001</v>
      </c>
      <c r="AH20" s="20">
        <v>498.08745012999998</v>
      </c>
      <c r="AI20" s="20">
        <v>159.91088024000001</v>
      </c>
      <c r="AJ20" s="20">
        <v>43.535162649999997</v>
      </c>
      <c r="AK20" s="20">
        <v>7.4475015100000004</v>
      </c>
      <c r="AL20" s="20" t="s">
        <v>309</v>
      </c>
      <c r="AM20" s="20">
        <v>3662.4809299799999</v>
      </c>
      <c r="AN20" s="20">
        <v>3204.5870942199999</v>
      </c>
      <c r="AO20" s="20">
        <v>922.00907907999999</v>
      </c>
      <c r="AP20" s="20">
        <v>3976.76176949</v>
      </c>
      <c r="AQ20" s="20">
        <v>2740.4718508999999</v>
      </c>
      <c r="AR20" s="20">
        <v>3579.1871742799999</v>
      </c>
      <c r="AS20" s="20">
        <v>4097.3488637</v>
      </c>
      <c r="AT20" s="20">
        <v>3061.1387601599999</v>
      </c>
      <c r="AU20" s="20">
        <v>490.27280848999999</v>
      </c>
      <c r="AV20" s="20">
        <v>466.24614063000001</v>
      </c>
      <c r="AW20" s="20">
        <v>69.567599509999994</v>
      </c>
      <c r="AX20" s="20">
        <v>10.123554909999999</v>
      </c>
    </row>
    <row r="21" spans="1:50">
      <c r="A21" s="2">
        <v>2907558</v>
      </c>
      <c r="B21" s="2" t="s">
        <v>25</v>
      </c>
      <c r="C21" s="3">
        <v>8843</v>
      </c>
      <c r="D21" s="4">
        <v>26.85</v>
      </c>
      <c r="E21" s="4">
        <v>73.150000000000006</v>
      </c>
      <c r="F21" s="4">
        <v>51.37</v>
      </c>
      <c r="G21" s="4">
        <v>48.63</v>
      </c>
      <c r="H21" s="7">
        <v>717.16729999999995</v>
      </c>
      <c r="I21" s="7">
        <v>1277.8135</v>
      </c>
      <c r="J21" s="7">
        <v>1710.2362000000001</v>
      </c>
      <c r="K21" s="7">
        <v>2022.3941</v>
      </c>
      <c r="L21" s="7">
        <v>1855.2614000000001</v>
      </c>
      <c r="M21" s="7">
        <v>1261.0118</v>
      </c>
      <c r="N21" s="9">
        <v>3818</v>
      </c>
      <c r="O21" s="7">
        <v>2410</v>
      </c>
      <c r="P21" s="11">
        <v>229</v>
      </c>
      <c r="Q21" s="16">
        <v>25.52</v>
      </c>
      <c r="R21" s="16">
        <v>43.43</v>
      </c>
      <c r="S21" s="16">
        <v>68.52</v>
      </c>
      <c r="T21" s="17">
        <v>3366</v>
      </c>
      <c r="U21" s="16">
        <v>33.549999999999997</v>
      </c>
      <c r="V21" s="16">
        <v>27.88</v>
      </c>
      <c r="W21" s="16">
        <v>6.47</v>
      </c>
      <c r="X21" s="16">
        <v>16.510000000000002</v>
      </c>
      <c r="Y21" s="16">
        <v>41.57</v>
      </c>
      <c r="Z21" s="16">
        <v>43.28</v>
      </c>
      <c r="AA21" s="16">
        <v>51.96</v>
      </c>
      <c r="AB21" s="16">
        <v>40.21</v>
      </c>
      <c r="AC21" s="20">
        <v>7553.6214558800002</v>
      </c>
      <c r="AD21" s="7">
        <v>3442.7845444999998</v>
      </c>
      <c r="AE21" s="20">
        <f t="shared" si="0"/>
        <v>4800.9948000800005</v>
      </c>
      <c r="AF21" s="20">
        <v>1894.6704454999999</v>
      </c>
      <c r="AG21" s="20">
        <v>2149.72972949</v>
      </c>
      <c r="AH21" s="20">
        <v>623.79181546999996</v>
      </c>
      <c r="AI21" s="20">
        <v>94.319770950000006</v>
      </c>
      <c r="AJ21" s="20">
        <v>33.538646139999997</v>
      </c>
      <c r="AK21" s="20" t="s">
        <v>309</v>
      </c>
      <c r="AL21" s="20">
        <v>4.94439253</v>
      </c>
      <c r="AM21" s="20">
        <v>2752.62665586</v>
      </c>
      <c r="AN21" s="20">
        <v>3718.6227279700001</v>
      </c>
      <c r="AO21" s="20">
        <v>830.91643225999997</v>
      </c>
      <c r="AP21" s="20">
        <v>3834.9987279699999</v>
      </c>
      <c r="AQ21" s="20">
        <v>1921.7102236000001</v>
      </c>
      <c r="AR21" s="20">
        <v>2839.2502539100001</v>
      </c>
      <c r="AS21" s="20">
        <v>5140.6214559500004</v>
      </c>
      <c r="AT21" s="20">
        <v>4302.4314902100004</v>
      </c>
      <c r="AU21" s="20">
        <v>284.58569091999999</v>
      </c>
      <c r="AV21" s="20">
        <v>491.62725356999999</v>
      </c>
      <c r="AW21" s="20">
        <v>51.320274929999997</v>
      </c>
      <c r="AX21" s="20">
        <v>10.65674632</v>
      </c>
    </row>
    <row r="22" spans="1:50">
      <c r="A22" s="2">
        <v>2909000</v>
      </c>
      <c r="B22" s="2" t="s">
        <v>26</v>
      </c>
      <c r="C22" s="3">
        <v>8168</v>
      </c>
      <c r="D22" s="4">
        <v>31.23</v>
      </c>
      <c r="E22" s="4">
        <v>68.77</v>
      </c>
      <c r="F22" s="4">
        <v>49.56</v>
      </c>
      <c r="G22" s="4">
        <v>50.44</v>
      </c>
      <c r="H22" s="7">
        <v>578.2944</v>
      </c>
      <c r="I22" s="7">
        <v>1359.1552000000001</v>
      </c>
      <c r="J22" s="7">
        <v>1569.8896</v>
      </c>
      <c r="K22" s="7">
        <v>1757.7535999999998</v>
      </c>
      <c r="L22" s="7">
        <v>1707.1119999999999</v>
      </c>
      <c r="M22" s="7">
        <v>1195.7952</v>
      </c>
      <c r="N22" s="9">
        <v>3184</v>
      </c>
      <c r="O22" s="7">
        <v>2211</v>
      </c>
      <c r="P22" s="11">
        <v>254</v>
      </c>
      <c r="Q22" s="16">
        <v>18.12</v>
      </c>
      <c r="R22" s="16">
        <v>33.83</v>
      </c>
      <c r="S22" s="16">
        <v>65.569999999999993</v>
      </c>
      <c r="T22" s="17">
        <v>2487</v>
      </c>
      <c r="U22" s="16">
        <v>38.96</v>
      </c>
      <c r="V22" s="16">
        <v>25.55</v>
      </c>
      <c r="W22" s="16">
        <v>0.11</v>
      </c>
      <c r="X22" s="16">
        <v>0.27</v>
      </c>
      <c r="Y22" s="16">
        <v>56.18</v>
      </c>
      <c r="Z22" s="16">
        <v>70.42</v>
      </c>
      <c r="AA22" s="16">
        <v>43.72</v>
      </c>
      <c r="AB22" s="16">
        <v>29.31</v>
      </c>
      <c r="AC22" s="20">
        <v>7062.5949595399998</v>
      </c>
      <c r="AD22" s="7">
        <v>2929.57535895</v>
      </c>
      <c r="AE22" s="20">
        <f t="shared" si="0"/>
        <v>4417.6061228399994</v>
      </c>
      <c r="AF22" s="20">
        <v>1478.0672667199999</v>
      </c>
      <c r="AG22" s="20">
        <v>2062.6510626999998</v>
      </c>
      <c r="AH22" s="20">
        <v>696.73632095999994</v>
      </c>
      <c r="AI22" s="20">
        <v>138.67253418000001</v>
      </c>
      <c r="AJ22" s="20">
        <v>37.540053550000003</v>
      </c>
      <c r="AK22" s="20" t="s">
        <v>309</v>
      </c>
      <c r="AL22" s="20">
        <v>3.9388847299999998</v>
      </c>
      <c r="AM22" s="20">
        <v>2644.98883669</v>
      </c>
      <c r="AN22" s="20">
        <v>3201.0722116900001</v>
      </c>
      <c r="AO22" s="20">
        <v>654.28922187000001</v>
      </c>
      <c r="AP22" s="20">
        <v>3861.5227478400002</v>
      </c>
      <c r="AQ22" s="20">
        <v>1990.6996148200001</v>
      </c>
      <c r="AR22" s="20">
        <v>2524.9193181099999</v>
      </c>
      <c r="AS22" s="20">
        <v>4687.5949595299999</v>
      </c>
      <c r="AT22" s="20">
        <v>3841.03665735</v>
      </c>
      <c r="AU22" s="20">
        <v>344.40779554</v>
      </c>
      <c r="AV22" s="20">
        <v>412.44484215</v>
      </c>
      <c r="AW22" s="20">
        <v>89.705664490000004</v>
      </c>
      <c r="AX22" s="20" t="s">
        <v>309</v>
      </c>
    </row>
    <row r="23" spans="1:50">
      <c r="A23" s="2">
        <v>2909505</v>
      </c>
      <c r="B23" s="2" t="s">
        <v>27</v>
      </c>
      <c r="C23" s="3">
        <v>5041</v>
      </c>
      <c r="D23" s="4">
        <v>63.08</v>
      </c>
      <c r="E23" s="4">
        <v>36.92</v>
      </c>
      <c r="F23" s="4">
        <v>50.72</v>
      </c>
      <c r="G23" s="4">
        <v>49.28</v>
      </c>
      <c r="H23" s="7">
        <v>485.95240000000007</v>
      </c>
      <c r="I23" s="7">
        <v>880.15859999999998</v>
      </c>
      <c r="J23" s="7">
        <v>998.11800000000005</v>
      </c>
      <c r="K23" s="7">
        <v>1075.2452999999998</v>
      </c>
      <c r="L23" s="7">
        <v>986.01959999999997</v>
      </c>
      <c r="M23" s="7">
        <v>616.01020000000005</v>
      </c>
      <c r="N23" s="9">
        <v>2042</v>
      </c>
      <c r="O23" s="7">
        <v>1464</v>
      </c>
      <c r="P23" s="11">
        <v>232</v>
      </c>
      <c r="Q23" s="16">
        <v>23.43</v>
      </c>
      <c r="R23" s="16">
        <v>44.59</v>
      </c>
      <c r="S23" s="16">
        <v>72.75</v>
      </c>
      <c r="T23" s="17">
        <v>1002</v>
      </c>
      <c r="U23" s="16">
        <v>33.24</v>
      </c>
      <c r="V23" s="16">
        <v>27.78</v>
      </c>
      <c r="W23" s="16">
        <v>21.25</v>
      </c>
      <c r="X23" s="16">
        <v>56.08</v>
      </c>
      <c r="Y23" s="16">
        <v>48.55</v>
      </c>
      <c r="Z23" s="16">
        <v>22.95</v>
      </c>
      <c r="AA23" s="16">
        <v>30.2</v>
      </c>
      <c r="AB23" s="16">
        <v>20.97</v>
      </c>
      <c r="AC23" s="20">
        <v>4155.8729746600002</v>
      </c>
      <c r="AD23" s="7">
        <v>2172.2783774700001</v>
      </c>
      <c r="AE23" s="20">
        <f t="shared" si="0"/>
        <v>2742.5589491000001</v>
      </c>
      <c r="AF23" s="20">
        <v>1069.9156717799999</v>
      </c>
      <c r="AG23" s="20">
        <v>1190.46681687</v>
      </c>
      <c r="AH23" s="20">
        <v>338.79185808</v>
      </c>
      <c r="AI23" s="20">
        <v>95.735808070000004</v>
      </c>
      <c r="AJ23" s="20">
        <v>34.49485774</v>
      </c>
      <c r="AK23" s="20">
        <v>13.15393656</v>
      </c>
      <c r="AL23" s="20" t="s">
        <v>309</v>
      </c>
      <c r="AM23" s="20">
        <v>1413.31402557</v>
      </c>
      <c r="AN23" s="20">
        <v>2338.49446132</v>
      </c>
      <c r="AO23" s="20">
        <v>343.58813167</v>
      </c>
      <c r="AP23" s="20">
        <v>1817.37851335</v>
      </c>
      <c r="AQ23" s="20">
        <v>1069.7258939000001</v>
      </c>
      <c r="AR23" s="20">
        <v>1814.3388562499999</v>
      </c>
      <c r="AS23" s="20">
        <v>2664.8729746600002</v>
      </c>
      <c r="AT23" s="20">
        <v>1933.4573476099999</v>
      </c>
      <c r="AU23" s="20">
        <v>179.37120049000001</v>
      </c>
      <c r="AV23" s="20">
        <v>469.51442502999998</v>
      </c>
      <c r="AW23" s="20">
        <v>82.530001530000007</v>
      </c>
      <c r="AX23" s="20" t="s">
        <v>309</v>
      </c>
    </row>
    <row r="24" spans="1:50">
      <c r="A24" s="2">
        <v>2910305</v>
      </c>
      <c r="B24" s="2" t="s">
        <v>28</v>
      </c>
      <c r="C24" s="3">
        <v>7947</v>
      </c>
      <c r="D24" s="4">
        <v>40.869999999999997</v>
      </c>
      <c r="E24" s="4">
        <v>59.13</v>
      </c>
      <c r="F24" s="4">
        <v>49.79</v>
      </c>
      <c r="G24" s="4">
        <v>50.21</v>
      </c>
      <c r="H24" s="7">
        <v>653.24340000000007</v>
      </c>
      <c r="I24" s="7">
        <v>1148.3415</v>
      </c>
      <c r="J24" s="7">
        <v>1350.99</v>
      </c>
      <c r="K24" s="7">
        <v>1733.2406999999998</v>
      </c>
      <c r="L24" s="7">
        <v>1781.7174000000002</v>
      </c>
      <c r="M24" s="7">
        <v>1280.2617</v>
      </c>
      <c r="N24" s="9">
        <v>3126</v>
      </c>
      <c r="O24" s="7">
        <v>2558</v>
      </c>
      <c r="P24" s="11">
        <v>286</v>
      </c>
      <c r="Q24" s="16">
        <v>16.47</v>
      </c>
      <c r="R24" s="16">
        <v>32.47</v>
      </c>
      <c r="S24" s="16">
        <v>61.33</v>
      </c>
      <c r="T24" s="17">
        <v>1453</v>
      </c>
      <c r="U24" s="16">
        <v>29.61</v>
      </c>
      <c r="V24" s="16">
        <v>25.43</v>
      </c>
      <c r="W24" s="16">
        <v>0.28999999999999998</v>
      </c>
      <c r="X24" s="16">
        <v>0.55000000000000004</v>
      </c>
      <c r="Y24" s="16">
        <v>64.5</v>
      </c>
      <c r="Z24" s="16">
        <v>79.83</v>
      </c>
      <c r="AA24" s="16">
        <v>35.22</v>
      </c>
      <c r="AB24" s="16">
        <v>19.62</v>
      </c>
      <c r="AC24" s="20">
        <v>6816.0674457599998</v>
      </c>
      <c r="AD24" s="7">
        <v>3861.2700561900001</v>
      </c>
      <c r="AE24" s="20">
        <f t="shared" si="0"/>
        <v>4538.01558441</v>
      </c>
      <c r="AF24" s="20">
        <v>1437.7488597399999</v>
      </c>
      <c r="AG24" s="20">
        <v>2094.2670710799998</v>
      </c>
      <c r="AH24" s="20">
        <v>724.73998611000002</v>
      </c>
      <c r="AI24" s="20">
        <v>217.67782912000001</v>
      </c>
      <c r="AJ24" s="20">
        <v>40.75774577</v>
      </c>
      <c r="AK24" s="20">
        <v>14.59683238</v>
      </c>
      <c r="AL24" s="20">
        <v>8.2272602100000007</v>
      </c>
      <c r="AM24" s="20">
        <v>2278.0518613499999</v>
      </c>
      <c r="AN24" s="20">
        <v>4085.18977653</v>
      </c>
      <c r="AO24" s="20">
        <v>926.49294515999998</v>
      </c>
      <c r="AP24" s="20">
        <v>2730.8776692299998</v>
      </c>
      <c r="AQ24" s="20">
        <v>1351.55891619</v>
      </c>
      <c r="AR24" s="20">
        <v>2356.3633517100002</v>
      </c>
      <c r="AS24" s="20">
        <v>4804.0674457499999</v>
      </c>
      <c r="AT24" s="20">
        <v>3639.4962085100001</v>
      </c>
      <c r="AU24" s="20">
        <v>413.95237130999999</v>
      </c>
      <c r="AV24" s="20">
        <v>710.99509750000004</v>
      </c>
      <c r="AW24" s="20">
        <v>39.623768429999998</v>
      </c>
      <c r="AX24" s="20" t="s">
        <v>309</v>
      </c>
    </row>
    <row r="25" spans="1:50">
      <c r="A25" s="2">
        <v>2910776</v>
      </c>
      <c r="B25" s="2" t="s">
        <v>29</v>
      </c>
      <c r="C25" s="3">
        <v>6184</v>
      </c>
      <c r="D25" s="4">
        <v>52.44</v>
      </c>
      <c r="E25" s="4">
        <v>47.56</v>
      </c>
      <c r="F25" s="4">
        <v>51.7</v>
      </c>
      <c r="G25" s="4">
        <v>48.3</v>
      </c>
      <c r="H25" s="7">
        <v>541.71839999999997</v>
      </c>
      <c r="I25" s="7">
        <v>1054.9903999999999</v>
      </c>
      <c r="J25" s="7">
        <v>1145.8951999999999</v>
      </c>
      <c r="K25" s="7">
        <v>1406.86</v>
      </c>
      <c r="L25" s="7">
        <v>1283.7984000000001</v>
      </c>
      <c r="M25" s="7">
        <v>750.11919999999998</v>
      </c>
      <c r="N25" s="9">
        <v>2056</v>
      </c>
      <c r="O25" s="7">
        <v>1742</v>
      </c>
      <c r="P25" s="11">
        <v>216</v>
      </c>
      <c r="Q25" s="16">
        <v>30.67</v>
      </c>
      <c r="R25" s="16">
        <v>48.85</v>
      </c>
      <c r="S25" s="16">
        <v>75.23</v>
      </c>
      <c r="T25" s="17">
        <v>2150</v>
      </c>
      <c r="U25" s="16">
        <v>29.64</v>
      </c>
      <c r="V25" s="16">
        <v>22.41</v>
      </c>
      <c r="W25" s="16">
        <v>0.82</v>
      </c>
      <c r="X25" s="16">
        <v>1.78</v>
      </c>
      <c r="Y25" s="16">
        <v>51.95</v>
      </c>
      <c r="Z25" s="16">
        <v>57.63</v>
      </c>
      <c r="AA25" s="16">
        <v>47.23</v>
      </c>
      <c r="AB25" s="16">
        <v>40.590000000000003</v>
      </c>
      <c r="AC25" s="20">
        <v>5203.8637473999997</v>
      </c>
      <c r="AD25" s="7">
        <v>2055.6992503199999</v>
      </c>
      <c r="AE25" s="20">
        <f t="shared" si="0"/>
        <v>2875.86607624</v>
      </c>
      <c r="AF25" s="20">
        <v>1130.9597279699999</v>
      </c>
      <c r="AG25" s="20">
        <v>1259.7162795500001</v>
      </c>
      <c r="AH25" s="20">
        <v>366.94205854</v>
      </c>
      <c r="AI25" s="20">
        <v>79.905784850000003</v>
      </c>
      <c r="AJ25" s="20">
        <v>38.342225329999998</v>
      </c>
      <c r="AK25" s="20" t="s">
        <v>309</v>
      </c>
      <c r="AL25" s="20" t="s">
        <v>309</v>
      </c>
      <c r="AM25" s="20">
        <v>2327.99767109</v>
      </c>
      <c r="AN25" s="20">
        <v>2200.5157332899998</v>
      </c>
      <c r="AO25" s="20">
        <v>625.27288668999995</v>
      </c>
      <c r="AP25" s="20">
        <v>3003.3480140400002</v>
      </c>
      <c r="AQ25" s="20">
        <v>1702.7247844000001</v>
      </c>
      <c r="AR25" s="20">
        <v>1996.4039192600001</v>
      </c>
      <c r="AS25" s="20">
        <v>3429.8637473099998</v>
      </c>
      <c r="AT25" s="20">
        <v>2731.6971266999999</v>
      </c>
      <c r="AU25" s="20">
        <v>252.81330822999999</v>
      </c>
      <c r="AV25" s="20">
        <v>393.88102667999999</v>
      </c>
      <c r="AW25" s="20">
        <v>51.4722857</v>
      </c>
      <c r="AX25" s="20" t="s">
        <v>309</v>
      </c>
    </row>
    <row r="26" spans="1:50">
      <c r="A26" s="2">
        <v>2910909</v>
      </c>
      <c r="B26" s="2" t="s">
        <v>30</v>
      </c>
      <c r="C26" s="3">
        <v>5384</v>
      </c>
      <c r="D26" s="4">
        <v>80.55</v>
      </c>
      <c r="E26" s="4">
        <v>19.45</v>
      </c>
      <c r="F26" s="4">
        <v>50.74</v>
      </c>
      <c r="G26" s="4">
        <v>49.26</v>
      </c>
      <c r="H26" s="7">
        <v>501.25040000000001</v>
      </c>
      <c r="I26" s="7">
        <v>924.97119999999995</v>
      </c>
      <c r="J26" s="7">
        <v>1067.1088</v>
      </c>
      <c r="K26" s="7">
        <v>1111.2576000000001</v>
      </c>
      <c r="L26" s="7">
        <v>1067.1088</v>
      </c>
      <c r="M26" s="7">
        <v>712.84160000000008</v>
      </c>
      <c r="N26" s="9">
        <v>1850</v>
      </c>
      <c r="O26" s="7">
        <v>1602</v>
      </c>
      <c r="P26" s="11">
        <v>310</v>
      </c>
      <c r="Q26" s="16">
        <v>7.53</v>
      </c>
      <c r="R26" s="16">
        <v>23.34</v>
      </c>
      <c r="S26" s="16">
        <v>57.68</v>
      </c>
      <c r="T26" s="17">
        <v>427</v>
      </c>
      <c r="U26" s="16">
        <v>34.47</v>
      </c>
      <c r="V26" s="16">
        <v>23.37</v>
      </c>
      <c r="W26" s="16">
        <v>48.19</v>
      </c>
      <c r="X26" s="16">
        <v>55.87</v>
      </c>
      <c r="Y26" s="16">
        <v>34.590000000000003</v>
      </c>
      <c r="Z26" s="16">
        <v>35.83</v>
      </c>
      <c r="AA26" s="16">
        <v>17.22</v>
      </c>
      <c r="AB26" s="16">
        <v>8.3000000000000007</v>
      </c>
      <c r="AC26" s="20">
        <v>4487.5215951099999</v>
      </c>
      <c r="AD26" s="7">
        <v>2059.7466750799999</v>
      </c>
      <c r="AE26" s="20">
        <f t="shared" si="0"/>
        <v>3137.11045504</v>
      </c>
      <c r="AF26" s="20">
        <v>681.46072722999997</v>
      </c>
      <c r="AG26" s="20">
        <v>1634.38689561</v>
      </c>
      <c r="AH26" s="20">
        <v>607.82510147000005</v>
      </c>
      <c r="AI26" s="20">
        <v>183.24106627</v>
      </c>
      <c r="AJ26" s="20">
        <v>23.1131317</v>
      </c>
      <c r="AK26" s="20">
        <v>3.8916198</v>
      </c>
      <c r="AL26" s="20">
        <v>3.1919129599999998</v>
      </c>
      <c r="AM26" s="20">
        <v>1350.4111401099999</v>
      </c>
      <c r="AN26" s="20">
        <v>2311.4647562300001</v>
      </c>
      <c r="AO26" s="20">
        <v>221.43503286999999</v>
      </c>
      <c r="AP26" s="20">
        <v>2176.0568389199998</v>
      </c>
      <c r="AQ26" s="20">
        <v>1128.9761072399999</v>
      </c>
      <c r="AR26" s="20">
        <v>1723.19688281</v>
      </c>
      <c r="AS26" s="20">
        <v>2909.5215951599998</v>
      </c>
      <c r="AT26" s="20">
        <v>2171.7949847999998</v>
      </c>
      <c r="AU26" s="20">
        <v>232.28703321</v>
      </c>
      <c r="AV26" s="20">
        <v>443.83592841000001</v>
      </c>
      <c r="AW26" s="20">
        <v>61.603648739999997</v>
      </c>
      <c r="AX26" s="20" t="s">
        <v>309</v>
      </c>
    </row>
    <row r="27" spans="1:50">
      <c r="A27" s="2">
        <v>2911501</v>
      </c>
      <c r="B27" s="2" t="s">
        <v>31</v>
      </c>
      <c r="C27" s="3">
        <v>8357</v>
      </c>
      <c r="D27" s="4">
        <v>64.11</v>
      </c>
      <c r="E27" s="4">
        <v>35.89</v>
      </c>
      <c r="F27" s="4">
        <v>50.68</v>
      </c>
      <c r="G27" s="4">
        <v>49.32</v>
      </c>
      <c r="H27" s="7">
        <v>768.00829999999996</v>
      </c>
      <c r="I27" s="7">
        <v>1454.1179999999999</v>
      </c>
      <c r="J27" s="7">
        <v>1722.3777</v>
      </c>
      <c r="K27" s="7">
        <v>1852.7469000000001</v>
      </c>
      <c r="L27" s="7">
        <v>1617.0795000000001</v>
      </c>
      <c r="M27" s="7">
        <v>942.66959999999995</v>
      </c>
      <c r="N27" s="9">
        <v>3490</v>
      </c>
      <c r="O27" s="7">
        <v>2241</v>
      </c>
      <c r="P27" s="11">
        <v>220</v>
      </c>
      <c r="Q27" s="16">
        <v>17.77</v>
      </c>
      <c r="R27" s="16">
        <v>41.24</v>
      </c>
      <c r="S27" s="16">
        <v>75.430000000000007</v>
      </c>
      <c r="T27" s="17">
        <v>1948</v>
      </c>
      <c r="U27" s="16">
        <v>38.81</v>
      </c>
      <c r="V27" s="16">
        <v>28.44</v>
      </c>
      <c r="W27" s="16">
        <v>34.92</v>
      </c>
      <c r="X27" s="16">
        <v>57.3</v>
      </c>
      <c r="Y27" s="16">
        <v>31.2</v>
      </c>
      <c r="Z27" s="16">
        <v>20.88</v>
      </c>
      <c r="AA27" s="16">
        <v>33.869999999999997</v>
      </c>
      <c r="AB27" s="16">
        <v>21.82</v>
      </c>
      <c r="AC27" s="20">
        <v>6959.6089520300002</v>
      </c>
      <c r="AD27" s="7">
        <v>2762.7202067600001</v>
      </c>
      <c r="AE27" s="20">
        <f t="shared" si="0"/>
        <v>3981.2903969499998</v>
      </c>
      <c r="AF27" s="20">
        <v>1128.8135753399999</v>
      </c>
      <c r="AG27" s="20">
        <v>1992.0103125000001</v>
      </c>
      <c r="AH27" s="20">
        <v>682.03014753000002</v>
      </c>
      <c r="AI27" s="20">
        <v>148.48168214</v>
      </c>
      <c r="AJ27" s="20">
        <v>22.2659992</v>
      </c>
      <c r="AK27" s="20">
        <v>7.6886802400000001</v>
      </c>
      <c r="AL27" s="20" t="s">
        <v>309</v>
      </c>
      <c r="AM27" s="20">
        <v>2978.3185551400002</v>
      </c>
      <c r="AN27" s="20">
        <v>3251.3862285999999</v>
      </c>
      <c r="AO27" s="20">
        <v>546.04366675999995</v>
      </c>
      <c r="AP27" s="20">
        <v>3708.2227234900001</v>
      </c>
      <c r="AQ27" s="20">
        <v>2432.27488838</v>
      </c>
      <c r="AR27" s="20">
        <v>2964.30487313</v>
      </c>
      <c r="AS27" s="20">
        <v>4408.6089520799997</v>
      </c>
      <c r="AT27" s="20">
        <v>3346.3198774399998</v>
      </c>
      <c r="AU27" s="20">
        <v>386.09722823999999</v>
      </c>
      <c r="AV27" s="20">
        <v>585.34615539000004</v>
      </c>
      <c r="AW27" s="20">
        <v>83.456535549999998</v>
      </c>
      <c r="AX27" s="20">
        <v>7.3891554599999996</v>
      </c>
    </row>
    <row r="28" spans="1:50">
      <c r="A28" s="2">
        <v>2912806</v>
      </c>
      <c r="B28" s="2" t="s">
        <v>32</v>
      </c>
      <c r="C28" s="3">
        <v>7956</v>
      </c>
      <c r="D28" s="4">
        <v>56.96</v>
      </c>
      <c r="E28" s="4">
        <v>43.04</v>
      </c>
      <c r="F28" s="4">
        <v>51.51</v>
      </c>
      <c r="G28" s="4">
        <v>48.49</v>
      </c>
      <c r="H28" s="7">
        <v>755.82</v>
      </c>
      <c r="I28" s="7">
        <v>1314.3311999999999</v>
      </c>
      <c r="J28" s="7">
        <v>1382.7528</v>
      </c>
      <c r="K28" s="7">
        <v>1768.6188</v>
      </c>
      <c r="L28" s="7">
        <v>1662.8039999999999</v>
      </c>
      <c r="M28" s="7">
        <v>1070.8776</v>
      </c>
      <c r="N28" s="9">
        <v>2748</v>
      </c>
      <c r="O28" s="7">
        <v>2454</v>
      </c>
      <c r="P28" s="11">
        <v>395</v>
      </c>
      <c r="Q28" s="16">
        <v>5.35</v>
      </c>
      <c r="R28" s="16">
        <v>18.420000000000002</v>
      </c>
      <c r="S28" s="16">
        <v>52.26</v>
      </c>
      <c r="T28" s="17">
        <v>2047</v>
      </c>
      <c r="U28" s="16">
        <v>30.62</v>
      </c>
      <c r="V28" s="16">
        <v>23.34</v>
      </c>
      <c r="W28" s="16">
        <v>29.2</v>
      </c>
      <c r="X28" s="16">
        <v>44.78</v>
      </c>
      <c r="Y28" s="16">
        <v>29.94</v>
      </c>
      <c r="Z28" s="16">
        <v>27.63</v>
      </c>
      <c r="AA28" s="16">
        <v>40.869999999999997</v>
      </c>
      <c r="AB28" s="16">
        <v>27.59</v>
      </c>
      <c r="AC28" s="20">
        <v>6621.3659051799996</v>
      </c>
      <c r="AD28" s="7">
        <v>3322.3653691499999</v>
      </c>
      <c r="AE28" s="20">
        <f t="shared" si="0"/>
        <v>4561.6676005199997</v>
      </c>
      <c r="AF28" s="20">
        <v>897.15793549</v>
      </c>
      <c r="AG28" s="20">
        <v>2012.5610790600001</v>
      </c>
      <c r="AH28" s="20">
        <v>1060.8032211100001</v>
      </c>
      <c r="AI28" s="20">
        <v>464.53586653999997</v>
      </c>
      <c r="AJ28" s="20">
        <v>73.533201579999997</v>
      </c>
      <c r="AK28" s="20">
        <v>34.654710180000002</v>
      </c>
      <c r="AL28" s="20">
        <v>18.421586560000001</v>
      </c>
      <c r="AM28" s="20">
        <v>2059.6983047499998</v>
      </c>
      <c r="AN28" s="20">
        <v>3612.7269704800001</v>
      </c>
      <c r="AO28" s="20">
        <v>356.80567771</v>
      </c>
      <c r="AP28" s="20">
        <v>3008.6389347899999</v>
      </c>
      <c r="AQ28" s="20">
        <v>1702.89262704</v>
      </c>
      <c r="AR28" s="20">
        <v>2409.2840720300001</v>
      </c>
      <c r="AS28" s="20">
        <v>4505.3659052800003</v>
      </c>
      <c r="AT28" s="20">
        <v>3361.37407876</v>
      </c>
      <c r="AU28" s="20">
        <v>326.91687451000001</v>
      </c>
      <c r="AV28" s="20">
        <v>614.72595162000005</v>
      </c>
      <c r="AW28" s="20">
        <v>197.22271907999999</v>
      </c>
      <c r="AX28" s="20">
        <v>5.1262813100000004</v>
      </c>
    </row>
    <row r="29" spans="1:50">
      <c r="A29" s="2">
        <v>2913309</v>
      </c>
      <c r="B29" s="2" t="s">
        <v>33</v>
      </c>
      <c r="C29" s="3">
        <v>5255</v>
      </c>
      <c r="D29" s="4">
        <v>64.03</v>
      </c>
      <c r="E29" s="4">
        <v>35.97</v>
      </c>
      <c r="F29" s="4">
        <v>49.25</v>
      </c>
      <c r="G29" s="4">
        <v>50.75</v>
      </c>
      <c r="H29" s="7">
        <v>446.14950000000005</v>
      </c>
      <c r="I29" s="7">
        <v>832.91750000000002</v>
      </c>
      <c r="J29" s="7">
        <v>959.03750000000002</v>
      </c>
      <c r="K29" s="7">
        <v>1171.865</v>
      </c>
      <c r="L29" s="7">
        <v>1136.1310000000001</v>
      </c>
      <c r="M29" s="7">
        <v>708.89949999999999</v>
      </c>
      <c r="N29" s="9">
        <v>1132</v>
      </c>
      <c r="O29" s="7">
        <v>1555</v>
      </c>
      <c r="P29" s="11">
        <v>283</v>
      </c>
      <c r="Q29" s="16">
        <v>15.42</v>
      </c>
      <c r="R29" s="16">
        <v>33.83</v>
      </c>
      <c r="S29" s="16">
        <v>61.93</v>
      </c>
      <c r="T29" s="17">
        <v>1323</v>
      </c>
      <c r="U29" s="16">
        <v>20.41</v>
      </c>
      <c r="V29" s="16">
        <v>14.24</v>
      </c>
      <c r="W29" s="16">
        <v>39.1</v>
      </c>
      <c r="X29" s="16">
        <v>0.32</v>
      </c>
      <c r="Y29" s="16">
        <v>32.090000000000003</v>
      </c>
      <c r="Z29" s="16">
        <v>72.930000000000007</v>
      </c>
      <c r="AA29" s="16">
        <v>28.81</v>
      </c>
      <c r="AB29" s="16">
        <v>26.75</v>
      </c>
      <c r="AC29" s="20">
        <v>4450.4391902500001</v>
      </c>
      <c r="AD29" s="7">
        <v>2208.4380040599999</v>
      </c>
      <c r="AE29" s="20">
        <f t="shared" si="0"/>
        <v>2930.3061278099999</v>
      </c>
      <c r="AF29" s="20">
        <v>924.08859326000004</v>
      </c>
      <c r="AG29" s="20">
        <v>1330.2656068399999</v>
      </c>
      <c r="AH29" s="20">
        <v>465.11733765000002</v>
      </c>
      <c r="AI29" s="20">
        <v>166.86055275000001</v>
      </c>
      <c r="AJ29" s="20">
        <v>41.6577834</v>
      </c>
      <c r="AK29" s="20">
        <v>2.3162539099999999</v>
      </c>
      <c r="AL29" s="20" t="s">
        <v>309</v>
      </c>
      <c r="AM29" s="20">
        <v>1520.1330624499999</v>
      </c>
      <c r="AN29" s="20">
        <v>2367.0265309199999</v>
      </c>
      <c r="AO29" s="20">
        <v>374.10770974000002</v>
      </c>
      <c r="AP29" s="20">
        <v>2083.4126593400001</v>
      </c>
      <c r="AQ29" s="20">
        <v>1146.0253527100001</v>
      </c>
      <c r="AR29" s="20">
        <v>1745.71099331</v>
      </c>
      <c r="AS29" s="20">
        <v>3008.4391902399998</v>
      </c>
      <c r="AT29" s="20">
        <v>1960.3085513999999</v>
      </c>
      <c r="AU29" s="20">
        <v>190.91353308000001</v>
      </c>
      <c r="AV29" s="20">
        <v>792.22161214000005</v>
      </c>
      <c r="AW29" s="20">
        <v>62.41234893</v>
      </c>
      <c r="AX29" s="20">
        <v>2.5831446900000001</v>
      </c>
    </row>
    <row r="30" spans="1:50">
      <c r="A30" s="2">
        <v>2914109</v>
      </c>
      <c r="B30" s="2" t="s">
        <v>34</v>
      </c>
      <c r="C30" s="3">
        <v>9285</v>
      </c>
      <c r="D30" s="4">
        <v>64.39</v>
      </c>
      <c r="E30" s="4">
        <v>35.61</v>
      </c>
      <c r="F30" s="4">
        <v>51.06</v>
      </c>
      <c r="G30" s="4">
        <v>48.94</v>
      </c>
      <c r="H30" s="7">
        <v>758.58449999999993</v>
      </c>
      <c r="I30" s="7">
        <v>1398.3210000000001</v>
      </c>
      <c r="J30" s="7">
        <v>1618.3754999999999</v>
      </c>
      <c r="K30" s="7">
        <v>1921.9949999999999</v>
      </c>
      <c r="L30" s="7">
        <v>2104.9095000000002</v>
      </c>
      <c r="M30" s="7">
        <v>1482.8145000000002</v>
      </c>
      <c r="N30" s="9">
        <v>2264</v>
      </c>
      <c r="O30" s="7">
        <v>2730</v>
      </c>
      <c r="P30" s="11">
        <v>254</v>
      </c>
      <c r="Q30" s="16">
        <v>19.54</v>
      </c>
      <c r="R30" s="16">
        <v>37.979999999999997</v>
      </c>
      <c r="S30" s="16">
        <v>67.040000000000006</v>
      </c>
      <c r="T30" s="17">
        <v>1322</v>
      </c>
      <c r="U30" s="16">
        <v>18.59</v>
      </c>
      <c r="V30" s="16">
        <v>15.88</v>
      </c>
      <c r="W30" s="16">
        <v>0.14000000000000001</v>
      </c>
      <c r="X30" s="16">
        <v>1.68</v>
      </c>
      <c r="Y30" s="16">
        <v>83.44</v>
      </c>
      <c r="Z30" s="16">
        <v>82.93</v>
      </c>
      <c r="AA30" s="16">
        <v>16.420000000000002</v>
      </c>
      <c r="AB30" s="16">
        <v>15.38</v>
      </c>
      <c r="AC30" s="20">
        <v>7909.9832574100001</v>
      </c>
      <c r="AD30" s="7">
        <v>3216.5120266399999</v>
      </c>
      <c r="AE30" s="20">
        <f t="shared" si="0"/>
        <v>4823.8057742000001</v>
      </c>
      <c r="AF30" s="20">
        <v>1588.59021914</v>
      </c>
      <c r="AG30" s="20">
        <v>2169.0413397399998</v>
      </c>
      <c r="AH30" s="20">
        <v>796.78089434000003</v>
      </c>
      <c r="AI30" s="20">
        <v>229.23536483999999</v>
      </c>
      <c r="AJ30" s="20">
        <v>32.059203259999997</v>
      </c>
      <c r="AK30" s="20">
        <v>8.0987528799999993</v>
      </c>
      <c r="AL30" s="20" t="s">
        <v>309</v>
      </c>
      <c r="AM30" s="20">
        <v>3086.1774831500002</v>
      </c>
      <c r="AN30" s="20">
        <v>3733.2773838799999</v>
      </c>
      <c r="AO30" s="20">
        <v>906.66067940000005</v>
      </c>
      <c r="AP30" s="20">
        <v>4176.7058734700004</v>
      </c>
      <c r="AQ30" s="20">
        <v>2179.5168037499998</v>
      </c>
      <c r="AR30" s="20">
        <v>2723.95771655</v>
      </c>
      <c r="AS30" s="20">
        <v>5489.9832573699996</v>
      </c>
      <c r="AT30" s="20">
        <v>4201.4555251299998</v>
      </c>
      <c r="AU30" s="20">
        <v>505.81891389999998</v>
      </c>
      <c r="AV30" s="20">
        <v>634.18453682999996</v>
      </c>
      <c r="AW30" s="20">
        <v>148.52428151000001</v>
      </c>
      <c r="AX30" s="20" t="s">
        <v>309</v>
      </c>
    </row>
    <row r="31" spans="1:50">
      <c r="A31" s="2">
        <v>2914208</v>
      </c>
      <c r="B31" s="2" t="s">
        <v>35</v>
      </c>
      <c r="C31" s="3">
        <v>7002</v>
      </c>
      <c r="D31" s="4">
        <v>46.74</v>
      </c>
      <c r="E31" s="4">
        <v>53.26</v>
      </c>
      <c r="F31" s="4">
        <v>50.07</v>
      </c>
      <c r="G31" s="4">
        <v>49.93</v>
      </c>
      <c r="H31" s="7">
        <v>698.79960000000005</v>
      </c>
      <c r="I31" s="7">
        <v>1273.6638</v>
      </c>
      <c r="J31" s="7">
        <v>1240.7543999999998</v>
      </c>
      <c r="K31" s="7">
        <v>1508.931</v>
      </c>
      <c r="L31" s="7">
        <v>1378.6938</v>
      </c>
      <c r="M31" s="7">
        <v>899.75699999999995</v>
      </c>
      <c r="N31" s="9">
        <v>2798</v>
      </c>
      <c r="O31" s="7">
        <v>2113</v>
      </c>
      <c r="P31" s="11">
        <v>238</v>
      </c>
      <c r="Q31" s="16">
        <v>20.059999999999999</v>
      </c>
      <c r="R31" s="16">
        <v>40.479999999999997</v>
      </c>
      <c r="S31" s="16">
        <v>71.05</v>
      </c>
      <c r="T31" s="17">
        <v>2219</v>
      </c>
      <c r="U31" s="16">
        <v>38.76</v>
      </c>
      <c r="V31" s="16">
        <v>27.82</v>
      </c>
      <c r="W31" s="16" t="s">
        <v>309</v>
      </c>
      <c r="X31" s="16">
        <v>2.79</v>
      </c>
      <c r="Y31" s="16">
        <v>51.01</v>
      </c>
      <c r="Z31" s="16">
        <v>63.56</v>
      </c>
      <c r="AA31" s="16">
        <v>48.99</v>
      </c>
      <c r="AB31" s="16">
        <v>33.65</v>
      </c>
      <c r="AC31" s="20">
        <v>5766.1327990700001</v>
      </c>
      <c r="AD31" s="7">
        <v>2761.7191804099998</v>
      </c>
      <c r="AE31" s="20">
        <f t="shared" si="0"/>
        <v>3536.1338859900006</v>
      </c>
      <c r="AF31" s="20">
        <v>1234.06333793</v>
      </c>
      <c r="AG31" s="20">
        <v>1720.3383969900001</v>
      </c>
      <c r="AH31" s="20">
        <v>457.75800688999999</v>
      </c>
      <c r="AI31" s="20">
        <v>105.51571944</v>
      </c>
      <c r="AJ31" s="20">
        <v>8.7447983199999992</v>
      </c>
      <c r="AK31" s="20">
        <v>6.7362276999999997</v>
      </c>
      <c r="AL31" s="20">
        <v>2.9773987200000001</v>
      </c>
      <c r="AM31" s="20">
        <v>2229.9989131100001</v>
      </c>
      <c r="AN31" s="20">
        <v>3073.63186305</v>
      </c>
      <c r="AO31" s="20">
        <v>603.85359306999999</v>
      </c>
      <c r="AP31" s="20">
        <v>2692.5009360499998</v>
      </c>
      <c r="AQ31" s="20">
        <v>1626.1453200399999</v>
      </c>
      <c r="AR31" s="20">
        <v>2645.2520350300001</v>
      </c>
      <c r="AS31" s="20">
        <v>3794.1327990999998</v>
      </c>
      <c r="AT31" s="20">
        <v>2950.68295468</v>
      </c>
      <c r="AU31" s="20">
        <v>333.66447374000001</v>
      </c>
      <c r="AV31" s="20">
        <v>406.38370705</v>
      </c>
      <c r="AW31" s="20">
        <v>103.40166363</v>
      </c>
      <c r="AX31" s="20" t="s">
        <v>309</v>
      </c>
    </row>
    <row r="32" spans="1:50">
      <c r="A32" s="2">
        <v>2915304</v>
      </c>
      <c r="B32" s="2" t="s">
        <v>36</v>
      </c>
      <c r="C32" s="3">
        <v>7110</v>
      </c>
      <c r="D32" s="4">
        <v>79.45</v>
      </c>
      <c r="E32" s="4">
        <v>20.55</v>
      </c>
      <c r="F32" s="4">
        <v>50.01</v>
      </c>
      <c r="G32" s="4">
        <v>49.99</v>
      </c>
      <c r="H32" s="7">
        <v>669.76199999999994</v>
      </c>
      <c r="I32" s="7">
        <v>1283.355</v>
      </c>
      <c r="J32" s="7">
        <v>1207.989</v>
      </c>
      <c r="K32" s="7">
        <v>1609.704</v>
      </c>
      <c r="L32" s="7">
        <v>1434.0870000000002</v>
      </c>
      <c r="M32" s="7">
        <v>905.10300000000007</v>
      </c>
      <c r="N32" s="9">
        <v>2876</v>
      </c>
      <c r="O32" s="7">
        <v>2166</v>
      </c>
      <c r="P32" s="11">
        <v>326</v>
      </c>
      <c r="Q32" s="16">
        <v>11.52</v>
      </c>
      <c r="R32" s="16">
        <v>29.46</v>
      </c>
      <c r="S32" s="16">
        <v>62.69</v>
      </c>
      <c r="T32" s="17">
        <v>793</v>
      </c>
      <c r="U32" s="16">
        <v>30.01</v>
      </c>
      <c r="V32" s="16">
        <v>27.88</v>
      </c>
      <c r="W32" s="16">
        <v>54.21</v>
      </c>
      <c r="X32" s="16">
        <v>72.44</v>
      </c>
      <c r="Y32" s="16">
        <v>30.87</v>
      </c>
      <c r="Z32" s="16">
        <v>15.28</v>
      </c>
      <c r="AA32" s="16">
        <v>14.91</v>
      </c>
      <c r="AB32" s="16">
        <v>12.28</v>
      </c>
      <c r="AC32" s="20">
        <v>5867.9722322400003</v>
      </c>
      <c r="AD32" s="7">
        <v>2495.6804594700002</v>
      </c>
      <c r="AE32" s="20">
        <f t="shared" si="0"/>
        <v>3651.782385420001</v>
      </c>
      <c r="AF32" s="20">
        <v>935.95471954000004</v>
      </c>
      <c r="AG32" s="20">
        <v>1598.03596644</v>
      </c>
      <c r="AH32" s="20">
        <v>692.53866572000004</v>
      </c>
      <c r="AI32" s="20">
        <v>346.30850887000003</v>
      </c>
      <c r="AJ32" s="20">
        <v>57.965495359999998</v>
      </c>
      <c r="AK32" s="20">
        <v>11.994562869999999</v>
      </c>
      <c r="AL32" s="20">
        <v>8.9844666199999992</v>
      </c>
      <c r="AM32" s="20">
        <v>2216.18984692</v>
      </c>
      <c r="AN32" s="20">
        <v>2932.0439815899999</v>
      </c>
      <c r="AO32" s="20">
        <v>384.53463780999999</v>
      </c>
      <c r="AP32" s="20">
        <v>2935.9282507500002</v>
      </c>
      <c r="AQ32" s="20">
        <v>1831.65520911</v>
      </c>
      <c r="AR32" s="20">
        <v>2323.69162547</v>
      </c>
      <c r="AS32" s="20">
        <v>3946.97223235</v>
      </c>
      <c r="AT32" s="20">
        <v>2682.0036192699999</v>
      </c>
      <c r="AU32" s="20">
        <v>410.44967629000001</v>
      </c>
      <c r="AV32" s="20">
        <v>686.91357464999999</v>
      </c>
      <c r="AW32" s="20">
        <v>165.24960812</v>
      </c>
      <c r="AX32" s="20">
        <v>2.35575402</v>
      </c>
    </row>
    <row r="33" spans="1:50">
      <c r="A33" s="2">
        <v>2915403</v>
      </c>
      <c r="B33" s="2" t="s">
        <v>37</v>
      </c>
      <c r="C33" s="3">
        <v>7309</v>
      </c>
      <c r="D33" s="4">
        <v>80.180000000000007</v>
      </c>
      <c r="E33" s="4">
        <v>19.82</v>
      </c>
      <c r="F33" s="4">
        <v>50.61</v>
      </c>
      <c r="G33" s="4">
        <v>49.39</v>
      </c>
      <c r="H33" s="7">
        <v>820.0698000000001</v>
      </c>
      <c r="I33" s="7">
        <v>1393.8262999999999</v>
      </c>
      <c r="J33" s="7">
        <v>1249.1080999999999</v>
      </c>
      <c r="K33" s="7">
        <v>1630.6378999999997</v>
      </c>
      <c r="L33" s="7">
        <v>1410.6370000000002</v>
      </c>
      <c r="M33" s="7">
        <v>803.99</v>
      </c>
      <c r="N33" s="9">
        <v>2614</v>
      </c>
      <c r="O33" s="7">
        <v>2171</v>
      </c>
      <c r="P33" s="11">
        <v>265</v>
      </c>
      <c r="Q33" s="16">
        <v>12.65</v>
      </c>
      <c r="R33" s="16">
        <v>33.31</v>
      </c>
      <c r="S33" s="16">
        <v>69.64</v>
      </c>
      <c r="T33" s="17">
        <v>1284</v>
      </c>
      <c r="U33" s="16">
        <v>33.53</v>
      </c>
      <c r="V33" s="16">
        <v>25.65</v>
      </c>
      <c r="W33" s="16">
        <v>42.49</v>
      </c>
      <c r="X33" s="16">
        <v>63.38</v>
      </c>
      <c r="Y33" s="16">
        <v>27.75</v>
      </c>
      <c r="Z33" s="16">
        <v>18.190000000000001</v>
      </c>
      <c r="AA33" s="16">
        <v>29.76</v>
      </c>
      <c r="AB33" s="16">
        <v>18.420000000000002</v>
      </c>
      <c r="AC33" s="20">
        <v>5837.6623190199998</v>
      </c>
      <c r="AD33" s="7">
        <v>2643.60513997</v>
      </c>
      <c r="AE33" s="20">
        <f t="shared" si="0"/>
        <v>3727.8791111699998</v>
      </c>
      <c r="AF33" s="20">
        <v>1057.49652922</v>
      </c>
      <c r="AG33" s="20">
        <v>1725.76382487</v>
      </c>
      <c r="AH33" s="20">
        <v>668.50836255000002</v>
      </c>
      <c r="AI33" s="20">
        <v>219.52473839999999</v>
      </c>
      <c r="AJ33" s="20">
        <v>49.502173079999999</v>
      </c>
      <c r="AK33" s="20">
        <v>7.0834830499999999</v>
      </c>
      <c r="AL33" s="20" t="s">
        <v>309</v>
      </c>
      <c r="AM33" s="20">
        <v>2109.7832078299998</v>
      </c>
      <c r="AN33" s="20">
        <v>3064.6073507299998</v>
      </c>
      <c r="AO33" s="20">
        <v>461.16823006999999</v>
      </c>
      <c r="AP33" s="20">
        <v>2773.0549682699998</v>
      </c>
      <c r="AQ33" s="20">
        <v>1648.6149777600001</v>
      </c>
      <c r="AR33" s="20">
        <v>2769.00804853</v>
      </c>
      <c r="AS33" s="20">
        <v>3845.662319</v>
      </c>
      <c r="AT33" s="20">
        <v>2799.0402530000001</v>
      </c>
      <c r="AU33" s="20">
        <v>385.78136589000002</v>
      </c>
      <c r="AV33" s="20">
        <v>588.19101209999997</v>
      </c>
      <c r="AW33" s="20">
        <v>65.156941630000006</v>
      </c>
      <c r="AX33" s="20">
        <v>7.4927463799999998</v>
      </c>
    </row>
    <row r="34" spans="1:50">
      <c r="A34" s="2">
        <v>2915700</v>
      </c>
      <c r="B34" s="2" t="s">
        <v>38</v>
      </c>
      <c r="C34" s="3">
        <v>7903</v>
      </c>
      <c r="D34" s="4">
        <v>73.88</v>
      </c>
      <c r="E34" s="4">
        <v>26.12</v>
      </c>
      <c r="F34" s="4">
        <v>51.07</v>
      </c>
      <c r="G34" s="4">
        <v>48.93</v>
      </c>
      <c r="H34" s="7">
        <v>817.17020000000002</v>
      </c>
      <c r="I34" s="7">
        <v>1435.9751000000001</v>
      </c>
      <c r="J34" s="7">
        <v>1394.8794999999998</v>
      </c>
      <c r="K34" s="7">
        <v>1752.0951</v>
      </c>
      <c r="L34" s="7">
        <v>1581.3903</v>
      </c>
      <c r="M34" s="7">
        <v>922.28009999999995</v>
      </c>
      <c r="N34" s="9">
        <v>3188</v>
      </c>
      <c r="O34" s="7">
        <v>2387</v>
      </c>
      <c r="P34" s="11">
        <v>300</v>
      </c>
      <c r="Q34" s="16">
        <v>14.83</v>
      </c>
      <c r="R34" s="16">
        <v>34.44</v>
      </c>
      <c r="S34" s="16">
        <v>64.62</v>
      </c>
      <c r="T34" s="17">
        <v>1450</v>
      </c>
      <c r="U34" s="16">
        <v>35.56</v>
      </c>
      <c r="V34" s="16">
        <v>28.21</v>
      </c>
      <c r="W34" s="16">
        <v>5.86</v>
      </c>
      <c r="X34" s="16">
        <v>37.659999999999997</v>
      </c>
      <c r="Y34" s="16">
        <v>36.69</v>
      </c>
      <c r="Z34" s="16">
        <v>42.35</v>
      </c>
      <c r="AA34" s="16">
        <v>57.45</v>
      </c>
      <c r="AB34" s="16">
        <v>19.98</v>
      </c>
      <c r="AC34" s="20">
        <v>6502.0858322499998</v>
      </c>
      <c r="AD34" s="7">
        <v>3210.4947813700001</v>
      </c>
      <c r="AE34" s="20">
        <f t="shared" si="0"/>
        <v>4426.4275080499992</v>
      </c>
      <c r="AF34" s="20">
        <v>1277.65583722</v>
      </c>
      <c r="AG34" s="20">
        <v>1971.80264661</v>
      </c>
      <c r="AH34" s="20">
        <v>795.79406556000004</v>
      </c>
      <c r="AI34" s="20">
        <v>306.17592459000002</v>
      </c>
      <c r="AJ34" s="20">
        <v>50.233892760000003</v>
      </c>
      <c r="AK34" s="20">
        <v>21.301274660000001</v>
      </c>
      <c r="AL34" s="20">
        <v>3.4638666499999999</v>
      </c>
      <c r="AM34" s="20">
        <v>2075.6583242699999</v>
      </c>
      <c r="AN34" s="20">
        <v>3592.8734832199998</v>
      </c>
      <c r="AO34" s="20">
        <v>451.31729345999997</v>
      </c>
      <c r="AP34" s="20">
        <v>2909.2123491000002</v>
      </c>
      <c r="AQ34" s="20">
        <v>1624.3410308099999</v>
      </c>
      <c r="AR34" s="20">
        <v>3054.7272395700002</v>
      </c>
      <c r="AS34" s="20">
        <v>4276.0858323499997</v>
      </c>
      <c r="AT34" s="20">
        <v>3111.73726124</v>
      </c>
      <c r="AU34" s="20">
        <v>398.98883885999999</v>
      </c>
      <c r="AV34" s="20">
        <v>613.52830198000004</v>
      </c>
      <c r="AW34" s="20">
        <v>139.94802733</v>
      </c>
      <c r="AX34" s="20">
        <v>11.88340294</v>
      </c>
    </row>
    <row r="35" spans="1:50">
      <c r="A35" s="2">
        <v>2915908</v>
      </c>
      <c r="B35" s="2" t="s">
        <v>39</v>
      </c>
      <c r="C35" s="3">
        <v>7598</v>
      </c>
      <c r="D35" s="4">
        <v>30.63</v>
      </c>
      <c r="E35" s="4">
        <v>69.37</v>
      </c>
      <c r="F35" s="4">
        <v>51.13</v>
      </c>
      <c r="G35" s="4">
        <v>48.87</v>
      </c>
      <c r="H35" s="7">
        <v>810.70659999999998</v>
      </c>
      <c r="I35" s="7">
        <v>1575.0654000000002</v>
      </c>
      <c r="J35" s="7">
        <v>1612.2955999999999</v>
      </c>
      <c r="K35" s="7">
        <v>1758.9369999999999</v>
      </c>
      <c r="L35" s="7">
        <v>1252.1504</v>
      </c>
      <c r="M35" s="7">
        <v>588.84500000000003</v>
      </c>
      <c r="N35" s="9">
        <v>2564</v>
      </c>
      <c r="O35" s="7">
        <v>2156</v>
      </c>
      <c r="P35" s="11">
        <v>265</v>
      </c>
      <c r="Q35" s="16">
        <v>23.33</v>
      </c>
      <c r="R35" s="16">
        <v>43.51</v>
      </c>
      <c r="S35" s="16">
        <v>71.930000000000007</v>
      </c>
      <c r="T35" s="17">
        <v>2022</v>
      </c>
      <c r="U35" s="16">
        <v>32.22</v>
      </c>
      <c r="V35" s="16">
        <v>24.6</v>
      </c>
      <c r="W35" s="16">
        <v>1.27</v>
      </c>
      <c r="X35" s="16">
        <v>19.02</v>
      </c>
      <c r="Y35" s="16">
        <v>50.88</v>
      </c>
      <c r="Z35" s="16">
        <v>52.09</v>
      </c>
      <c r="AA35" s="16">
        <v>47.85</v>
      </c>
      <c r="AB35" s="16">
        <v>28.9</v>
      </c>
      <c r="AC35" s="20">
        <v>6058.8858635400002</v>
      </c>
      <c r="AD35" s="7">
        <v>2502.3704378399998</v>
      </c>
      <c r="AE35" s="20">
        <f t="shared" si="0"/>
        <v>3312.0690531400001</v>
      </c>
      <c r="AF35" s="20">
        <v>1092.7853204</v>
      </c>
      <c r="AG35" s="20">
        <v>1382.71319814</v>
      </c>
      <c r="AH35" s="20">
        <v>551.10962451</v>
      </c>
      <c r="AI35" s="20">
        <v>218.47843508</v>
      </c>
      <c r="AJ35" s="20">
        <v>43.319945599999997</v>
      </c>
      <c r="AK35" s="20">
        <v>16.812301550000001</v>
      </c>
      <c r="AL35" s="20">
        <v>6.8502278600000004</v>
      </c>
      <c r="AM35" s="20">
        <v>2746.8168105200002</v>
      </c>
      <c r="AN35" s="20">
        <v>2961.4672368699999</v>
      </c>
      <c r="AO35" s="20">
        <v>597.67272112000001</v>
      </c>
      <c r="AP35" s="20">
        <v>3097.41862679</v>
      </c>
      <c r="AQ35" s="20">
        <v>2149.1440894000002</v>
      </c>
      <c r="AR35" s="20">
        <v>2747.8475119200002</v>
      </c>
      <c r="AS35" s="20">
        <v>3587.8858636700002</v>
      </c>
      <c r="AT35" s="20">
        <v>2683.0378103100002</v>
      </c>
      <c r="AU35" s="20">
        <v>321.52777300000002</v>
      </c>
      <c r="AV35" s="20">
        <v>495.22423793000002</v>
      </c>
      <c r="AW35" s="20">
        <v>85.113834269999998</v>
      </c>
      <c r="AX35" s="20">
        <v>2.9822081599999999</v>
      </c>
    </row>
    <row r="36" spans="1:50">
      <c r="A36" s="2">
        <v>2916708</v>
      </c>
      <c r="B36" s="2" t="s">
        <v>40</v>
      </c>
      <c r="C36" s="3">
        <v>7678</v>
      </c>
      <c r="D36" s="4">
        <v>60.02</v>
      </c>
      <c r="E36" s="4">
        <v>39.979999999999997</v>
      </c>
      <c r="F36" s="4">
        <v>50.04</v>
      </c>
      <c r="G36" s="4">
        <v>49.96</v>
      </c>
      <c r="H36" s="7">
        <v>638.04179999999997</v>
      </c>
      <c r="I36" s="7">
        <v>1289.1361999999999</v>
      </c>
      <c r="J36" s="7">
        <v>1567.8476000000001</v>
      </c>
      <c r="K36" s="7">
        <v>1643.0919999999999</v>
      </c>
      <c r="L36" s="7">
        <v>1573.99</v>
      </c>
      <c r="M36" s="7">
        <v>965.89240000000007</v>
      </c>
      <c r="N36" s="9">
        <v>3882</v>
      </c>
      <c r="O36" s="7">
        <v>2224</v>
      </c>
      <c r="P36" s="11">
        <v>224</v>
      </c>
      <c r="Q36" s="16">
        <v>19.579999999999998</v>
      </c>
      <c r="R36" s="16">
        <v>46.05</v>
      </c>
      <c r="S36" s="16">
        <v>76.87</v>
      </c>
      <c r="T36" s="17">
        <v>1558</v>
      </c>
      <c r="U36" s="16">
        <v>38.979999999999997</v>
      </c>
      <c r="V36" s="16">
        <v>33.75</v>
      </c>
      <c r="W36" s="16">
        <v>31.59</v>
      </c>
      <c r="X36" s="16">
        <v>54.5</v>
      </c>
      <c r="Y36" s="16">
        <v>35.64</v>
      </c>
      <c r="Z36" s="16">
        <v>25.09</v>
      </c>
      <c r="AA36" s="16">
        <v>32.770000000000003</v>
      </c>
      <c r="AB36" s="16">
        <v>20.41</v>
      </c>
      <c r="AC36" s="20">
        <v>6549.5892858099996</v>
      </c>
      <c r="AD36" s="7">
        <v>2785.61242997</v>
      </c>
      <c r="AE36" s="20">
        <f t="shared" si="0"/>
        <v>3605.4453905799992</v>
      </c>
      <c r="AF36" s="20">
        <v>1211.38614504</v>
      </c>
      <c r="AG36" s="20">
        <v>1880.2100108699999</v>
      </c>
      <c r="AH36" s="20">
        <v>375.24686028999997</v>
      </c>
      <c r="AI36" s="20">
        <v>100.65094569</v>
      </c>
      <c r="AJ36" s="20">
        <v>29.353406830000001</v>
      </c>
      <c r="AK36" s="20">
        <v>6.3696189199999997</v>
      </c>
      <c r="AL36" s="20">
        <v>2.2284029400000001</v>
      </c>
      <c r="AM36" s="20">
        <v>2944.1438952499998</v>
      </c>
      <c r="AN36" s="20">
        <v>3177.9365562100002</v>
      </c>
      <c r="AO36" s="20">
        <v>809.10695613999997</v>
      </c>
      <c r="AP36" s="20">
        <v>3371.6527296200002</v>
      </c>
      <c r="AQ36" s="20">
        <v>2135.0369391099998</v>
      </c>
      <c r="AR36" s="20">
        <v>2886.8238812499999</v>
      </c>
      <c r="AS36" s="20">
        <v>4177.5892857999997</v>
      </c>
      <c r="AT36" s="20">
        <v>3508.9698416800002</v>
      </c>
      <c r="AU36" s="20">
        <v>349.51393602000002</v>
      </c>
      <c r="AV36" s="20">
        <v>252.11423225999999</v>
      </c>
      <c r="AW36" s="20">
        <v>63.307327209999997</v>
      </c>
      <c r="AX36" s="20">
        <v>3.6839486300000002</v>
      </c>
    </row>
    <row r="37" spans="1:50">
      <c r="A37" s="2">
        <v>2917359</v>
      </c>
      <c r="B37" s="2" t="s">
        <v>41</v>
      </c>
      <c r="C37" s="3">
        <v>8973</v>
      </c>
      <c r="D37" s="4">
        <v>33.880000000000003</v>
      </c>
      <c r="E37" s="4">
        <v>66.12</v>
      </c>
      <c r="F37" s="4">
        <v>51.93</v>
      </c>
      <c r="G37" s="4">
        <v>48.07</v>
      </c>
      <c r="H37" s="7">
        <v>700.79129999999986</v>
      </c>
      <c r="I37" s="7">
        <v>1450.0367999999999</v>
      </c>
      <c r="J37" s="7">
        <v>1798.1891999999998</v>
      </c>
      <c r="K37" s="7">
        <v>2061.9954000000002</v>
      </c>
      <c r="L37" s="7">
        <v>1852.9244999999999</v>
      </c>
      <c r="M37" s="7">
        <v>1109.0627999999999</v>
      </c>
      <c r="N37" s="9">
        <v>3486</v>
      </c>
      <c r="O37" s="7">
        <v>2660</v>
      </c>
      <c r="P37" s="11">
        <v>246</v>
      </c>
      <c r="Q37" s="16">
        <v>31.66</v>
      </c>
      <c r="R37" s="16">
        <v>47.58</v>
      </c>
      <c r="S37" s="16">
        <v>71.599999999999994</v>
      </c>
      <c r="T37" s="17">
        <v>1714</v>
      </c>
      <c r="U37" s="16">
        <v>37.14</v>
      </c>
      <c r="V37" s="16">
        <v>25.55</v>
      </c>
      <c r="W37" s="16">
        <v>17.66</v>
      </c>
      <c r="X37" s="16">
        <v>30.56</v>
      </c>
      <c r="Y37" s="16">
        <v>30.64</v>
      </c>
      <c r="Z37" s="16">
        <v>45.75</v>
      </c>
      <c r="AA37" s="16">
        <v>51.7</v>
      </c>
      <c r="AB37" s="16">
        <v>23.68</v>
      </c>
      <c r="AC37" s="20">
        <v>7782.7725131899997</v>
      </c>
      <c r="AD37" s="7">
        <v>3186.3510328100001</v>
      </c>
      <c r="AE37" s="20">
        <f t="shared" si="0"/>
        <v>4431.8443761400003</v>
      </c>
      <c r="AF37" s="20">
        <v>1653.11076396</v>
      </c>
      <c r="AG37" s="20">
        <v>1890.54466318</v>
      </c>
      <c r="AH37" s="20">
        <v>586.86137369000005</v>
      </c>
      <c r="AI37" s="20">
        <v>177.08210751999999</v>
      </c>
      <c r="AJ37" s="20">
        <v>110.79602709</v>
      </c>
      <c r="AK37" s="20">
        <v>8.8664000099999996</v>
      </c>
      <c r="AL37" s="20">
        <v>4.5830406899999998</v>
      </c>
      <c r="AM37" s="20">
        <v>3350.9281370799999</v>
      </c>
      <c r="AN37" s="20">
        <v>3905.7178828900001</v>
      </c>
      <c r="AO37" s="20">
        <v>1268.08394875</v>
      </c>
      <c r="AP37" s="20">
        <v>3877.0546303299998</v>
      </c>
      <c r="AQ37" s="20">
        <v>2082.8441883300002</v>
      </c>
      <c r="AR37" s="20">
        <v>2655.3401926800002</v>
      </c>
      <c r="AS37" s="20">
        <v>5037.7725132200003</v>
      </c>
      <c r="AT37" s="20">
        <v>3832.4769445500001</v>
      </c>
      <c r="AU37" s="20">
        <v>477.81249514000001</v>
      </c>
      <c r="AV37" s="20">
        <v>624.20251839000002</v>
      </c>
      <c r="AW37" s="20">
        <v>90.729365799999997</v>
      </c>
      <c r="AX37" s="20">
        <v>12.551189340000001</v>
      </c>
    </row>
    <row r="38" spans="1:50">
      <c r="A38" s="2">
        <v>2918555</v>
      </c>
      <c r="B38" s="2" t="s">
        <v>42</v>
      </c>
      <c r="C38" s="3">
        <v>6474</v>
      </c>
      <c r="D38" s="4">
        <v>75.319999999999993</v>
      </c>
      <c r="E38" s="4">
        <v>24.68</v>
      </c>
      <c r="F38" s="4">
        <v>50.66</v>
      </c>
      <c r="G38" s="4">
        <v>49.34</v>
      </c>
      <c r="H38" s="7">
        <v>600.13979999999992</v>
      </c>
      <c r="I38" s="7">
        <v>1187.979</v>
      </c>
      <c r="J38" s="7">
        <v>1158.846</v>
      </c>
      <c r="K38" s="7">
        <v>1417.1586000000002</v>
      </c>
      <c r="L38" s="7">
        <v>1276.0254</v>
      </c>
      <c r="M38" s="7">
        <v>833.85120000000006</v>
      </c>
      <c r="N38" s="9">
        <v>2762</v>
      </c>
      <c r="O38" s="7">
        <v>2001</v>
      </c>
      <c r="P38" s="11">
        <v>268</v>
      </c>
      <c r="Q38" s="16">
        <v>14.28</v>
      </c>
      <c r="R38" s="16">
        <v>35.450000000000003</v>
      </c>
      <c r="S38" s="16">
        <v>68.73</v>
      </c>
      <c r="T38" s="17">
        <v>824</v>
      </c>
      <c r="U38" s="16">
        <v>27.96</v>
      </c>
      <c r="V38" s="16">
        <v>29.47</v>
      </c>
      <c r="W38" s="16">
        <v>54.78</v>
      </c>
      <c r="X38" s="16">
        <v>65.319999999999993</v>
      </c>
      <c r="Y38" s="16">
        <v>23.7</v>
      </c>
      <c r="Z38" s="16">
        <v>21.24</v>
      </c>
      <c r="AA38" s="16">
        <v>21.52</v>
      </c>
      <c r="AB38" s="16">
        <v>13.44</v>
      </c>
      <c r="AC38" s="20">
        <v>5371.9992825700001</v>
      </c>
      <c r="AD38" s="7">
        <v>2016.04246532</v>
      </c>
      <c r="AE38" s="20">
        <f t="shared" si="0"/>
        <v>3128.5979602199995</v>
      </c>
      <c r="AF38" s="20">
        <v>732.11311795999995</v>
      </c>
      <c r="AG38" s="20">
        <v>1620.81002169</v>
      </c>
      <c r="AH38" s="20">
        <v>555.58807402000002</v>
      </c>
      <c r="AI38" s="20">
        <v>177.40262136999999</v>
      </c>
      <c r="AJ38" s="20">
        <v>30.12010536</v>
      </c>
      <c r="AK38" s="20">
        <v>6.4774727700000003</v>
      </c>
      <c r="AL38" s="20">
        <v>6.0865470500000001</v>
      </c>
      <c r="AM38" s="20">
        <v>2243.4013223699999</v>
      </c>
      <c r="AN38" s="20">
        <v>2388.3889855100001</v>
      </c>
      <c r="AO38" s="20">
        <v>356.56924041000002</v>
      </c>
      <c r="AP38" s="20">
        <v>2983.6102970799998</v>
      </c>
      <c r="AQ38" s="20">
        <v>1886.8320819600001</v>
      </c>
      <c r="AR38" s="20">
        <v>2274.4660183699998</v>
      </c>
      <c r="AS38" s="20">
        <v>3526.9992825700001</v>
      </c>
      <c r="AT38" s="20">
        <v>2584.7223958300001</v>
      </c>
      <c r="AU38" s="20">
        <v>329.28575178</v>
      </c>
      <c r="AV38" s="20">
        <v>496.10797525999999</v>
      </c>
      <c r="AW38" s="20">
        <v>113.86270055999999</v>
      </c>
      <c r="AX38" s="20">
        <v>3.0204591399999998</v>
      </c>
    </row>
    <row r="39" spans="1:50">
      <c r="A39" s="2">
        <v>2918605</v>
      </c>
      <c r="B39" s="2" t="s">
        <v>43</v>
      </c>
      <c r="C39" s="3">
        <v>8031</v>
      </c>
      <c r="D39" s="4">
        <v>38.200000000000003</v>
      </c>
      <c r="E39" s="4">
        <v>61.8</v>
      </c>
      <c r="F39" s="4">
        <v>48.65</v>
      </c>
      <c r="G39" s="4">
        <v>51.35</v>
      </c>
      <c r="H39" s="7">
        <v>549.32040000000006</v>
      </c>
      <c r="I39" s="7">
        <v>1003.0719</v>
      </c>
      <c r="J39" s="7">
        <v>1349.2080000000001</v>
      </c>
      <c r="K39" s="7">
        <v>1736.3022000000001</v>
      </c>
      <c r="L39" s="7">
        <v>1888.8912</v>
      </c>
      <c r="M39" s="7">
        <v>1505.0093999999997</v>
      </c>
      <c r="N39" s="9">
        <v>3272</v>
      </c>
      <c r="O39" s="7">
        <v>2382</v>
      </c>
      <c r="P39" s="11">
        <v>281</v>
      </c>
      <c r="Q39" s="16">
        <v>17.670000000000002</v>
      </c>
      <c r="R39" s="16">
        <v>33.520000000000003</v>
      </c>
      <c r="S39" s="16">
        <v>61.24</v>
      </c>
      <c r="T39" s="17">
        <v>965</v>
      </c>
      <c r="U39" s="16">
        <v>21.07</v>
      </c>
      <c r="V39" s="16">
        <v>25.25</v>
      </c>
      <c r="W39" s="16">
        <v>4.1900000000000004</v>
      </c>
      <c r="X39" s="16">
        <v>13.81</v>
      </c>
      <c r="Y39" s="16">
        <v>64.959999999999994</v>
      </c>
      <c r="Z39" s="16">
        <v>74.06</v>
      </c>
      <c r="AA39" s="16">
        <v>30.86</v>
      </c>
      <c r="AB39" s="16">
        <v>12.13</v>
      </c>
      <c r="AC39" s="20">
        <v>7054.2106137000001</v>
      </c>
      <c r="AD39" s="7">
        <v>3686.38478721</v>
      </c>
      <c r="AE39" s="20">
        <f t="shared" si="0"/>
        <v>5058.2234426099994</v>
      </c>
      <c r="AF39" s="20">
        <v>1765.1250549900001</v>
      </c>
      <c r="AG39" s="20">
        <v>1876.3937171499999</v>
      </c>
      <c r="AH39" s="20">
        <v>1100.74441228</v>
      </c>
      <c r="AI39" s="20">
        <v>245.63321808000001</v>
      </c>
      <c r="AJ39" s="20">
        <v>43.988329919999998</v>
      </c>
      <c r="AK39" s="20">
        <v>26.33871019</v>
      </c>
      <c r="AL39" s="20" t="s">
        <v>309</v>
      </c>
      <c r="AM39" s="20">
        <v>1995.98717106</v>
      </c>
      <c r="AN39" s="20">
        <v>3811.7330658000001</v>
      </c>
      <c r="AO39" s="20">
        <v>522.07510421999996</v>
      </c>
      <c r="AP39" s="20">
        <v>3242.4775478699999</v>
      </c>
      <c r="AQ39" s="20">
        <v>1473.9120668400001</v>
      </c>
      <c r="AR39" s="20">
        <v>1813.3245698000001</v>
      </c>
      <c r="AS39" s="20">
        <v>5119.2106136599996</v>
      </c>
      <c r="AT39" s="20">
        <v>3959.2610056600001</v>
      </c>
      <c r="AU39" s="20">
        <v>334.01652132999999</v>
      </c>
      <c r="AV39" s="20">
        <v>740.85495605999995</v>
      </c>
      <c r="AW39" s="20">
        <v>85.078130610000002</v>
      </c>
      <c r="AX39" s="20" t="s">
        <v>309</v>
      </c>
    </row>
    <row r="40" spans="1:50">
      <c r="A40" s="2">
        <v>2919058</v>
      </c>
      <c r="B40" s="2" t="s">
        <v>44</v>
      </c>
      <c r="C40" s="3">
        <v>8305</v>
      </c>
      <c r="D40" s="4">
        <v>62</v>
      </c>
      <c r="E40" s="4">
        <v>38</v>
      </c>
      <c r="F40" s="4">
        <v>50.42</v>
      </c>
      <c r="G40" s="4">
        <v>49.58</v>
      </c>
      <c r="H40" s="7">
        <v>759.90750000000003</v>
      </c>
      <c r="I40" s="7">
        <v>1465.0020000000002</v>
      </c>
      <c r="J40" s="7">
        <v>1571.306</v>
      </c>
      <c r="K40" s="7">
        <v>1851.1844999999998</v>
      </c>
      <c r="L40" s="7">
        <v>1622.7969999999998</v>
      </c>
      <c r="M40" s="7">
        <v>1034.8030000000001</v>
      </c>
      <c r="N40" s="9">
        <v>3562</v>
      </c>
      <c r="O40" s="7">
        <v>2437</v>
      </c>
      <c r="P40" s="11">
        <v>219</v>
      </c>
      <c r="Q40" s="16">
        <v>21.78</v>
      </c>
      <c r="R40" s="16">
        <v>44.48</v>
      </c>
      <c r="S40" s="16">
        <v>73.3</v>
      </c>
      <c r="T40" s="17">
        <v>1236</v>
      </c>
      <c r="U40" s="16">
        <v>34.56</v>
      </c>
      <c r="V40" s="16">
        <v>29.29</v>
      </c>
      <c r="W40" s="16">
        <v>0.38</v>
      </c>
      <c r="X40" s="16">
        <v>0.62</v>
      </c>
      <c r="Y40" s="16">
        <v>72.38</v>
      </c>
      <c r="Z40" s="16">
        <v>83.5</v>
      </c>
      <c r="AA40" s="16">
        <v>27.24</v>
      </c>
      <c r="AB40" s="16">
        <v>15.88</v>
      </c>
      <c r="AC40" s="20">
        <v>6912.1529623500001</v>
      </c>
      <c r="AD40" s="7">
        <v>3220.6291455</v>
      </c>
      <c r="AE40" s="20">
        <f t="shared" si="0"/>
        <v>4372.5082977200009</v>
      </c>
      <c r="AF40" s="20">
        <v>1638.2736757299999</v>
      </c>
      <c r="AG40" s="20">
        <v>2050.33619279</v>
      </c>
      <c r="AH40" s="20">
        <v>548.16487326000004</v>
      </c>
      <c r="AI40" s="20">
        <v>89.509338029999995</v>
      </c>
      <c r="AJ40" s="20">
        <v>33.738441450000003</v>
      </c>
      <c r="AK40" s="20">
        <v>12.48577646</v>
      </c>
      <c r="AL40" s="20" t="s">
        <v>309</v>
      </c>
      <c r="AM40" s="20">
        <v>2539.6446645400001</v>
      </c>
      <c r="AN40" s="20">
        <v>3550.5827534499999</v>
      </c>
      <c r="AO40" s="20">
        <v>507.53294638</v>
      </c>
      <c r="AP40" s="20">
        <v>3361.5702088100002</v>
      </c>
      <c r="AQ40" s="20">
        <v>2032.11171816</v>
      </c>
      <c r="AR40" s="20">
        <v>2833.2643934399998</v>
      </c>
      <c r="AS40" s="20">
        <v>4503.1529622799999</v>
      </c>
      <c r="AT40" s="20">
        <v>3647.7662995699998</v>
      </c>
      <c r="AU40" s="20">
        <v>384.84036934</v>
      </c>
      <c r="AV40" s="20">
        <v>388.08839231000002</v>
      </c>
      <c r="AW40" s="20">
        <v>82.457901059999998</v>
      </c>
      <c r="AX40" s="20" t="s">
        <v>309</v>
      </c>
    </row>
    <row r="41" spans="1:50">
      <c r="A41" s="2">
        <v>2919108</v>
      </c>
      <c r="B41" s="2" t="s">
        <v>45</v>
      </c>
      <c r="C41" s="3">
        <v>9560</v>
      </c>
      <c r="D41" s="4">
        <v>21.81</v>
      </c>
      <c r="E41" s="4">
        <v>78.19</v>
      </c>
      <c r="F41" s="4">
        <v>49.8</v>
      </c>
      <c r="G41" s="4">
        <v>50.2</v>
      </c>
      <c r="H41" s="7">
        <v>912.02399999999989</v>
      </c>
      <c r="I41" s="7">
        <v>1789.6319999999998</v>
      </c>
      <c r="J41" s="7">
        <v>1915.8239999999998</v>
      </c>
      <c r="K41" s="7">
        <v>1990.3920000000001</v>
      </c>
      <c r="L41" s="7">
        <v>1703.5920000000001</v>
      </c>
      <c r="M41" s="7">
        <v>1247.58</v>
      </c>
      <c r="N41" s="9">
        <v>4496</v>
      </c>
      <c r="O41" s="7">
        <v>2452</v>
      </c>
      <c r="P41" s="11">
        <v>189</v>
      </c>
      <c r="Q41" s="16">
        <v>26.46</v>
      </c>
      <c r="R41" s="16">
        <v>49.18</v>
      </c>
      <c r="S41" s="16">
        <v>78.66</v>
      </c>
      <c r="T41" s="17">
        <v>5623</v>
      </c>
      <c r="U41" s="16">
        <v>35.1</v>
      </c>
      <c r="V41" s="16">
        <v>32.78</v>
      </c>
      <c r="W41" s="16">
        <v>8.43</v>
      </c>
      <c r="X41" s="16">
        <v>15.7</v>
      </c>
      <c r="Y41" s="16">
        <v>17.13</v>
      </c>
      <c r="Z41" s="16">
        <v>23.9</v>
      </c>
      <c r="AA41" s="16">
        <v>74.44</v>
      </c>
      <c r="AB41" s="16">
        <v>60.4</v>
      </c>
      <c r="AC41" s="20">
        <v>7889.1942386600003</v>
      </c>
      <c r="AD41" s="7">
        <v>3765.2429618900001</v>
      </c>
      <c r="AE41" s="20">
        <f t="shared" si="0"/>
        <v>4179.0159733499995</v>
      </c>
      <c r="AF41" s="20">
        <v>1623.0009305799999</v>
      </c>
      <c r="AG41" s="20">
        <v>1951.5917447300001</v>
      </c>
      <c r="AH41" s="20">
        <v>449.44837733999998</v>
      </c>
      <c r="AI41" s="20">
        <v>150.12005497000001</v>
      </c>
      <c r="AJ41" s="20">
        <v>4.8548657300000002</v>
      </c>
      <c r="AK41" s="20" t="s">
        <v>309</v>
      </c>
      <c r="AL41" s="20" t="s">
        <v>309</v>
      </c>
      <c r="AM41" s="20">
        <v>3710.1782653199998</v>
      </c>
      <c r="AN41" s="20">
        <v>4046.8834806700002</v>
      </c>
      <c r="AO41" s="20">
        <v>1372.9694297399999</v>
      </c>
      <c r="AP41" s="20">
        <v>3842.3107580000001</v>
      </c>
      <c r="AQ41" s="20">
        <v>2337.2088355800001</v>
      </c>
      <c r="AR41" s="20">
        <v>3723.7121164499999</v>
      </c>
      <c r="AS41" s="20">
        <v>4914.19423869</v>
      </c>
      <c r="AT41" s="20">
        <v>4094.0089649500001</v>
      </c>
      <c r="AU41" s="20">
        <v>366.88015770999999</v>
      </c>
      <c r="AV41" s="20">
        <v>403.08128026000003</v>
      </c>
      <c r="AW41" s="20">
        <v>46.11558848</v>
      </c>
      <c r="AX41" s="20">
        <v>4.1082472900000004</v>
      </c>
    </row>
    <row r="42" spans="1:50">
      <c r="A42" s="2">
        <v>2919900</v>
      </c>
      <c r="B42" s="2" t="s">
        <v>46</v>
      </c>
      <c r="C42" s="3">
        <v>8073</v>
      </c>
      <c r="D42" s="4">
        <v>35.43</v>
      </c>
      <c r="E42" s="4">
        <v>64.569999999999993</v>
      </c>
      <c r="F42" s="4">
        <v>49.56</v>
      </c>
      <c r="G42" s="4">
        <v>50.44</v>
      </c>
      <c r="H42" s="7">
        <v>859.77449999999999</v>
      </c>
      <c r="I42" s="7">
        <v>1445.8742999999999</v>
      </c>
      <c r="J42" s="7">
        <v>1505.6144999999999</v>
      </c>
      <c r="K42" s="7">
        <v>1793.0133000000001</v>
      </c>
      <c r="L42" s="7">
        <v>1403.0873999999999</v>
      </c>
      <c r="M42" s="7">
        <v>1064.8287</v>
      </c>
      <c r="N42" s="9">
        <v>2972</v>
      </c>
      <c r="O42" s="7">
        <v>2098</v>
      </c>
      <c r="P42" s="11">
        <v>230</v>
      </c>
      <c r="Q42" s="16">
        <v>25.57</v>
      </c>
      <c r="R42" s="16">
        <v>44.45</v>
      </c>
      <c r="S42" s="16">
        <v>73.03</v>
      </c>
      <c r="T42" s="17">
        <v>3342</v>
      </c>
      <c r="U42" s="16">
        <v>29.28</v>
      </c>
      <c r="V42" s="16">
        <v>25.77</v>
      </c>
      <c r="W42" s="16" t="s">
        <v>309</v>
      </c>
      <c r="X42" s="16">
        <v>0.33</v>
      </c>
      <c r="Y42" s="16">
        <v>38.54</v>
      </c>
      <c r="Z42" s="16">
        <v>53.72</v>
      </c>
      <c r="AA42" s="16">
        <v>61.46</v>
      </c>
      <c r="AB42" s="16">
        <v>45.95</v>
      </c>
      <c r="AC42" s="20">
        <v>6565.6540983599998</v>
      </c>
      <c r="AD42" s="7">
        <v>3004.8851784799999</v>
      </c>
      <c r="AE42" s="20">
        <f t="shared" si="0"/>
        <v>3730.8671004399998</v>
      </c>
      <c r="AF42" s="20">
        <v>1173.96732647</v>
      </c>
      <c r="AG42" s="20">
        <v>1794.10419052</v>
      </c>
      <c r="AH42" s="20">
        <v>615.83318793000001</v>
      </c>
      <c r="AI42" s="20">
        <v>110.21102209</v>
      </c>
      <c r="AJ42" s="20">
        <v>21.400050289999999</v>
      </c>
      <c r="AK42" s="20">
        <v>9.2882008500000008</v>
      </c>
      <c r="AL42" s="20">
        <v>6.0631222899999999</v>
      </c>
      <c r="AM42" s="20">
        <v>2834.7869978499998</v>
      </c>
      <c r="AN42" s="20">
        <v>3313.5516512700001</v>
      </c>
      <c r="AO42" s="20">
        <v>859.41223764999995</v>
      </c>
      <c r="AP42" s="20">
        <v>3252.10244702</v>
      </c>
      <c r="AQ42" s="20">
        <v>1975.3747602000001</v>
      </c>
      <c r="AR42" s="20">
        <v>3361.3443418799998</v>
      </c>
      <c r="AS42" s="20">
        <v>4247.6540982899996</v>
      </c>
      <c r="AT42" s="20">
        <v>2947.9175518900001</v>
      </c>
      <c r="AU42" s="20">
        <v>300.53385600000001</v>
      </c>
      <c r="AV42" s="20">
        <v>831.37716508999995</v>
      </c>
      <c r="AW42" s="20">
        <v>159.38054313999999</v>
      </c>
      <c r="AX42" s="20">
        <v>8.4449821699999994</v>
      </c>
    </row>
    <row r="43" spans="1:50">
      <c r="A43" s="2">
        <v>2919959</v>
      </c>
      <c r="B43" s="2" t="s">
        <v>47</v>
      </c>
      <c r="C43" s="3">
        <v>7038</v>
      </c>
      <c r="D43" s="4">
        <v>40.03</v>
      </c>
      <c r="E43" s="4">
        <v>59.97</v>
      </c>
      <c r="F43" s="4">
        <v>50.88</v>
      </c>
      <c r="G43" s="4">
        <v>49.12</v>
      </c>
      <c r="H43" s="7">
        <v>551.77919999999995</v>
      </c>
      <c r="I43" s="7">
        <v>1161.27</v>
      </c>
      <c r="J43" s="7">
        <v>1244.3183999999999</v>
      </c>
      <c r="K43" s="7">
        <v>1468.1268</v>
      </c>
      <c r="L43" s="7">
        <v>1442.79</v>
      </c>
      <c r="M43" s="7">
        <v>1169.7156000000002</v>
      </c>
      <c r="N43" s="9">
        <v>3506</v>
      </c>
      <c r="O43" s="7">
        <v>1982</v>
      </c>
      <c r="P43" s="11">
        <v>245</v>
      </c>
      <c r="Q43" s="16">
        <v>19.989999999999998</v>
      </c>
      <c r="R43" s="16">
        <v>35.14</v>
      </c>
      <c r="S43" s="16">
        <v>67.819999999999993</v>
      </c>
      <c r="T43" s="17">
        <v>3318</v>
      </c>
      <c r="U43" s="16">
        <v>39.79</v>
      </c>
      <c r="V43" s="16">
        <v>32.92</v>
      </c>
      <c r="W43" s="16">
        <v>9.64</v>
      </c>
      <c r="X43" s="16">
        <v>24.57</v>
      </c>
      <c r="Y43" s="16">
        <v>12.77</v>
      </c>
      <c r="Z43" s="16">
        <v>29.41</v>
      </c>
      <c r="AA43" s="16">
        <v>77.59</v>
      </c>
      <c r="AB43" s="16">
        <v>46.01</v>
      </c>
      <c r="AC43" s="20">
        <v>5993.2786193600004</v>
      </c>
      <c r="AD43" s="7">
        <v>3329.31193945</v>
      </c>
      <c r="AE43" s="20">
        <f t="shared" si="0"/>
        <v>3869.7287388300001</v>
      </c>
      <c r="AF43" s="20">
        <v>1244.1379897100001</v>
      </c>
      <c r="AG43" s="20">
        <v>1751.53707012</v>
      </c>
      <c r="AH43" s="20">
        <v>687.46115693000002</v>
      </c>
      <c r="AI43" s="20">
        <v>166.44292985000001</v>
      </c>
      <c r="AJ43" s="20">
        <v>9.2814679200000008</v>
      </c>
      <c r="AK43" s="20">
        <v>10.8681243</v>
      </c>
      <c r="AL43" s="20" t="s">
        <v>309</v>
      </c>
      <c r="AM43" s="20">
        <v>2123.5498804200001</v>
      </c>
      <c r="AN43" s="20">
        <v>3437.7036755899999</v>
      </c>
      <c r="AO43" s="20">
        <v>776.69890716999998</v>
      </c>
      <c r="AP43" s="20">
        <v>2555.5749436599999</v>
      </c>
      <c r="AQ43" s="20">
        <v>1346.8509732499999</v>
      </c>
      <c r="AR43" s="20">
        <v>2228.6082712900002</v>
      </c>
      <c r="AS43" s="20">
        <v>4100.2786192499998</v>
      </c>
      <c r="AT43" s="20">
        <v>3523.70123332</v>
      </c>
      <c r="AU43" s="20">
        <v>207.99282166</v>
      </c>
      <c r="AV43" s="20">
        <v>322.16230931000001</v>
      </c>
      <c r="AW43" s="20">
        <v>46.422254959999997</v>
      </c>
      <c r="AX43" s="20" t="s">
        <v>309</v>
      </c>
    </row>
    <row r="44" spans="1:50">
      <c r="A44" s="2">
        <v>2920007</v>
      </c>
      <c r="B44" s="2" t="s">
        <v>48</v>
      </c>
      <c r="C44" s="3">
        <v>8782</v>
      </c>
      <c r="D44" s="4">
        <v>78.75</v>
      </c>
      <c r="E44" s="4">
        <v>21.25</v>
      </c>
      <c r="F44" s="4">
        <v>51.74</v>
      </c>
      <c r="G44" s="4">
        <v>48.26</v>
      </c>
      <c r="H44" s="7">
        <v>872.05259999999998</v>
      </c>
      <c r="I44" s="7">
        <v>1473.6196000000002</v>
      </c>
      <c r="J44" s="7">
        <v>1586.9073999999998</v>
      </c>
      <c r="K44" s="7">
        <v>2039.1803999999997</v>
      </c>
      <c r="L44" s="7">
        <v>1780.1113999999998</v>
      </c>
      <c r="M44" s="7">
        <v>1030.1286</v>
      </c>
      <c r="N44" s="9">
        <v>3448</v>
      </c>
      <c r="O44" s="7">
        <v>2700</v>
      </c>
      <c r="P44" s="11">
        <v>329</v>
      </c>
      <c r="Q44" s="16">
        <v>10.07</v>
      </c>
      <c r="R44" s="16">
        <v>27.17</v>
      </c>
      <c r="S44" s="16">
        <v>62.47</v>
      </c>
      <c r="T44" s="17">
        <v>1492</v>
      </c>
      <c r="U44" s="16">
        <v>33.770000000000003</v>
      </c>
      <c r="V44" s="16">
        <v>26.79</v>
      </c>
      <c r="W44" s="16">
        <v>58.65</v>
      </c>
      <c r="X44" s="16">
        <v>71.19</v>
      </c>
      <c r="Y44" s="16">
        <v>17.63</v>
      </c>
      <c r="Z44" s="16">
        <v>8.41</v>
      </c>
      <c r="AA44" s="16">
        <v>23.72</v>
      </c>
      <c r="AB44" s="16">
        <v>20.41</v>
      </c>
      <c r="AC44" s="20">
        <v>7282.8049331499997</v>
      </c>
      <c r="AD44" s="7">
        <v>3381.11926042</v>
      </c>
      <c r="AE44" s="20">
        <f t="shared" si="0"/>
        <v>4916.1385077799996</v>
      </c>
      <c r="AF44" s="20">
        <v>1265.2345149600001</v>
      </c>
      <c r="AG44" s="20">
        <v>2668.7526478</v>
      </c>
      <c r="AH44" s="20">
        <v>710.97129946999996</v>
      </c>
      <c r="AI44" s="20">
        <v>206.94797568999999</v>
      </c>
      <c r="AJ44" s="20">
        <v>48.459720339999997</v>
      </c>
      <c r="AK44" s="20">
        <v>9.2294420000000006</v>
      </c>
      <c r="AL44" s="20">
        <v>6.54290752</v>
      </c>
      <c r="AM44" s="20">
        <v>2366.6664253899999</v>
      </c>
      <c r="AN44" s="20">
        <v>3897.1465409100001</v>
      </c>
      <c r="AO44" s="20">
        <v>511.64911941000003</v>
      </c>
      <c r="AP44" s="20">
        <v>3385.6583922599998</v>
      </c>
      <c r="AQ44" s="20">
        <v>1855.0173059799999</v>
      </c>
      <c r="AR44" s="20">
        <v>2810.6400001400002</v>
      </c>
      <c r="AS44" s="20">
        <v>4844.8049331700004</v>
      </c>
      <c r="AT44" s="20">
        <v>3546.3460700800001</v>
      </c>
      <c r="AU44" s="20">
        <v>499.29111654000002</v>
      </c>
      <c r="AV44" s="20">
        <v>684.99913246000006</v>
      </c>
      <c r="AW44" s="20">
        <v>86.601439650000003</v>
      </c>
      <c r="AX44" s="20">
        <v>27.567174439999999</v>
      </c>
    </row>
    <row r="45" spans="1:50">
      <c r="A45" s="2">
        <v>2920304</v>
      </c>
      <c r="B45" s="2" t="s">
        <v>49</v>
      </c>
      <c r="C45" s="3">
        <v>8468</v>
      </c>
      <c r="D45" s="4">
        <v>38.19</v>
      </c>
      <c r="E45" s="4">
        <v>61.81</v>
      </c>
      <c r="F45" s="4">
        <v>51.04</v>
      </c>
      <c r="G45" s="4">
        <v>48.96</v>
      </c>
      <c r="H45" s="7">
        <v>712.15880000000004</v>
      </c>
      <c r="I45" s="7">
        <v>1331.1695999999999</v>
      </c>
      <c r="J45" s="7">
        <v>1548.7972</v>
      </c>
      <c r="K45" s="7">
        <v>1921.3892000000001</v>
      </c>
      <c r="L45" s="7">
        <v>1774.8928000000001</v>
      </c>
      <c r="M45" s="7">
        <v>1179.5924</v>
      </c>
      <c r="N45" s="9">
        <v>3358</v>
      </c>
      <c r="O45" s="7">
        <v>2366</v>
      </c>
      <c r="P45" s="11">
        <v>242</v>
      </c>
      <c r="Q45" s="16">
        <v>22.48</v>
      </c>
      <c r="R45" s="16">
        <v>40.31</v>
      </c>
      <c r="S45" s="16">
        <v>68.17</v>
      </c>
      <c r="T45" s="17">
        <v>4558</v>
      </c>
      <c r="U45" s="16">
        <v>32.33</v>
      </c>
      <c r="V45" s="16">
        <v>26.13</v>
      </c>
      <c r="W45" s="16">
        <v>3.75</v>
      </c>
      <c r="X45" s="16">
        <v>9.3800000000000008</v>
      </c>
      <c r="Y45" s="16">
        <v>25.39</v>
      </c>
      <c r="Z45" s="16">
        <v>36.81</v>
      </c>
      <c r="AA45" s="16">
        <v>70.86</v>
      </c>
      <c r="AB45" s="16">
        <v>53.8</v>
      </c>
      <c r="AC45" s="20">
        <v>7232.0267669699997</v>
      </c>
      <c r="AD45" s="7">
        <v>3289.18832535</v>
      </c>
      <c r="AE45" s="20">
        <f t="shared" si="0"/>
        <v>4239.6797702200001</v>
      </c>
      <c r="AF45" s="20">
        <v>1295.14924832</v>
      </c>
      <c r="AG45" s="20">
        <v>2099.1288666999999</v>
      </c>
      <c r="AH45" s="20">
        <v>629.08254495000006</v>
      </c>
      <c r="AI45" s="20">
        <v>196.27439842000001</v>
      </c>
      <c r="AJ45" s="20">
        <v>17.60220704</v>
      </c>
      <c r="AK45" s="20">
        <v>2.4425047900000001</v>
      </c>
      <c r="AL45" s="20" t="s">
        <v>309</v>
      </c>
      <c r="AM45" s="20">
        <v>2992.3469968099998</v>
      </c>
      <c r="AN45" s="20">
        <v>3437.8928935399999</v>
      </c>
      <c r="AO45" s="20">
        <v>880.57257901000003</v>
      </c>
      <c r="AP45" s="20">
        <v>3794.13387349</v>
      </c>
      <c r="AQ45" s="20">
        <v>2111.7744177999998</v>
      </c>
      <c r="AR45" s="20">
        <v>2523.0303614099998</v>
      </c>
      <c r="AS45" s="20">
        <v>4872.02676703</v>
      </c>
      <c r="AT45" s="20">
        <v>3980.1124378999998</v>
      </c>
      <c r="AU45" s="20">
        <v>316.83242902000001</v>
      </c>
      <c r="AV45" s="20">
        <v>500.16643176000002</v>
      </c>
      <c r="AW45" s="20">
        <v>69.612680280000006</v>
      </c>
      <c r="AX45" s="20">
        <v>5.3027880700000001</v>
      </c>
    </row>
    <row r="46" spans="1:50">
      <c r="A46" s="2">
        <v>2921609</v>
      </c>
      <c r="B46" s="2" t="s">
        <v>50</v>
      </c>
      <c r="C46" s="3">
        <v>8280</v>
      </c>
      <c r="D46" s="4">
        <v>66.88</v>
      </c>
      <c r="E46" s="4">
        <v>33.119999999999997</v>
      </c>
      <c r="F46" s="4">
        <v>51.22</v>
      </c>
      <c r="G46" s="4">
        <v>48.78</v>
      </c>
      <c r="H46" s="7">
        <v>770.04</v>
      </c>
      <c r="I46" s="7">
        <v>1469.7</v>
      </c>
      <c r="J46" s="7">
        <v>1493.7119999999998</v>
      </c>
      <c r="K46" s="7">
        <v>1584.7920000000001</v>
      </c>
      <c r="L46" s="7">
        <v>1786.8239999999998</v>
      </c>
      <c r="M46" s="7">
        <v>1174.104</v>
      </c>
      <c r="N46" s="9">
        <v>3336</v>
      </c>
      <c r="O46" s="7">
        <v>2393</v>
      </c>
      <c r="P46" s="11">
        <v>216</v>
      </c>
      <c r="Q46" s="16">
        <v>30.04</v>
      </c>
      <c r="R46" s="16">
        <v>48.19</v>
      </c>
      <c r="S46" s="16">
        <v>73.56</v>
      </c>
      <c r="T46" s="17">
        <v>2300</v>
      </c>
      <c r="U46" s="16">
        <v>33.14</v>
      </c>
      <c r="V46" s="16">
        <v>27.62</v>
      </c>
      <c r="W46" s="16">
        <v>0.43</v>
      </c>
      <c r="X46" s="16">
        <v>3.26</v>
      </c>
      <c r="Y46" s="16">
        <v>70.31</v>
      </c>
      <c r="Z46" s="16">
        <v>65.150000000000006</v>
      </c>
      <c r="AA46" s="16">
        <v>29.26</v>
      </c>
      <c r="AB46" s="16">
        <v>31.59</v>
      </c>
      <c r="AC46" s="20">
        <v>6880.8231733000002</v>
      </c>
      <c r="AD46" s="7">
        <v>2609.29612271</v>
      </c>
      <c r="AE46" s="20">
        <f t="shared" si="0"/>
        <v>3729.2592686399998</v>
      </c>
      <c r="AF46" s="20">
        <v>1363.51991372</v>
      </c>
      <c r="AG46" s="20">
        <v>1611.2191981599999</v>
      </c>
      <c r="AH46" s="20">
        <v>630.70372581000004</v>
      </c>
      <c r="AI46" s="20">
        <v>94.83993452</v>
      </c>
      <c r="AJ46" s="20">
        <v>18.172694329999999</v>
      </c>
      <c r="AK46" s="20">
        <v>10.8038021</v>
      </c>
      <c r="AL46" s="20" t="s">
        <v>309</v>
      </c>
      <c r="AM46" s="20">
        <v>3151.5639045900002</v>
      </c>
      <c r="AN46" s="20">
        <v>3055.5899405800001</v>
      </c>
      <c r="AO46" s="20">
        <v>1017.24510016</v>
      </c>
      <c r="AP46" s="20">
        <v>3825.23323265</v>
      </c>
      <c r="AQ46" s="20">
        <v>2134.31880443</v>
      </c>
      <c r="AR46" s="20">
        <v>2692.8319308800001</v>
      </c>
      <c r="AS46" s="20">
        <v>4539.8231732200002</v>
      </c>
      <c r="AT46" s="20">
        <v>3742.8458401600001</v>
      </c>
      <c r="AU46" s="20">
        <v>271.30402486000003</v>
      </c>
      <c r="AV46" s="20">
        <v>471.35270422000002</v>
      </c>
      <c r="AW46" s="20">
        <v>50.28955646</v>
      </c>
      <c r="AX46" s="20">
        <v>4.0310475200000004</v>
      </c>
    </row>
    <row r="47" spans="1:50">
      <c r="A47" s="2">
        <v>2922201</v>
      </c>
      <c r="B47" s="2" t="s">
        <v>51</v>
      </c>
      <c r="C47" s="3">
        <v>7317</v>
      </c>
      <c r="D47" s="4">
        <v>46.39</v>
      </c>
      <c r="E47" s="4">
        <v>53.61</v>
      </c>
      <c r="F47" s="4">
        <v>50.31</v>
      </c>
      <c r="G47" s="4">
        <v>49.69</v>
      </c>
      <c r="H47" s="7">
        <v>597.06719999999996</v>
      </c>
      <c r="I47" s="7">
        <v>1049.2578000000001</v>
      </c>
      <c r="J47" s="7">
        <v>1352.9132999999999</v>
      </c>
      <c r="K47" s="7">
        <v>1900.2248999999999</v>
      </c>
      <c r="L47" s="7">
        <v>1532.1798000000001</v>
      </c>
      <c r="M47" s="7">
        <v>886.0886999999999</v>
      </c>
      <c r="N47" s="9">
        <v>2556</v>
      </c>
      <c r="O47" s="7">
        <v>2249</v>
      </c>
      <c r="P47" s="11">
        <v>279</v>
      </c>
      <c r="Q47" s="16">
        <v>17.29</v>
      </c>
      <c r="R47" s="16">
        <v>35.6</v>
      </c>
      <c r="S47" s="16">
        <v>66.19</v>
      </c>
      <c r="T47" s="17">
        <v>1945</v>
      </c>
      <c r="U47" s="16">
        <v>30.25</v>
      </c>
      <c r="V47" s="16">
        <v>22.54</v>
      </c>
      <c r="W47" s="16">
        <v>0.12</v>
      </c>
      <c r="X47" s="16">
        <v>19.39</v>
      </c>
      <c r="Y47" s="16">
        <v>44.98</v>
      </c>
      <c r="Z47" s="16">
        <v>54.11</v>
      </c>
      <c r="AA47" s="16">
        <v>54.9</v>
      </c>
      <c r="AB47" s="16">
        <v>26.5</v>
      </c>
      <c r="AC47" s="20">
        <v>6300.2454195099999</v>
      </c>
      <c r="AD47" s="7">
        <v>2896.3595136499998</v>
      </c>
      <c r="AE47" s="20">
        <f t="shared" si="0"/>
        <v>4057.8258965200002</v>
      </c>
      <c r="AF47" s="20">
        <v>1306.17907558</v>
      </c>
      <c r="AG47" s="20">
        <v>1890.2529740299999</v>
      </c>
      <c r="AH47" s="20">
        <v>627.13723295</v>
      </c>
      <c r="AI47" s="20">
        <v>169.48261901000001</v>
      </c>
      <c r="AJ47" s="20">
        <v>45.483985390000001</v>
      </c>
      <c r="AK47" s="20">
        <v>9.5705870799999992</v>
      </c>
      <c r="AL47" s="20">
        <v>9.7194224800000004</v>
      </c>
      <c r="AM47" s="20">
        <v>2242.4195229900001</v>
      </c>
      <c r="AN47" s="20">
        <v>3259.67582636</v>
      </c>
      <c r="AO47" s="20">
        <v>592.00992020000001</v>
      </c>
      <c r="AP47" s="20">
        <v>3040.5695931499999</v>
      </c>
      <c r="AQ47" s="20">
        <v>1650.40960279</v>
      </c>
      <c r="AR47" s="20">
        <v>2213.57788381</v>
      </c>
      <c r="AS47" s="20">
        <v>4306.2454195299997</v>
      </c>
      <c r="AT47" s="20">
        <v>2984.6405277600002</v>
      </c>
      <c r="AU47" s="20">
        <v>366.86820869000002</v>
      </c>
      <c r="AV47" s="20">
        <v>898.58510683999998</v>
      </c>
      <c r="AW47" s="20">
        <v>56.151576239999997</v>
      </c>
      <c r="AX47" s="20" t="s">
        <v>309</v>
      </c>
    </row>
    <row r="48" spans="1:50">
      <c r="A48" s="2">
        <v>2922730</v>
      </c>
      <c r="B48" s="2" t="s">
        <v>52</v>
      </c>
      <c r="C48" s="3">
        <v>7602</v>
      </c>
      <c r="D48" s="4">
        <v>66.75</v>
      </c>
      <c r="E48" s="4">
        <v>33.25</v>
      </c>
      <c r="F48" s="4">
        <v>49.89</v>
      </c>
      <c r="G48" s="4">
        <v>50.11</v>
      </c>
      <c r="H48" s="7">
        <v>598.27739999999994</v>
      </c>
      <c r="I48" s="7">
        <v>1162.3457999999998</v>
      </c>
      <c r="J48" s="7">
        <v>1344.7938000000001</v>
      </c>
      <c r="K48" s="7">
        <v>1709.6897999999999</v>
      </c>
      <c r="L48" s="7">
        <v>1734.0162</v>
      </c>
      <c r="M48" s="7">
        <v>1052.877</v>
      </c>
      <c r="N48" s="9">
        <v>2760</v>
      </c>
      <c r="O48" s="7">
        <v>2408</v>
      </c>
      <c r="P48" s="11">
        <v>275</v>
      </c>
      <c r="Q48" s="16">
        <v>13.16</v>
      </c>
      <c r="R48" s="16">
        <v>30.89</v>
      </c>
      <c r="S48" s="16">
        <v>63.22</v>
      </c>
      <c r="T48" s="17">
        <v>917</v>
      </c>
      <c r="U48" s="16">
        <v>28.78</v>
      </c>
      <c r="V48" s="16">
        <v>23.62</v>
      </c>
      <c r="W48" s="16">
        <v>36.700000000000003</v>
      </c>
      <c r="X48" s="16">
        <v>60.59</v>
      </c>
      <c r="Y48" s="16">
        <v>28.86</v>
      </c>
      <c r="Z48" s="16">
        <v>27.82</v>
      </c>
      <c r="AA48" s="16">
        <v>34.450000000000003</v>
      </c>
      <c r="AB48" s="16">
        <v>11.59</v>
      </c>
      <c r="AC48" s="20">
        <v>6536.3418972899999</v>
      </c>
      <c r="AD48" s="7">
        <v>3210.9399196499999</v>
      </c>
      <c r="AE48" s="20">
        <f t="shared" si="0"/>
        <v>4420.4219932300002</v>
      </c>
      <c r="AF48" s="20">
        <v>1334.9403702300001</v>
      </c>
      <c r="AG48" s="20">
        <v>2227.6849676400002</v>
      </c>
      <c r="AH48" s="20">
        <v>687.24579472000005</v>
      </c>
      <c r="AI48" s="20">
        <v>125.85383090000001</v>
      </c>
      <c r="AJ48" s="20">
        <v>28.411304770000001</v>
      </c>
      <c r="AK48" s="20">
        <v>13.428116279999999</v>
      </c>
      <c r="AL48" s="20">
        <v>2.8576086900000002</v>
      </c>
      <c r="AM48" s="20">
        <v>2115.91990403</v>
      </c>
      <c r="AN48" s="20">
        <v>3495.3335382599998</v>
      </c>
      <c r="AO48" s="20">
        <v>513.19983523999997</v>
      </c>
      <c r="AP48" s="20">
        <v>3041.0083589999999</v>
      </c>
      <c r="AQ48" s="20">
        <v>1602.7200687899999</v>
      </c>
      <c r="AR48" s="20">
        <v>2429.3919089000001</v>
      </c>
      <c r="AS48" s="20">
        <v>4500.34189728</v>
      </c>
      <c r="AT48" s="20">
        <v>3488.21745732</v>
      </c>
      <c r="AU48" s="20">
        <v>245.44082379</v>
      </c>
      <c r="AV48" s="20">
        <v>663.27709141000003</v>
      </c>
      <c r="AW48" s="20">
        <v>99.77930207</v>
      </c>
      <c r="AX48" s="20">
        <v>3.62722269</v>
      </c>
    </row>
    <row r="49" spans="1:50">
      <c r="A49" s="2">
        <v>2922755</v>
      </c>
      <c r="B49" s="2" t="s">
        <v>53</v>
      </c>
      <c r="C49" s="3">
        <v>6648</v>
      </c>
      <c r="D49" s="4">
        <v>42.22</v>
      </c>
      <c r="E49" s="4">
        <v>57.78</v>
      </c>
      <c r="F49" s="4">
        <v>52.53</v>
      </c>
      <c r="G49" s="4">
        <v>47.47</v>
      </c>
      <c r="H49" s="7">
        <v>682.08479999999997</v>
      </c>
      <c r="I49" s="7">
        <v>1112.8751999999999</v>
      </c>
      <c r="J49" s="7">
        <v>1259.1312</v>
      </c>
      <c r="K49" s="7">
        <v>1566.2688000000001</v>
      </c>
      <c r="L49" s="7">
        <v>1342.896</v>
      </c>
      <c r="M49" s="7">
        <v>684.74400000000014</v>
      </c>
      <c r="N49" s="9">
        <v>2816</v>
      </c>
      <c r="O49" s="7">
        <v>2022</v>
      </c>
      <c r="P49" s="11">
        <v>308</v>
      </c>
      <c r="Q49" s="16">
        <v>8.4700000000000006</v>
      </c>
      <c r="R49" s="16">
        <v>29.47</v>
      </c>
      <c r="S49" s="16">
        <v>64.92</v>
      </c>
      <c r="T49" s="17">
        <v>3581</v>
      </c>
      <c r="U49" s="16">
        <v>33.19</v>
      </c>
      <c r="V49" s="16">
        <v>29.01</v>
      </c>
      <c r="W49" s="16">
        <v>29.52</v>
      </c>
      <c r="X49" s="16">
        <v>33.090000000000003</v>
      </c>
      <c r="Y49" s="16">
        <v>11.44</v>
      </c>
      <c r="Z49" s="16">
        <v>11.52</v>
      </c>
      <c r="AA49" s="16">
        <v>59.04</v>
      </c>
      <c r="AB49" s="16">
        <v>55.39</v>
      </c>
      <c r="AC49" s="20">
        <v>5500.9381478699997</v>
      </c>
      <c r="AD49" s="7">
        <v>2882.01948292</v>
      </c>
      <c r="AE49" s="20">
        <f t="shared" si="0"/>
        <v>3782.8105680899998</v>
      </c>
      <c r="AF49" s="20">
        <v>1028.6240459099999</v>
      </c>
      <c r="AG49" s="20">
        <v>1853.69513239</v>
      </c>
      <c r="AH49" s="20">
        <v>556.05117000999996</v>
      </c>
      <c r="AI49" s="20">
        <v>237.37085144</v>
      </c>
      <c r="AJ49" s="20">
        <v>47.614123679999999</v>
      </c>
      <c r="AK49" s="20">
        <v>40.22861631</v>
      </c>
      <c r="AL49" s="20">
        <v>19.226628349999999</v>
      </c>
      <c r="AM49" s="20">
        <v>1718.12757966</v>
      </c>
      <c r="AN49" s="20">
        <v>3042.7004419899999</v>
      </c>
      <c r="AO49" s="20">
        <v>282.87151086</v>
      </c>
      <c r="AP49" s="20">
        <v>2458.2377057600002</v>
      </c>
      <c r="AQ49" s="20">
        <v>1435.2560688000001</v>
      </c>
      <c r="AR49" s="20">
        <v>2605.20926018</v>
      </c>
      <c r="AS49" s="20">
        <v>3608.9381477400002</v>
      </c>
      <c r="AT49" s="20">
        <v>2893.9757069299999</v>
      </c>
      <c r="AU49" s="20">
        <v>215.79174889999999</v>
      </c>
      <c r="AV49" s="20">
        <v>373.53948916000002</v>
      </c>
      <c r="AW49" s="20">
        <v>119.56666279</v>
      </c>
      <c r="AX49" s="20">
        <v>6.0645399600000003</v>
      </c>
    </row>
    <row r="50" spans="1:50">
      <c r="A50" s="2">
        <v>2922805</v>
      </c>
      <c r="B50" s="2" t="s">
        <v>54</v>
      </c>
      <c r="C50" s="3">
        <v>7435</v>
      </c>
      <c r="D50" s="4">
        <v>36.520000000000003</v>
      </c>
      <c r="E50" s="4">
        <v>63.48</v>
      </c>
      <c r="F50" s="4">
        <v>50.72</v>
      </c>
      <c r="G50" s="4">
        <v>49.28</v>
      </c>
      <c r="H50" s="7">
        <v>832.72</v>
      </c>
      <c r="I50" s="7">
        <v>1425.2895000000001</v>
      </c>
      <c r="J50" s="7">
        <v>1519.7140000000002</v>
      </c>
      <c r="K50" s="7">
        <v>1541.2755000000002</v>
      </c>
      <c r="L50" s="7">
        <v>1318.2255000000002</v>
      </c>
      <c r="M50" s="7">
        <v>797.77550000000008</v>
      </c>
      <c r="N50" s="9">
        <v>3164</v>
      </c>
      <c r="O50" s="7">
        <v>2096</v>
      </c>
      <c r="P50" s="11">
        <v>179</v>
      </c>
      <c r="Q50" s="16">
        <v>33.049999999999997</v>
      </c>
      <c r="R50" s="16">
        <v>52.9</v>
      </c>
      <c r="S50" s="16">
        <v>79.8</v>
      </c>
      <c r="T50" s="17">
        <v>1038</v>
      </c>
      <c r="U50" s="16">
        <v>35.58</v>
      </c>
      <c r="V50" s="16">
        <v>30.56</v>
      </c>
      <c r="W50" s="16">
        <v>4.4400000000000004</v>
      </c>
      <c r="X50" s="16">
        <v>2.67</v>
      </c>
      <c r="Y50" s="16">
        <v>46.97</v>
      </c>
      <c r="Z50" s="16">
        <v>82.16</v>
      </c>
      <c r="AA50" s="16">
        <v>48.59</v>
      </c>
      <c r="AB50" s="16">
        <v>15.17</v>
      </c>
      <c r="AC50" s="20">
        <v>6064.1772521100002</v>
      </c>
      <c r="AD50" s="7">
        <v>2007.2908480599999</v>
      </c>
      <c r="AE50" s="20">
        <f t="shared" si="0"/>
        <v>3333.2162767700001</v>
      </c>
      <c r="AF50" s="20">
        <v>1358.7201254500001</v>
      </c>
      <c r="AG50" s="20">
        <v>1510.8165919600001</v>
      </c>
      <c r="AH50" s="20">
        <v>354.55719761</v>
      </c>
      <c r="AI50" s="20">
        <v>88.112799789999997</v>
      </c>
      <c r="AJ50" s="20">
        <v>14.78127046</v>
      </c>
      <c r="AK50" s="20">
        <v>6.2282915000000001</v>
      </c>
      <c r="AL50" s="20" t="s">
        <v>309</v>
      </c>
      <c r="AM50" s="20">
        <v>2730.9609753</v>
      </c>
      <c r="AN50" s="20">
        <v>2488.4934694600001</v>
      </c>
      <c r="AO50" s="20">
        <v>562.43148227999995</v>
      </c>
      <c r="AP50" s="20">
        <v>3575.68378261</v>
      </c>
      <c r="AQ50" s="20">
        <v>2168.5294930199998</v>
      </c>
      <c r="AR50" s="20">
        <v>2548.0968133199999</v>
      </c>
      <c r="AS50" s="20">
        <v>3685.1772520599998</v>
      </c>
      <c r="AT50" s="20">
        <v>3103.9224371199998</v>
      </c>
      <c r="AU50" s="20">
        <v>168.52290085999999</v>
      </c>
      <c r="AV50" s="20">
        <v>344.61683882</v>
      </c>
      <c r="AW50" s="20">
        <v>62.492824710000001</v>
      </c>
      <c r="AX50" s="20">
        <v>5.6222505500000004</v>
      </c>
    </row>
    <row r="51" spans="1:50">
      <c r="A51" s="2">
        <v>2922854</v>
      </c>
      <c r="B51" s="2" t="s">
        <v>55</v>
      </c>
      <c r="C51" s="3">
        <v>8034</v>
      </c>
      <c r="D51" s="4">
        <v>65.19</v>
      </c>
      <c r="E51" s="4">
        <v>34.81</v>
      </c>
      <c r="F51" s="4">
        <v>50.65</v>
      </c>
      <c r="G51" s="4">
        <v>49.35</v>
      </c>
      <c r="H51" s="7">
        <v>718.23959999999988</v>
      </c>
      <c r="I51" s="7">
        <v>1401.1296000000002</v>
      </c>
      <c r="J51" s="7">
        <v>1610.0135999999998</v>
      </c>
      <c r="K51" s="7">
        <v>1870.3152000000002</v>
      </c>
      <c r="L51" s="7">
        <v>1408.3602000000001</v>
      </c>
      <c r="M51" s="7">
        <v>1026.7451999999998</v>
      </c>
      <c r="N51" s="9">
        <v>3212</v>
      </c>
      <c r="O51" s="7">
        <v>2120</v>
      </c>
      <c r="P51" s="11">
        <v>225</v>
      </c>
      <c r="Q51" s="16">
        <v>21.09</v>
      </c>
      <c r="R51" s="16">
        <v>43.18</v>
      </c>
      <c r="S51" s="16">
        <v>71.5</v>
      </c>
      <c r="T51" s="17">
        <v>1440</v>
      </c>
      <c r="U51" s="16">
        <v>37</v>
      </c>
      <c r="V51" s="16">
        <v>27.15</v>
      </c>
      <c r="W51" s="16">
        <v>0.63</v>
      </c>
      <c r="X51" s="16">
        <v>5.38</v>
      </c>
      <c r="Y51" s="16">
        <v>63.29</v>
      </c>
      <c r="Z51" s="16">
        <v>75.47</v>
      </c>
      <c r="AA51" s="16">
        <v>36.08</v>
      </c>
      <c r="AB51" s="16">
        <v>19.149999999999999</v>
      </c>
      <c r="AC51" s="20">
        <v>6712.7452299500001</v>
      </c>
      <c r="AD51" s="7">
        <v>2934.7220715499998</v>
      </c>
      <c r="AE51" s="20">
        <f t="shared" si="0"/>
        <v>3813.4598752999996</v>
      </c>
      <c r="AF51" s="20">
        <v>1240.8654229599999</v>
      </c>
      <c r="AG51" s="20">
        <v>1771.4978223200001</v>
      </c>
      <c r="AH51" s="20">
        <v>603.91611708999994</v>
      </c>
      <c r="AI51" s="20">
        <v>187.59523597</v>
      </c>
      <c r="AJ51" s="20">
        <v>4.8538442100000001</v>
      </c>
      <c r="AK51" s="20">
        <v>4.7314327499999997</v>
      </c>
      <c r="AL51" s="20" t="s">
        <v>309</v>
      </c>
      <c r="AM51" s="20">
        <v>2899.2853547200002</v>
      </c>
      <c r="AN51" s="20">
        <v>3491.8970396700001</v>
      </c>
      <c r="AO51" s="20">
        <v>843.63148034999995</v>
      </c>
      <c r="AP51" s="20">
        <v>3220.8481903500001</v>
      </c>
      <c r="AQ51" s="20">
        <v>2055.6538743699998</v>
      </c>
      <c r="AR51" s="20">
        <v>2547.9253377499999</v>
      </c>
      <c r="AS51" s="20">
        <v>4293.7452300200002</v>
      </c>
      <c r="AT51" s="20">
        <v>3398.9162063099998</v>
      </c>
      <c r="AU51" s="20">
        <v>329.68452301000002</v>
      </c>
      <c r="AV51" s="20">
        <v>486.78513759999998</v>
      </c>
      <c r="AW51" s="20">
        <v>69.356120099999998</v>
      </c>
      <c r="AX51" s="20">
        <v>9.0032429999999994</v>
      </c>
    </row>
    <row r="52" spans="1:50">
      <c r="A52" s="2">
        <v>2923308</v>
      </c>
      <c r="B52" s="2" t="s">
        <v>56</v>
      </c>
      <c r="C52" s="3">
        <v>8298</v>
      </c>
      <c r="D52" s="4">
        <v>33.29</v>
      </c>
      <c r="E52" s="4">
        <v>66.709999999999994</v>
      </c>
      <c r="F52" s="4">
        <v>50.82</v>
      </c>
      <c r="G52" s="4">
        <v>49.18</v>
      </c>
      <c r="H52" s="7">
        <v>677.11680000000013</v>
      </c>
      <c r="I52" s="7">
        <v>1288.6794</v>
      </c>
      <c r="J52" s="7">
        <v>1797.3468</v>
      </c>
      <c r="K52" s="7">
        <v>1892.7737999999997</v>
      </c>
      <c r="L52" s="7">
        <v>1602.3437999999996</v>
      </c>
      <c r="M52" s="7">
        <v>1039.7393999999999</v>
      </c>
      <c r="N52" s="9">
        <v>3406</v>
      </c>
      <c r="O52" s="7">
        <v>2417</v>
      </c>
      <c r="P52" s="11">
        <v>259</v>
      </c>
      <c r="Q52" s="16">
        <v>15.55</v>
      </c>
      <c r="R52" s="16">
        <v>36.42</v>
      </c>
      <c r="S52" s="16">
        <v>68.12</v>
      </c>
      <c r="T52" s="17">
        <v>402</v>
      </c>
      <c r="U52" s="16">
        <v>35.520000000000003</v>
      </c>
      <c r="V52" s="16">
        <v>26.9</v>
      </c>
      <c r="W52" s="16">
        <v>2.77</v>
      </c>
      <c r="X52" s="16">
        <v>14.03</v>
      </c>
      <c r="Y52" s="16">
        <v>51.88</v>
      </c>
      <c r="Z52" s="16">
        <v>78.78</v>
      </c>
      <c r="AA52" s="16">
        <v>45.35</v>
      </c>
      <c r="AB52" s="16">
        <v>7.2</v>
      </c>
      <c r="AC52" s="20">
        <v>7090.86035816</v>
      </c>
      <c r="AD52" s="7">
        <v>3980.8312309799999</v>
      </c>
      <c r="AE52" s="20">
        <f t="shared" si="0"/>
        <v>4646.6296892900009</v>
      </c>
      <c r="AF52" s="20">
        <v>1563.7416942100001</v>
      </c>
      <c r="AG52" s="20">
        <v>2118.0808573700001</v>
      </c>
      <c r="AH52" s="20">
        <v>743.74538695000001</v>
      </c>
      <c r="AI52" s="20">
        <v>158.73876478</v>
      </c>
      <c r="AJ52" s="20">
        <v>55.514250769999997</v>
      </c>
      <c r="AK52" s="20">
        <v>6.80873521</v>
      </c>
      <c r="AL52" s="20" t="s">
        <v>309</v>
      </c>
      <c r="AM52" s="20">
        <v>2444.2306688100002</v>
      </c>
      <c r="AN52" s="20">
        <v>4218.8872904</v>
      </c>
      <c r="AO52" s="20">
        <v>803.35766282999998</v>
      </c>
      <c r="AP52" s="20">
        <v>2871.9730676999998</v>
      </c>
      <c r="AQ52" s="20">
        <v>1640.87300598</v>
      </c>
      <c r="AR52" s="20">
        <v>2676.92320002</v>
      </c>
      <c r="AS52" s="20">
        <v>4524.8603580999998</v>
      </c>
      <c r="AT52" s="20">
        <v>3444.1126147800001</v>
      </c>
      <c r="AU52" s="20">
        <v>371.89036539</v>
      </c>
      <c r="AV52" s="20">
        <v>603.17101017000005</v>
      </c>
      <c r="AW52" s="20">
        <v>105.68636776</v>
      </c>
      <c r="AX52" s="20" t="s">
        <v>309</v>
      </c>
    </row>
    <row r="53" spans="1:50">
      <c r="A53" s="2">
        <v>2923506</v>
      </c>
      <c r="B53" s="2" t="s">
        <v>57</v>
      </c>
      <c r="C53" s="3">
        <v>8410</v>
      </c>
      <c r="D53" s="4">
        <v>62.29</v>
      </c>
      <c r="E53" s="4">
        <v>37.71</v>
      </c>
      <c r="F53" s="4">
        <v>49.63</v>
      </c>
      <c r="G53" s="4">
        <v>50.37</v>
      </c>
      <c r="H53" s="7">
        <v>893.98300000000006</v>
      </c>
      <c r="I53" s="7">
        <v>1556.691</v>
      </c>
      <c r="J53" s="7">
        <v>1445.6790000000003</v>
      </c>
      <c r="K53" s="7">
        <v>1925.049</v>
      </c>
      <c r="L53" s="7">
        <v>1585.2850000000001</v>
      </c>
      <c r="M53" s="7">
        <v>1003.313</v>
      </c>
      <c r="N53" s="9">
        <v>2122</v>
      </c>
      <c r="O53" s="7">
        <v>2441</v>
      </c>
      <c r="P53" s="11">
        <v>285</v>
      </c>
      <c r="Q53" s="16">
        <v>23.25</v>
      </c>
      <c r="R53" s="16">
        <v>43.05</v>
      </c>
      <c r="S53" s="16">
        <v>70.58</v>
      </c>
      <c r="T53" s="17">
        <v>785</v>
      </c>
      <c r="U53" s="16">
        <v>23.32</v>
      </c>
      <c r="V53" s="16">
        <v>17.809999999999999</v>
      </c>
      <c r="W53" s="16">
        <v>2.8</v>
      </c>
      <c r="X53" s="16">
        <v>27.41</v>
      </c>
      <c r="Y53" s="16">
        <v>68.66</v>
      </c>
      <c r="Z53" s="16">
        <v>63.54</v>
      </c>
      <c r="AA53" s="16">
        <v>28.55</v>
      </c>
      <c r="AB53" s="16">
        <v>9.0500000000000007</v>
      </c>
      <c r="AC53" s="20">
        <v>6860.7181167700001</v>
      </c>
      <c r="AD53" s="7">
        <v>3504.2261050900001</v>
      </c>
      <c r="AE53" s="20">
        <f t="shared" si="0"/>
        <v>4434.7640455199999</v>
      </c>
      <c r="AF53" s="20">
        <v>1363.1771537300001</v>
      </c>
      <c r="AG53" s="20">
        <v>1963.8627788900001</v>
      </c>
      <c r="AH53" s="20">
        <v>635.37890684000001</v>
      </c>
      <c r="AI53" s="20">
        <v>328.18572761000001</v>
      </c>
      <c r="AJ53" s="20">
        <v>90.780911149999994</v>
      </c>
      <c r="AK53" s="20">
        <v>47.145903939999997</v>
      </c>
      <c r="AL53" s="20">
        <v>6.2326633600000001</v>
      </c>
      <c r="AM53" s="20">
        <v>2425.9540713299998</v>
      </c>
      <c r="AN53" s="20">
        <v>3868.3450415399998</v>
      </c>
      <c r="AO53" s="20">
        <v>632.70265429999995</v>
      </c>
      <c r="AP53" s="20">
        <v>2992.3730753099999</v>
      </c>
      <c r="AQ53" s="20">
        <v>1793.2514170300001</v>
      </c>
      <c r="AR53" s="20">
        <v>2694.8787721499998</v>
      </c>
      <c r="AS53" s="20">
        <v>4519.7181168500001</v>
      </c>
      <c r="AT53" s="20">
        <v>2826.0912452100001</v>
      </c>
      <c r="AU53" s="20">
        <v>674.76220021999995</v>
      </c>
      <c r="AV53" s="20">
        <v>663.36599329000001</v>
      </c>
      <c r="AW53" s="20">
        <v>355.49867812999997</v>
      </c>
      <c r="AX53" s="20" t="s">
        <v>309</v>
      </c>
    </row>
    <row r="54" spans="1:50">
      <c r="A54" s="2">
        <v>2924108</v>
      </c>
      <c r="B54" s="2" t="s">
        <v>58</v>
      </c>
      <c r="C54" s="3">
        <v>6876</v>
      </c>
      <c r="D54" s="4">
        <v>24.96</v>
      </c>
      <c r="E54" s="4">
        <v>75.040000000000006</v>
      </c>
      <c r="F54" s="4">
        <v>49.36</v>
      </c>
      <c r="G54" s="4">
        <v>50.64</v>
      </c>
      <c r="H54" s="7">
        <v>592.02359999999999</v>
      </c>
      <c r="I54" s="7">
        <v>1192.9860000000001</v>
      </c>
      <c r="J54" s="7">
        <v>1366.2611999999999</v>
      </c>
      <c r="K54" s="7">
        <v>1412.3304000000001</v>
      </c>
      <c r="L54" s="7">
        <v>1289.25</v>
      </c>
      <c r="M54" s="7">
        <v>1023.8364</v>
      </c>
      <c r="N54" s="9">
        <v>2228</v>
      </c>
      <c r="O54" s="7">
        <v>1877</v>
      </c>
      <c r="P54" s="11">
        <v>224</v>
      </c>
      <c r="Q54" s="16">
        <v>21.84</v>
      </c>
      <c r="R54" s="16">
        <v>42.03</v>
      </c>
      <c r="S54" s="16">
        <v>73.12</v>
      </c>
      <c r="T54" s="17">
        <v>4074</v>
      </c>
      <c r="U54" s="16">
        <v>29.07</v>
      </c>
      <c r="V54" s="16">
        <v>21.88</v>
      </c>
      <c r="W54" s="16">
        <v>2.76</v>
      </c>
      <c r="X54" s="16">
        <v>1.81</v>
      </c>
      <c r="Y54" s="16">
        <v>22.04</v>
      </c>
      <c r="Z54" s="16">
        <v>35.96</v>
      </c>
      <c r="AA54" s="16">
        <v>75.19</v>
      </c>
      <c r="AB54" s="16">
        <v>62.23</v>
      </c>
      <c r="AC54" s="20">
        <v>5785.9096708799998</v>
      </c>
      <c r="AD54" s="7">
        <v>2720.8034190899998</v>
      </c>
      <c r="AE54" s="20">
        <f t="shared" si="0"/>
        <v>3303.8449680399999</v>
      </c>
      <c r="AF54" s="20">
        <v>1079.34779615</v>
      </c>
      <c r="AG54" s="20">
        <v>1630.60365907</v>
      </c>
      <c r="AH54" s="20">
        <v>465.90236464999998</v>
      </c>
      <c r="AI54" s="20">
        <v>106.62317299999999</v>
      </c>
      <c r="AJ54" s="20">
        <v>18.109614929999999</v>
      </c>
      <c r="AK54" s="20">
        <v>3.25836024</v>
      </c>
      <c r="AL54" s="20" t="s">
        <v>309</v>
      </c>
      <c r="AM54" s="20">
        <v>2482.0647028200001</v>
      </c>
      <c r="AN54" s="20">
        <v>2960.0940248100001</v>
      </c>
      <c r="AO54" s="20">
        <v>828.89298962999999</v>
      </c>
      <c r="AP54" s="20">
        <v>2825.8156460499999</v>
      </c>
      <c r="AQ54" s="20">
        <v>1653.17171319</v>
      </c>
      <c r="AR54" s="20">
        <v>2414.5666305499999</v>
      </c>
      <c r="AS54" s="20">
        <v>3738.90967086</v>
      </c>
      <c r="AT54" s="20">
        <v>2823.9335243099999</v>
      </c>
      <c r="AU54" s="20">
        <v>328.33161256</v>
      </c>
      <c r="AV54" s="20">
        <v>542.25554161000002</v>
      </c>
      <c r="AW54" s="20">
        <v>44.388992379999998</v>
      </c>
      <c r="AX54" s="20" t="s">
        <v>309</v>
      </c>
    </row>
    <row r="55" spans="1:50">
      <c r="A55" s="2">
        <v>2924678</v>
      </c>
      <c r="B55" s="2" t="s">
        <v>59</v>
      </c>
      <c r="C55" s="3">
        <v>9799</v>
      </c>
      <c r="D55" s="4">
        <v>37.65</v>
      </c>
      <c r="E55" s="4">
        <v>62.35</v>
      </c>
      <c r="F55" s="4">
        <v>53.01</v>
      </c>
      <c r="G55" s="4">
        <v>46.99</v>
      </c>
      <c r="H55" s="7">
        <v>1138.6437999999998</v>
      </c>
      <c r="I55" s="7">
        <v>1811.8350999999998</v>
      </c>
      <c r="J55" s="7">
        <v>2044.0713999999998</v>
      </c>
      <c r="K55" s="7">
        <v>2189.0965999999999</v>
      </c>
      <c r="L55" s="7">
        <v>1821.6341</v>
      </c>
      <c r="M55" s="7">
        <v>792.73910000000001</v>
      </c>
      <c r="N55" s="9">
        <v>3586</v>
      </c>
      <c r="O55" s="7">
        <v>2633</v>
      </c>
      <c r="P55" s="11">
        <v>235</v>
      </c>
      <c r="Q55" s="16">
        <v>17.84</v>
      </c>
      <c r="R55" s="16">
        <v>38.840000000000003</v>
      </c>
      <c r="S55" s="16">
        <v>71.930000000000007</v>
      </c>
      <c r="T55" s="17">
        <v>4304</v>
      </c>
      <c r="U55" s="16">
        <v>36.39</v>
      </c>
      <c r="V55" s="16">
        <v>26.18</v>
      </c>
      <c r="W55" s="16">
        <v>9.25</v>
      </c>
      <c r="X55" s="16">
        <v>18.88</v>
      </c>
      <c r="Y55" s="16">
        <v>16.11</v>
      </c>
      <c r="Z55" s="16">
        <v>36</v>
      </c>
      <c r="AA55" s="16">
        <v>74.64</v>
      </c>
      <c r="AB55" s="16">
        <v>45.12</v>
      </c>
      <c r="AC55" s="20">
        <v>7936.6132582399996</v>
      </c>
      <c r="AD55" s="7">
        <v>4020.11206098</v>
      </c>
      <c r="AE55" s="20">
        <f t="shared" si="0"/>
        <v>4995.1749803399998</v>
      </c>
      <c r="AF55" s="20">
        <v>1493.1246222300001</v>
      </c>
      <c r="AG55" s="20">
        <v>2553.8766550800001</v>
      </c>
      <c r="AH55" s="20">
        <v>715.03291089000004</v>
      </c>
      <c r="AI55" s="20">
        <v>188.67604089</v>
      </c>
      <c r="AJ55" s="20">
        <v>44.464751249999999</v>
      </c>
      <c r="AK55" s="20" t="s">
        <v>309</v>
      </c>
      <c r="AL55" s="20" t="s">
        <v>309</v>
      </c>
      <c r="AM55" s="20">
        <v>2941.4382778899999</v>
      </c>
      <c r="AN55" s="20">
        <v>4247.8549439400003</v>
      </c>
      <c r="AO55" s="20">
        <v>469.24578276</v>
      </c>
      <c r="AP55" s="20">
        <v>3688.7583142899998</v>
      </c>
      <c r="AQ55" s="20">
        <v>2472.1924951300002</v>
      </c>
      <c r="AR55" s="20">
        <v>4127.2496456400004</v>
      </c>
      <c r="AS55" s="20">
        <v>4805.6132582600003</v>
      </c>
      <c r="AT55" s="20">
        <v>3902.0877487900002</v>
      </c>
      <c r="AU55" s="20">
        <v>435.62299786</v>
      </c>
      <c r="AV55" s="20">
        <v>340.11217213999998</v>
      </c>
      <c r="AW55" s="20">
        <v>121.09722168</v>
      </c>
      <c r="AX55" s="20">
        <v>6.6931177899999996</v>
      </c>
    </row>
    <row r="56" spans="1:50">
      <c r="A56" s="2">
        <v>2924900</v>
      </c>
      <c r="B56" s="2" t="s">
        <v>60</v>
      </c>
      <c r="C56" s="3">
        <v>8822</v>
      </c>
      <c r="D56" s="4">
        <v>41.26</v>
      </c>
      <c r="E56" s="4">
        <v>58.74</v>
      </c>
      <c r="F56" s="4">
        <v>51.85</v>
      </c>
      <c r="G56" s="4">
        <v>48.15</v>
      </c>
      <c r="H56" s="7">
        <v>846.02979999999991</v>
      </c>
      <c r="I56" s="7">
        <v>1346.2372</v>
      </c>
      <c r="J56" s="7">
        <v>1779.3974000000003</v>
      </c>
      <c r="K56" s="7">
        <v>1966.4238</v>
      </c>
      <c r="L56" s="7">
        <v>1777.6329999999998</v>
      </c>
      <c r="M56" s="7">
        <v>1107.1610000000001</v>
      </c>
      <c r="N56" s="9">
        <v>4284</v>
      </c>
      <c r="O56" s="7">
        <v>2529</v>
      </c>
      <c r="P56" s="11">
        <v>245</v>
      </c>
      <c r="Q56" s="16">
        <v>20.87</v>
      </c>
      <c r="R56" s="16">
        <v>38.94</v>
      </c>
      <c r="S56" s="16">
        <v>67.94</v>
      </c>
      <c r="T56" s="17">
        <v>4317</v>
      </c>
      <c r="U56" s="16">
        <v>45.96</v>
      </c>
      <c r="V56" s="16">
        <v>32.31</v>
      </c>
      <c r="W56" s="16" t="s">
        <v>309</v>
      </c>
      <c r="X56" s="16">
        <v>0.43</v>
      </c>
      <c r="Y56" s="16">
        <v>31.69</v>
      </c>
      <c r="Z56" s="16">
        <v>50.42</v>
      </c>
      <c r="AA56" s="16">
        <v>68.31</v>
      </c>
      <c r="AB56" s="16">
        <v>49.15</v>
      </c>
      <c r="AC56" s="20">
        <v>7484.7588403999998</v>
      </c>
      <c r="AD56" s="7">
        <v>3995.6367980199998</v>
      </c>
      <c r="AE56" s="20">
        <f t="shared" si="0"/>
        <v>4941.4928801700007</v>
      </c>
      <c r="AF56" s="20">
        <v>2033.65169659</v>
      </c>
      <c r="AG56" s="20">
        <v>1955.02030569</v>
      </c>
      <c r="AH56" s="20">
        <v>766.10553320999998</v>
      </c>
      <c r="AI56" s="20">
        <v>141.85425276000001</v>
      </c>
      <c r="AJ56" s="20">
        <v>20.138779419999999</v>
      </c>
      <c r="AK56" s="20" t="s">
        <v>309</v>
      </c>
      <c r="AL56" s="20">
        <v>24.722312500000001</v>
      </c>
      <c r="AM56" s="20">
        <v>2543.2659601800001</v>
      </c>
      <c r="AN56" s="20">
        <v>4272.9060255200002</v>
      </c>
      <c r="AO56" s="20">
        <v>772.83265157000005</v>
      </c>
      <c r="AP56" s="20">
        <v>3211.8528148300002</v>
      </c>
      <c r="AQ56" s="20">
        <v>1770.43330861</v>
      </c>
      <c r="AR56" s="20">
        <v>2756.9768035400002</v>
      </c>
      <c r="AS56" s="20">
        <v>4876.7588403399996</v>
      </c>
      <c r="AT56" s="20">
        <v>4033.8115340200002</v>
      </c>
      <c r="AU56" s="20">
        <v>342.84357958999999</v>
      </c>
      <c r="AV56" s="20">
        <v>389.57814642</v>
      </c>
      <c r="AW56" s="20">
        <v>105.61186969000001</v>
      </c>
      <c r="AX56" s="20">
        <v>4.9137106199999998</v>
      </c>
    </row>
    <row r="57" spans="1:50">
      <c r="A57" s="2">
        <v>2925402</v>
      </c>
      <c r="B57" s="2" t="s">
        <v>61</v>
      </c>
      <c r="C57" s="3">
        <v>9810</v>
      </c>
      <c r="D57" s="4">
        <v>67.319999999999993</v>
      </c>
      <c r="E57" s="4">
        <v>32.68</v>
      </c>
      <c r="F57" s="4">
        <v>51.64</v>
      </c>
      <c r="G57" s="4">
        <v>48.36</v>
      </c>
      <c r="H57" s="7">
        <v>963.34199999999998</v>
      </c>
      <c r="I57" s="7">
        <v>1747.1609999999998</v>
      </c>
      <c r="J57" s="7">
        <v>2008.1069999999997</v>
      </c>
      <c r="K57" s="7">
        <v>2026.7460000000001</v>
      </c>
      <c r="L57" s="7">
        <v>1960.0380000000002</v>
      </c>
      <c r="M57" s="7">
        <v>1104.606</v>
      </c>
      <c r="N57" s="9">
        <v>3174</v>
      </c>
      <c r="O57" s="7">
        <v>2808</v>
      </c>
      <c r="P57" s="11">
        <v>305</v>
      </c>
      <c r="Q57" s="16">
        <v>9.1300000000000008</v>
      </c>
      <c r="R57" s="16">
        <v>29.99</v>
      </c>
      <c r="S57" s="16">
        <v>65.239999999999995</v>
      </c>
      <c r="T57" s="17">
        <v>660</v>
      </c>
      <c r="U57" s="16">
        <v>35.479999999999997</v>
      </c>
      <c r="V57" s="16">
        <v>22.35</v>
      </c>
      <c r="W57" s="16">
        <v>51.85</v>
      </c>
      <c r="X57" s="16">
        <v>74.290000000000006</v>
      </c>
      <c r="Y57" s="16">
        <v>19.54</v>
      </c>
      <c r="Z57" s="16">
        <v>17.09</v>
      </c>
      <c r="AA57" s="16">
        <v>28.6</v>
      </c>
      <c r="AB57" s="16">
        <v>8.6199999999999992</v>
      </c>
      <c r="AC57" s="20">
        <v>8149.2871307799996</v>
      </c>
      <c r="AD57" s="7">
        <v>3809.1005448000001</v>
      </c>
      <c r="AE57" s="20">
        <f t="shared" si="0"/>
        <v>5389.1141852399996</v>
      </c>
      <c r="AF57" s="20">
        <v>1347.85170928</v>
      </c>
      <c r="AG57" s="20">
        <v>2841.20892959</v>
      </c>
      <c r="AH57" s="20">
        <v>850.35788466999998</v>
      </c>
      <c r="AI57" s="20">
        <v>230.41806020999999</v>
      </c>
      <c r="AJ57" s="20">
        <v>81.942814549999994</v>
      </c>
      <c r="AK57" s="20">
        <v>21.224748040000001</v>
      </c>
      <c r="AL57" s="20">
        <v>16.110038899999999</v>
      </c>
      <c r="AM57" s="20">
        <v>2760.1729454599999</v>
      </c>
      <c r="AN57" s="20">
        <v>4447.5524139099998</v>
      </c>
      <c r="AO57" s="20">
        <v>620.23671238999998</v>
      </c>
      <c r="AP57" s="20">
        <v>3701.7347167900002</v>
      </c>
      <c r="AQ57" s="20">
        <v>2139.9362330700001</v>
      </c>
      <c r="AR57" s="20">
        <v>3472.0850402999999</v>
      </c>
      <c r="AS57" s="20">
        <v>5126.2871307100004</v>
      </c>
      <c r="AT57" s="20">
        <v>3626.1541161099999</v>
      </c>
      <c r="AU57" s="20">
        <v>565.37562385000001</v>
      </c>
      <c r="AV57" s="20">
        <v>821.14909562000003</v>
      </c>
      <c r="AW57" s="20">
        <v>113.60829513</v>
      </c>
      <c r="AX57" s="20" t="s">
        <v>309</v>
      </c>
    </row>
    <row r="58" spans="1:50">
      <c r="A58" s="2">
        <v>2925931</v>
      </c>
      <c r="B58" s="2" t="s">
        <v>62</v>
      </c>
      <c r="C58" s="3">
        <v>9554</v>
      </c>
      <c r="D58" s="4">
        <v>38.340000000000003</v>
      </c>
      <c r="E58" s="4">
        <v>61.66</v>
      </c>
      <c r="F58" s="4">
        <v>51.07</v>
      </c>
      <c r="G58" s="4">
        <v>48.93</v>
      </c>
      <c r="H58" s="7">
        <v>815.91159999999991</v>
      </c>
      <c r="I58" s="7">
        <v>1657.6190000000001</v>
      </c>
      <c r="J58" s="7">
        <v>1750.2927999999999</v>
      </c>
      <c r="K58" s="7">
        <v>2076.0842000000002</v>
      </c>
      <c r="L58" s="7">
        <v>1896.4690000000003</v>
      </c>
      <c r="M58" s="7">
        <v>1357.6233999999999</v>
      </c>
      <c r="N58" s="9">
        <v>4358</v>
      </c>
      <c r="O58" s="7">
        <v>3036</v>
      </c>
      <c r="P58" s="11">
        <v>214</v>
      </c>
      <c r="Q58" s="16">
        <v>27.74</v>
      </c>
      <c r="R58" s="16">
        <v>46.12</v>
      </c>
      <c r="S58" s="16">
        <v>71.510000000000005</v>
      </c>
      <c r="T58" s="17">
        <v>2124</v>
      </c>
      <c r="U58" s="16">
        <v>34.450000000000003</v>
      </c>
      <c r="V58" s="16">
        <v>30.78</v>
      </c>
      <c r="W58" s="16">
        <v>0.8</v>
      </c>
      <c r="X58" s="16">
        <v>3.66</v>
      </c>
      <c r="Y58" s="16">
        <v>50.52</v>
      </c>
      <c r="Z58" s="16">
        <v>75.760000000000005</v>
      </c>
      <c r="AA58" s="16">
        <v>48.68</v>
      </c>
      <c r="AB58" s="16">
        <v>20.59</v>
      </c>
      <c r="AC58" s="20">
        <v>8000.0786819200002</v>
      </c>
      <c r="AD58" s="7">
        <v>4217.23154497</v>
      </c>
      <c r="AE58" s="20">
        <f t="shared" si="0"/>
        <v>5238.2117388399993</v>
      </c>
      <c r="AF58" s="20">
        <v>2106.03113459</v>
      </c>
      <c r="AG58" s="20">
        <v>2200.0605025599998</v>
      </c>
      <c r="AH58" s="20">
        <v>741.98848081999995</v>
      </c>
      <c r="AI58" s="20">
        <v>161.78194389999999</v>
      </c>
      <c r="AJ58" s="20">
        <v>19.815856929999999</v>
      </c>
      <c r="AK58" s="20">
        <v>8.5338200400000002</v>
      </c>
      <c r="AL58" s="20" t="s">
        <v>309</v>
      </c>
      <c r="AM58" s="20">
        <v>2761.8669429900001</v>
      </c>
      <c r="AN58" s="20">
        <v>4453.9144734600004</v>
      </c>
      <c r="AO58" s="20">
        <v>890.93325770000001</v>
      </c>
      <c r="AP58" s="20">
        <v>3546.1642083699999</v>
      </c>
      <c r="AQ58" s="20">
        <v>1870.9336852900001</v>
      </c>
      <c r="AR58" s="20">
        <v>3295.1750436799998</v>
      </c>
      <c r="AS58" s="20">
        <v>5305.0786818200004</v>
      </c>
      <c r="AT58" s="20">
        <v>4303.2160996399998</v>
      </c>
      <c r="AU58" s="20">
        <v>276.01348267999998</v>
      </c>
      <c r="AV58" s="20">
        <v>662.82183608000003</v>
      </c>
      <c r="AW58" s="20">
        <v>58.63847672</v>
      </c>
      <c r="AX58" s="20">
        <v>4.3887866999999998</v>
      </c>
    </row>
    <row r="59" spans="1:50">
      <c r="A59" s="2">
        <v>2926657</v>
      </c>
      <c r="B59" s="2" t="s">
        <v>63</v>
      </c>
      <c r="C59" s="3">
        <v>8602</v>
      </c>
      <c r="D59" s="4">
        <v>54.02</v>
      </c>
      <c r="E59" s="4">
        <v>45.98</v>
      </c>
      <c r="F59" s="4">
        <v>52.01</v>
      </c>
      <c r="G59" s="4">
        <v>47.99</v>
      </c>
      <c r="H59" s="7">
        <v>892.88760000000013</v>
      </c>
      <c r="I59" s="7">
        <v>1656.7452000000003</v>
      </c>
      <c r="J59" s="7">
        <v>1640.4014000000002</v>
      </c>
      <c r="K59" s="7">
        <v>1827.925</v>
      </c>
      <c r="L59" s="7">
        <v>1679.1104</v>
      </c>
      <c r="M59" s="7">
        <v>904.93039999999996</v>
      </c>
      <c r="N59" s="9">
        <v>3746</v>
      </c>
      <c r="O59" s="7">
        <v>2428</v>
      </c>
      <c r="P59" s="11">
        <v>250</v>
      </c>
      <c r="Q59" s="16">
        <v>12.41</v>
      </c>
      <c r="R59" s="16">
        <v>34.93</v>
      </c>
      <c r="S59" s="16">
        <v>69.05</v>
      </c>
      <c r="T59" s="17">
        <v>3203</v>
      </c>
      <c r="U59" s="16">
        <v>43.27</v>
      </c>
      <c r="V59" s="16">
        <v>30.95</v>
      </c>
      <c r="W59" s="16">
        <v>14.14</v>
      </c>
      <c r="X59" s="16">
        <v>28.71</v>
      </c>
      <c r="Y59" s="16">
        <v>17.36</v>
      </c>
      <c r="Z59" s="16">
        <v>32.130000000000003</v>
      </c>
      <c r="AA59" s="16">
        <v>68.5</v>
      </c>
      <c r="AB59" s="16">
        <v>39.17</v>
      </c>
      <c r="AC59" s="20">
        <v>6971.9291804599998</v>
      </c>
      <c r="AD59" s="7">
        <v>3449.7234695699999</v>
      </c>
      <c r="AE59" s="20">
        <f t="shared" si="0"/>
        <v>4608.3491953100001</v>
      </c>
      <c r="AF59" s="20">
        <v>1395.7443837400001</v>
      </c>
      <c r="AG59" s="20">
        <v>2183.70585665</v>
      </c>
      <c r="AH59" s="20">
        <v>812.13177275999999</v>
      </c>
      <c r="AI59" s="20">
        <v>163.18448405000001</v>
      </c>
      <c r="AJ59" s="20">
        <v>44.923554279999998</v>
      </c>
      <c r="AK59" s="20" t="s">
        <v>309</v>
      </c>
      <c r="AL59" s="20">
        <v>8.6591438299999997</v>
      </c>
      <c r="AM59" s="20">
        <v>2363.5799850399999</v>
      </c>
      <c r="AN59" s="20">
        <v>3679.8771694400002</v>
      </c>
      <c r="AO59" s="20">
        <v>361.01030357000002</v>
      </c>
      <c r="AP59" s="20">
        <v>3292.0520109099998</v>
      </c>
      <c r="AQ59" s="20">
        <v>2002.56968147</v>
      </c>
      <c r="AR59" s="20">
        <v>3156.1653831499998</v>
      </c>
      <c r="AS59" s="20">
        <v>4400.9291803599999</v>
      </c>
      <c r="AT59" s="20">
        <v>3725.9635710799998</v>
      </c>
      <c r="AU59" s="20">
        <v>218.10095294999999</v>
      </c>
      <c r="AV59" s="20">
        <v>329.90957658000002</v>
      </c>
      <c r="AW59" s="20">
        <v>126.95507975</v>
      </c>
      <c r="AX59" s="20" t="s">
        <v>309</v>
      </c>
    </row>
    <row r="60" spans="1:50">
      <c r="A60" s="2">
        <v>2927101</v>
      </c>
      <c r="B60" s="2" t="s">
        <v>64</v>
      </c>
      <c r="C60" s="3">
        <v>7775</v>
      </c>
      <c r="D60" s="4">
        <v>84.12</v>
      </c>
      <c r="E60" s="4">
        <v>15.88</v>
      </c>
      <c r="F60" s="4">
        <v>49.32</v>
      </c>
      <c r="G60" s="4">
        <v>50.68</v>
      </c>
      <c r="H60" s="7">
        <v>923.67</v>
      </c>
      <c r="I60" s="7">
        <v>1446.15</v>
      </c>
      <c r="J60" s="7">
        <v>1516.9024999999999</v>
      </c>
      <c r="K60" s="7">
        <v>1809.2425000000001</v>
      </c>
      <c r="L60" s="7">
        <v>1324.0825</v>
      </c>
      <c r="M60" s="7">
        <v>754.95249999999999</v>
      </c>
      <c r="N60" s="9">
        <v>2400</v>
      </c>
      <c r="O60" s="7">
        <v>2094</v>
      </c>
      <c r="P60" s="11">
        <v>258</v>
      </c>
      <c r="Q60" s="16">
        <v>22.61</v>
      </c>
      <c r="R60" s="16">
        <v>42.93</v>
      </c>
      <c r="S60" s="16">
        <v>71.52</v>
      </c>
      <c r="T60" s="17">
        <v>196</v>
      </c>
      <c r="U60" s="16">
        <v>25.44</v>
      </c>
      <c r="V60" s="16">
        <v>22.2</v>
      </c>
      <c r="W60" s="16">
        <v>61.4</v>
      </c>
      <c r="X60" s="16">
        <v>79.27</v>
      </c>
      <c r="Y60" s="16">
        <v>32.880000000000003</v>
      </c>
      <c r="Z60" s="16">
        <v>18.29</v>
      </c>
      <c r="AA60" s="16">
        <v>5.72</v>
      </c>
      <c r="AB60" s="16">
        <v>2.44</v>
      </c>
      <c r="AC60" s="20">
        <v>6225.1162162199998</v>
      </c>
      <c r="AD60" s="7">
        <v>2470.7998321800001</v>
      </c>
      <c r="AE60" s="20">
        <f t="shared" si="0"/>
        <v>3608.7925760000003</v>
      </c>
      <c r="AF60" s="20">
        <v>1222.7741954200001</v>
      </c>
      <c r="AG60" s="20">
        <v>1503.03554143</v>
      </c>
      <c r="AH60" s="20">
        <v>561.07166723</v>
      </c>
      <c r="AI60" s="20">
        <v>229.59480467</v>
      </c>
      <c r="AJ60" s="20">
        <v>81.945665410000004</v>
      </c>
      <c r="AK60" s="20">
        <v>10.370701840000001</v>
      </c>
      <c r="AL60" s="20" t="s">
        <v>309</v>
      </c>
      <c r="AM60" s="20">
        <v>2616.3236401499998</v>
      </c>
      <c r="AN60" s="20">
        <v>2785.2977372700002</v>
      </c>
      <c r="AO60" s="20">
        <v>475.40296592999999</v>
      </c>
      <c r="AP60" s="20">
        <v>3439.8184788799999</v>
      </c>
      <c r="AQ60" s="20">
        <v>2140.9206742199999</v>
      </c>
      <c r="AR60" s="20">
        <v>2646.0387077400001</v>
      </c>
      <c r="AS60" s="20">
        <v>3877.1162161500001</v>
      </c>
      <c r="AT60" s="20">
        <v>2289.1948644600002</v>
      </c>
      <c r="AU60" s="20">
        <v>363.16261151999998</v>
      </c>
      <c r="AV60" s="20">
        <v>1040.10834974</v>
      </c>
      <c r="AW60" s="20">
        <v>175.14538274</v>
      </c>
      <c r="AX60" s="20">
        <v>9.5050076899999993</v>
      </c>
    </row>
    <row r="61" spans="1:50">
      <c r="A61" s="2">
        <v>2927804</v>
      </c>
      <c r="B61" s="2" t="s">
        <v>65</v>
      </c>
      <c r="C61" s="3">
        <v>6673</v>
      </c>
      <c r="D61" s="4">
        <v>76.069999999999993</v>
      </c>
      <c r="E61" s="4">
        <v>23.93</v>
      </c>
      <c r="F61" s="4">
        <v>51.28</v>
      </c>
      <c r="G61" s="4">
        <v>48.72</v>
      </c>
      <c r="H61" s="7">
        <v>555.19360000000006</v>
      </c>
      <c r="I61" s="7">
        <v>1087.0317</v>
      </c>
      <c r="J61" s="7">
        <v>1301.9023000000002</v>
      </c>
      <c r="K61" s="7">
        <v>1608.1930000000002</v>
      </c>
      <c r="L61" s="7">
        <v>1299.2330999999999</v>
      </c>
      <c r="M61" s="7">
        <v>822.11360000000002</v>
      </c>
      <c r="N61" s="9">
        <v>2476</v>
      </c>
      <c r="O61" s="7">
        <v>1761</v>
      </c>
      <c r="P61" s="11">
        <v>251</v>
      </c>
      <c r="Q61" s="16">
        <v>13.28</v>
      </c>
      <c r="R61" s="16">
        <v>36.590000000000003</v>
      </c>
      <c r="S61" s="16">
        <v>70.47</v>
      </c>
      <c r="T61" s="17">
        <v>906</v>
      </c>
      <c r="U61" s="16">
        <v>36.03</v>
      </c>
      <c r="V61" s="16">
        <v>24.61</v>
      </c>
      <c r="W61" s="16">
        <v>30.08</v>
      </c>
      <c r="X61" s="16">
        <v>71.83</v>
      </c>
      <c r="Y61" s="16">
        <v>39.380000000000003</v>
      </c>
      <c r="Z61" s="16">
        <v>13</v>
      </c>
      <c r="AA61" s="16">
        <v>30.54</v>
      </c>
      <c r="AB61" s="16">
        <v>15.16</v>
      </c>
      <c r="AC61" s="20">
        <v>5652.10859841</v>
      </c>
      <c r="AD61" s="7">
        <v>1805.1602832200001</v>
      </c>
      <c r="AE61" s="20">
        <f t="shared" si="0"/>
        <v>2779.2811170900004</v>
      </c>
      <c r="AF61" s="20">
        <v>569.12820852000004</v>
      </c>
      <c r="AG61" s="20">
        <v>1548.4626864300001</v>
      </c>
      <c r="AH61" s="20">
        <v>474.08605367000001</v>
      </c>
      <c r="AI61" s="20">
        <v>141.63117083</v>
      </c>
      <c r="AJ61" s="20">
        <v>16.074537289999999</v>
      </c>
      <c r="AK61" s="20">
        <v>20.679687739999999</v>
      </c>
      <c r="AL61" s="20">
        <v>9.2187726100000003</v>
      </c>
      <c r="AM61" s="20">
        <v>2872.8274813799999</v>
      </c>
      <c r="AN61" s="20">
        <v>2039.4095529900001</v>
      </c>
      <c r="AO61" s="20">
        <v>287.34118490999998</v>
      </c>
      <c r="AP61" s="20">
        <v>3612.6990454800002</v>
      </c>
      <c r="AQ61" s="20">
        <v>2585.4862964700001</v>
      </c>
      <c r="AR61" s="20">
        <v>1876.8586929200001</v>
      </c>
      <c r="AS61" s="20">
        <v>3737.1085984699998</v>
      </c>
      <c r="AT61" s="20">
        <v>2528.2331564900001</v>
      </c>
      <c r="AU61" s="20">
        <v>364.91370892999998</v>
      </c>
      <c r="AV61" s="20">
        <v>712.88397811000004</v>
      </c>
      <c r="AW61" s="20">
        <v>127.92168294</v>
      </c>
      <c r="AX61" s="20">
        <v>3.156072</v>
      </c>
    </row>
    <row r="62" spans="1:50">
      <c r="A62" s="2">
        <v>2928505</v>
      </c>
      <c r="B62" s="2" t="s">
        <v>66</v>
      </c>
      <c r="C62" s="3">
        <v>9648</v>
      </c>
      <c r="D62" s="4">
        <v>24.19</v>
      </c>
      <c r="E62" s="4">
        <v>75.81</v>
      </c>
      <c r="F62" s="4">
        <v>49.98</v>
      </c>
      <c r="G62" s="4">
        <v>50.02</v>
      </c>
      <c r="H62" s="7">
        <v>790.1712</v>
      </c>
      <c r="I62" s="7">
        <v>1699.9776000000002</v>
      </c>
      <c r="J62" s="7">
        <v>1780.056</v>
      </c>
      <c r="K62" s="7">
        <v>2045.376</v>
      </c>
      <c r="L62" s="7">
        <v>1845.6623999999999</v>
      </c>
      <c r="M62" s="7">
        <v>1486.7567999999999</v>
      </c>
      <c r="N62" s="9">
        <v>3630</v>
      </c>
      <c r="O62" s="7">
        <v>2886</v>
      </c>
      <c r="P62" s="11">
        <v>234</v>
      </c>
      <c r="Q62" s="16">
        <v>22.58</v>
      </c>
      <c r="R62" s="16">
        <v>42.11</v>
      </c>
      <c r="S62" s="16">
        <v>71.73</v>
      </c>
      <c r="T62" s="17">
        <v>2390</v>
      </c>
      <c r="U62" s="16">
        <v>37.840000000000003</v>
      </c>
      <c r="V62" s="16">
        <v>25.36</v>
      </c>
      <c r="W62" s="16">
        <v>0.55000000000000004</v>
      </c>
      <c r="X62" s="16">
        <v>3.53</v>
      </c>
      <c r="Y62" s="16">
        <v>57.93</v>
      </c>
      <c r="Z62" s="16">
        <v>67.260000000000005</v>
      </c>
      <c r="AA62" s="16">
        <v>41.52</v>
      </c>
      <c r="AB62" s="16">
        <v>29.21</v>
      </c>
      <c r="AC62" s="20">
        <v>8139.7954499999996</v>
      </c>
      <c r="AD62" s="7">
        <v>3299.1359804099998</v>
      </c>
      <c r="AE62" s="20">
        <f t="shared" si="0"/>
        <v>4733.4344834599997</v>
      </c>
      <c r="AF62" s="20">
        <v>1550.0124330000001</v>
      </c>
      <c r="AG62" s="20">
        <v>2416.6347282900001</v>
      </c>
      <c r="AH62" s="20">
        <v>549.07357550999996</v>
      </c>
      <c r="AI62" s="20">
        <v>157.32921686</v>
      </c>
      <c r="AJ62" s="20">
        <v>35.914270360000003</v>
      </c>
      <c r="AK62" s="20">
        <v>24.47025944</v>
      </c>
      <c r="AL62" s="20" t="s">
        <v>309</v>
      </c>
      <c r="AM62" s="20">
        <v>3406.3609665600002</v>
      </c>
      <c r="AN62" s="20">
        <v>3709.99285577</v>
      </c>
      <c r="AO62" s="20">
        <v>879.35293664000005</v>
      </c>
      <c r="AP62" s="20">
        <v>4429.8025942499999</v>
      </c>
      <c r="AQ62" s="20">
        <v>2527.0080299199999</v>
      </c>
      <c r="AR62" s="20">
        <v>3263.4221674099999</v>
      </c>
      <c r="AS62" s="20">
        <v>5360.7954500300002</v>
      </c>
      <c r="AT62" s="20">
        <v>4136.1919570500004</v>
      </c>
      <c r="AU62" s="20">
        <v>559.13705527000002</v>
      </c>
      <c r="AV62" s="20">
        <v>610.65248306000001</v>
      </c>
      <c r="AW62" s="20">
        <v>49.962585339999997</v>
      </c>
      <c r="AX62" s="20">
        <v>4.8513693099999999</v>
      </c>
    </row>
    <row r="63" spans="1:50">
      <c r="A63" s="2">
        <v>2928307</v>
      </c>
      <c r="B63" s="2" t="s">
        <v>67</v>
      </c>
      <c r="C63" s="3">
        <v>8776</v>
      </c>
      <c r="D63" s="4">
        <v>19.190000000000001</v>
      </c>
      <c r="E63" s="4">
        <v>80.81</v>
      </c>
      <c r="F63" s="4">
        <v>48.38</v>
      </c>
      <c r="G63" s="4">
        <v>51.62</v>
      </c>
      <c r="H63" s="7">
        <v>839.86320000000012</v>
      </c>
      <c r="I63" s="7">
        <v>1540.1880000000001</v>
      </c>
      <c r="J63" s="7">
        <v>1576.1696000000002</v>
      </c>
      <c r="K63" s="7">
        <v>1878.0639999999999</v>
      </c>
      <c r="L63" s="7">
        <v>1657.7864000000002</v>
      </c>
      <c r="M63" s="7">
        <v>1283.9288000000001</v>
      </c>
      <c r="N63" s="9">
        <v>3104</v>
      </c>
      <c r="O63" s="7">
        <v>2480</v>
      </c>
      <c r="P63" s="11">
        <v>234</v>
      </c>
      <c r="Q63" s="16">
        <v>22.76</v>
      </c>
      <c r="R63" s="16">
        <v>41.44</v>
      </c>
      <c r="S63" s="16">
        <v>71.52</v>
      </c>
      <c r="T63" s="17">
        <v>3944</v>
      </c>
      <c r="U63" s="16">
        <v>31</v>
      </c>
      <c r="V63" s="16">
        <v>24.27</v>
      </c>
      <c r="W63" s="16">
        <v>0.6</v>
      </c>
      <c r="X63" s="16">
        <v>0.81</v>
      </c>
      <c r="Y63" s="16">
        <v>15.2</v>
      </c>
      <c r="Z63" s="16">
        <v>52.94</v>
      </c>
      <c r="AA63" s="16">
        <v>84.2</v>
      </c>
      <c r="AB63" s="16">
        <v>46.25</v>
      </c>
      <c r="AC63" s="20">
        <v>7244.4524135399997</v>
      </c>
      <c r="AD63" s="7">
        <v>3984.5938455</v>
      </c>
      <c r="AE63" s="20">
        <f t="shared" si="0"/>
        <v>4442.8528641900011</v>
      </c>
      <c r="AF63" s="20">
        <v>1499.6164171099999</v>
      </c>
      <c r="AG63" s="20">
        <v>1934.14170429</v>
      </c>
      <c r="AH63" s="20">
        <v>727.22033756999997</v>
      </c>
      <c r="AI63" s="20">
        <v>250.40785572999999</v>
      </c>
      <c r="AJ63" s="20">
        <v>14.06060761</v>
      </c>
      <c r="AK63" s="20">
        <v>4.4397789000000003</v>
      </c>
      <c r="AL63" s="20">
        <v>12.96616298</v>
      </c>
      <c r="AM63" s="20">
        <v>2801.5995493800001</v>
      </c>
      <c r="AN63" s="20">
        <v>4236.1623909</v>
      </c>
      <c r="AO63" s="20">
        <v>1210.8109809600001</v>
      </c>
      <c r="AP63" s="20">
        <v>3008.2900226699999</v>
      </c>
      <c r="AQ63" s="20">
        <v>1590.78856842</v>
      </c>
      <c r="AR63" s="20">
        <v>3005.49352279</v>
      </c>
      <c r="AS63" s="20">
        <v>4806.4524135600004</v>
      </c>
      <c r="AT63" s="20">
        <v>3530.8330717600002</v>
      </c>
      <c r="AU63" s="20">
        <v>343.36501012000002</v>
      </c>
      <c r="AV63" s="20">
        <v>835.19346795000001</v>
      </c>
      <c r="AW63" s="20">
        <v>91.676616179999996</v>
      </c>
      <c r="AX63" s="20">
        <v>5.3842475500000004</v>
      </c>
    </row>
    <row r="64" spans="1:50">
      <c r="A64" s="2">
        <v>2928950</v>
      </c>
      <c r="B64" s="2" t="s">
        <v>68</v>
      </c>
      <c r="C64" s="3">
        <v>9226</v>
      </c>
      <c r="D64" s="4">
        <v>64.12</v>
      </c>
      <c r="E64" s="4">
        <v>35.880000000000003</v>
      </c>
      <c r="F64" s="4">
        <v>49.76</v>
      </c>
      <c r="G64" s="4">
        <v>50.24</v>
      </c>
      <c r="H64" s="7">
        <v>778.67439999999999</v>
      </c>
      <c r="I64" s="7">
        <v>1355.2994000000001</v>
      </c>
      <c r="J64" s="7">
        <v>1537.9742000000001</v>
      </c>
      <c r="K64" s="7">
        <v>2231.7694000000001</v>
      </c>
      <c r="L64" s="7">
        <v>2015.8810000000001</v>
      </c>
      <c r="M64" s="7">
        <v>1306.4016000000001</v>
      </c>
      <c r="N64" s="9">
        <v>3140</v>
      </c>
      <c r="O64" s="7">
        <v>2911</v>
      </c>
      <c r="P64" s="11">
        <v>290</v>
      </c>
      <c r="Q64" s="16">
        <v>10.199999999999999</v>
      </c>
      <c r="R64" s="16">
        <v>29.48</v>
      </c>
      <c r="S64" s="16">
        <v>60.18</v>
      </c>
      <c r="T64" s="17">
        <v>1122</v>
      </c>
      <c r="U64" s="16">
        <v>25.25</v>
      </c>
      <c r="V64" s="16">
        <v>22.14</v>
      </c>
      <c r="W64" s="16">
        <v>33.51</v>
      </c>
      <c r="X64" s="16">
        <v>62.56</v>
      </c>
      <c r="Y64" s="16">
        <v>36.31</v>
      </c>
      <c r="Z64" s="16">
        <v>25.39</v>
      </c>
      <c r="AA64" s="16">
        <v>30.18</v>
      </c>
      <c r="AB64" s="16">
        <v>12.06</v>
      </c>
      <c r="AC64" s="20">
        <v>7842.1930191700003</v>
      </c>
      <c r="AD64" s="7">
        <v>4498.5211606299999</v>
      </c>
      <c r="AE64" s="20">
        <f t="shared" si="0"/>
        <v>5819.6716800799986</v>
      </c>
      <c r="AF64" s="20">
        <v>1938.19243622</v>
      </c>
      <c r="AG64" s="20">
        <v>2694.8299012699999</v>
      </c>
      <c r="AH64" s="20">
        <v>803.67020605000005</v>
      </c>
      <c r="AI64" s="20">
        <v>292.31783545000002</v>
      </c>
      <c r="AJ64" s="20">
        <v>74.485820270000005</v>
      </c>
      <c r="AK64" s="20">
        <v>10.599903230000001</v>
      </c>
      <c r="AL64" s="20">
        <v>5.57557759</v>
      </c>
      <c r="AM64" s="20">
        <v>2022.5213390900001</v>
      </c>
      <c r="AN64" s="20">
        <v>4883.4848115100003</v>
      </c>
      <c r="AO64" s="20">
        <v>497.29480050000001</v>
      </c>
      <c r="AP64" s="20">
        <v>2958.70820766</v>
      </c>
      <c r="AQ64" s="20">
        <v>1525.22653859</v>
      </c>
      <c r="AR64" s="20">
        <v>2859.3373387500001</v>
      </c>
      <c r="AS64" s="20">
        <v>5524.1930191399997</v>
      </c>
      <c r="AT64" s="20">
        <v>3784.7391449900001</v>
      </c>
      <c r="AU64" s="20">
        <v>356.94311060000001</v>
      </c>
      <c r="AV64" s="20">
        <v>1128.20870186</v>
      </c>
      <c r="AW64" s="20">
        <v>223.18414651000001</v>
      </c>
      <c r="AX64" s="20">
        <v>31.117915180000001</v>
      </c>
    </row>
    <row r="65" spans="1:50">
      <c r="A65" s="2">
        <v>2929354</v>
      </c>
      <c r="B65" s="2" t="s">
        <v>69</v>
      </c>
      <c r="C65" s="3">
        <v>5715</v>
      </c>
      <c r="D65" s="4">
        <v>90.32</v>
      </c>
      <c r="E65" s="4">
        <v>9.68</v>
      </c>
      <c r="F65" s="4">
        <v>50.78</v>
      </c>
      <c r="G65" s="4">
        <v>49.22</v>
      </c>
      <c r="H65" s="7">
        <v>582.92999999999995</v>
      </c>
      <c r="I65" s="7">
        <v>1082.9925000000001</v>
      </c>
      <c r="J65" s="7">
        <v>1073.8484999999998</v>
      </c>
      <c r="K65" s="7">
        <v>1168.146</v>
      </c>
      <c r="L65" s="7">
        <v>1105.8525000000002</v>
      </c>
      <c r="M65" s="7">
        <v>701.23050000000001</v>
      </c>
      <c r="N65" s="9">
        <v>2274</v>
      </c>
      <c r="O65" s="7">
        <v>1711</v>
      </c>
      <c r="P65" s="11">
        <v>229</v>
      </c>
      <c r="Q65" s="16">
        <v>15.06</v>
      </c>
      <c r="R65" s="16">
        <v>39.61</v>
      </c>
      <c r="S65" s="16">
        <v>73.02</v>
      </c>
      <c r="T65" s="17">
        <v>337</v>
      </c>
      <c r="U65" s="16">
        <v>32.049999999999997</v>
      </c>
      <c r="V65" s="16">
        <v>28.08</v>
      </c>
      <c r="W65" s="16">
        <v>34.15</v>
      </c>
      <c r="X65" s="16">
        <v>68.849999999999994</v>
      </c>
      <c r="Y65" s="16">
        <v>43.44</v>
      </c>
      <c r="Z65" s="16">
        <v>24.61</v>
      </c>
      <c r="AA65" s="16">
        <v>22.41</v>
      </c>
      <c r="AB65" s="16">
        <v>6.55</v>
      </c>
      <c r="AC65" s="20">
        <v>4670.1174808799997</v>
      </c>
      <c r="AD65" s="7">
        <v>1797.81281145</v>
      </c>
      <c r="AE65" s="20">
        <f t="shared" si="0"/>
        <v>2915.3000861599999</v>
      </c>
      <c r="AF65" s="20">
        <v>920.35063337999998</v>
      </c>
      <c r="AG65" s="20">
        <v>1423.25131341</v>
      </c>
      <c r="AH65" s="20">
        <v>459.62123932999998</v>
      </c>
      <c r="AI65" s="20">
        <v>85.872906270000001</v>
      </c>
      <c r="AJ65" s="20">
        <v>23.388225009999999</v>
      </c>
      <c r="AK65" s="20" t="s">
        <v>309</v>
      </c>
      <c r="AL65" s="20">
        <v>2.8157687600000001</v>
      </c>
      <c r="AM65" s="20">
        <v>1754.8173948000001</v>
      </c>
      <c r="AN65" s="20">
        <v>2031.14252351</v>
      </c>
      <c r="AO65" s="20">
        <v>199.52666343999999</v>
      </c>
      <c r="AP65" s="20">
        <v>2638.9749574500001</v>
      </c>
      <c r="AQ65" s="20">
        <v>1555.2907313600001</v>
      </c>
      <c r="AR65" s="20">
        <v>2051.9856011799998</v>
      </c>
      <c r="AS65" s="20">
        <v>2969.1174809600002</v>
      </c>
      <c r="AT65" s="20">
        <v>2309.1597574500001</v>
      </c>
      <c r="AU65" s="20">
        <v>223.30384414</v>
      </c>
      <c r="AV65" s="20">
        <v>370.31114121000002</v>
      </c>
      <c r="AW65" s="20">
        <v>53.184195189999997</v>
      </c>
      <c r="AX65" s="20">
        <v>13.158542969999999</v>
      </c>
    </row>
    <row r="66" spans="1:50">
      <c r="A66" s="2">
        <v>2931103</v>
      </c>
      <c r="B66" s="2" t="s">
        <v>70</v>
      </c>
      <c r="C66" s="3">
        <v>8008</v>
      </c>
      <c r="D66" s="4">
        <v>71.319999999999993</v>
      </c>
      <c r="E66" s="4">
        <v>28.68</v>
      </c>
      <c r="F66" s="4">
        <v>49.66</v>
      </c>
      <c r="G66" s="4">
        <v>50.34</v>
      </c>
      <c r="H66" s="7">
        <v>667.86720000000003</v>
      </c>
      <c r="I66" s="7">
        <v>1297.2959999999998</v>
      </c>
      <c r="J66" s="7">
        <v>1375.7744</v>
      </c>
      <c r="K66" s="7">
        <v>1930.7288000000001</v>
      </c>
      <c r="L66" s="7">
        <v>1659.2575999999999</v>
      </c>
      <c r="M66" s="7">
        <v>1077.076</v>
      </c>
      <c r="N66" s="9">
        <v>2366</v>
      </c>
      <c r="O66" s="7">
        <v>2222</v>
      </c>
      <c r="P66" s="11">
        <v>279</v>
      </c>
      <c r="Q66" s="16">
        <v>16.329999999999998</v>
      </c>
      <c r="R66" s="16">
        <v>35.479999999999997</v>
      </c>
      <c r="S66" s="16">
        <v>66.56</v>
      </c>
      <c r="T66" s="17">
        <v>1236</v>
      </c>
      <c r="U66" s="16">
        <v>24.51</v>
      </c>
      <c r="V66" s="16">
        <v>19.579999999999998</v>
      </c>
      <c r="W66" s="16">
        <v>35.979999999999997</v>
      </c>
      <c r="X66" s="16">
        <v>44.24</v>
      </c>
      <c r="Y66" s="16">
        <v>35</v>
      </c>
      <c r="Z66" s="16">
        <v>38.39</v>
      </c>
      <c r="AA66" s="16">
        <v>29.02</v>
      </c>
      <c r="AB66" s="16">
        <v>17.37</v>
      </c>
      <c r="AC66" s="20">
        <v>6751.0881963000002</v>
      </c>
      <c r="AD66" s="7">
        <v>2706.2399648199998</v>
      </c>
      <c r="AE66" s="20">
        <f t="shared" si="0"/>
        <v>3966.07507179</v>
      </c>
      <c r="AF66" s="20">
        <v>1013.52083817</v>
      </c>
      <c r="AG66" s="20">
        <v>2113.7786567600001</v>
      </c>
      <c r="AH66" s="20">
        <v>576.67292719</v>
      </c>
      <c r="AI66" s="20">
        <v>206.19821325999999</v>
      </c>
      <c r="AJ66" s="20">
        <v>44.419021559999997</v>
      </c>
      <c r="AK66" s="20">
        <v>11.48541485</v>
      </c>
      <c r="AL66" s="20" t="s">
        <v>309</v>
      </c>
      <c r="AM66" s="20">
        <v>2785.01312452</v>
      </c>
      <c r="AN66" s="20">
        <v>2963.4365996199999</v>
      </c>
      <c r="AO66" s="20">
        <v>495.29479954999999</v>
      </c>
      <c r="AP66" s="20">
        <v>3787.6515966900001</v>
      </c>
      <c r="AQ66" s="20">
        <v>2289.7183249700001</v>
      </c>
      <c r="AR66" s="20">
        <v>2440.2809508099999</v>
      </c>
      <c r="AS66" s="20">
        <v>4636.0881962900003</v>
      </c>
      <c r="AT66" s="20">
        <v>3051.5933515800002</v>
      </c>
      <c r="AU66" s="20">
        <v>338.04012390999998</v>
      </c>
      <c r="AV66" s="20">
        <v>1122.2047768899999</v>
      </c>
      <c r="AW66" s="20">
        <v>124.24994391</v>
      </c>
      <c r="AX66" s="20" t="s">
        <v>309</v>
      </c>
    </row>
    <row r="67" spans="1:50">
      <c r="A67" s="2">
        <v>2931400</v>
      </c>
      <c r="B67" s="2" t="s">
        <v>71</v>
      </c>
      <c r="C67" s="3">
        <v>7895</v>
      </c>
      <c r="D67" s="4">
        <v>80.319999999999993</v>
      </c>
      <c r="E67" s="4">
        <v>19.68</v>
      </c>
      <c r="F67" s="4">
        <v>48.84</v>
      </c>
      <c r="G67" s="4">
        <v>51.16</v>
      </c>
      <c r="H67" s="7">
        <v>660.81149999999991</v>
      </c>
      <c r="I67" s="7">
        <v>1270.3054999999999</v>
      </c>
      <c r="J67" s="7">
        <v>1526.8929999999998</v>
      </c>
      <c r="K67" s="7">
        <v>1796.902</v>
      </c>
      <c r="L67" s="7">
        <v>1571.8945000000001</v>
      </c>
      <c r="M67" s="7">
        <v>1068.1934999999999</v>
      </c>
      <c r="N67" s="9">
        <v>2738</v>
      </c>
      <c r="O67" s="7">
        <v>2447</v>
      </c>
      <c r="P67" s="11">
        <v>247</v>
      </c>
      <c r="Q67" s="16">
        <v>21.77</v>
      </c>
      <c r="R67" s="16">
        <v>40.54</v>
      </c>
      <c r="S67" s="16">
        <v>72.05</v>
      </c>
      <c r="T67" s="17">
        <v>1148</v>
      </c>
      <c r="U67" s="16">
        <v>29.4</v>
      </c>
      <c r="V67" s="16">
        <v>22.95</v>
      </c>
      <c r="W67" s="16">
        <v>19.100000000000001</v>
      </c>
      <c r="X67" s="16">
        <v>18.72</v>
      </c>
      <c r="Y67" s="16">
        <v>54.36</v>
      </c>
      <c r="Z67" s="16">
        <v>65.88</v>
      </c>
      <c r="AA67" s="16">
        <v>26.54</v>
      </c>
      <c r="AB67" s="16">
        <v>15.41</v>
      </c>
      <c r="AC67" s="20">
        <v>6695.44486624</v>
      </c>
      <c r="AD67" s="7">
        <v>2480.9729408899998</v>
      </c>
      <c r="AE67" s="20">
        <f t="shared" si="0"/>
        <v>3863.3018795000003</v>
      </c>
      <c r="AF67" s="20">
        <v>1213.92753333</v>
      </c>
      <c r="AG67" s="20">
        <v>1914.0312069300001</v>
      </c>
      <c r="AH67" s="20">
        <v>540.03543521999995</v>
      </c>
      <c r="AI67" s="20">
        <v>158.97786188000001</v>
      </c>
      <c r="AJ67" s="20">
        <v>24.601756089999999</v>
      </c>
      <c r="AK67" s="20">
        <v>4.6602375900000004</v>
      </c>
      <c r="AL67" s="20">
        <v>7.0678484600000004</v>
      </c>
      <c r="AM67" s="20">
        <v>2832.1429867400002</v>
      </c>
      <c r="AN67" s="20">
        <v>2978.00511723</v>
      </c>
      <c r="AO67" s="20">
        <v>644.07010191999996</v>
      </c>
      <c r="AP67" s="20">
        <v>3717.43974901</v>
      </c>
      <c r="AQ67" s="20">
        <v>2188.0728848200001</v>
      </c>
      <c r="AR67" s="20">
        <v>2489.0827397799999</v>
      </c>
      <c r="AS67" s="20">
        <v>4452.44486624</v>
      </c>
      <c r="AT67" s="20">
        <v>3107.4473934600001</v>
      </c>
      <c r="AU67" s="20">
        <v>389.20386736</v>
      </c>
      <c r="AV67" s="20">
        <v>898.10124963999999</v>
      </c>
      <c r="AW67" s="20">
        <v>57.69235578</v>
      </c>
      <c r="AX67" s="20" t="s">
        <v>309</v>
      </c>
    </row>
    <row r="68" spans="1:50">
      <c r="A68" s="2">
        <v>2933109</v>
      </c>
      <c r="B68" s="2" t="s">
        <v>72</v>
      </c>
      <c r="C68" s="3">
        <v>8661</v>
      </c>
      <c r="D68" s="4">
        <v>66.84</v>
      </c>
      <c r="E68" s="4">
        <v>33.159999999999997</v>
      </c>
      <c r="F68" s="4">
        <v>50.28</v>
      </c>
      <c r="G68" s="4">
        <v>49.72</v>
      </c>
      <c r="H68" s="7">
        <v>738.78329999999983</v>
      </c>
      <c r="I68" s="7">
        <v>1255.845</v>
      </c>
      <c r="J68" s="7">
        <v>1582.3647000000001</v>
      </c>
      <c r="K68" s="7">
        <v>1925.3403000000001</v>
      </c>
      <c r="L68" s="7">
        <v>1922.7419999999997</v>
      </c>
      <c r="M68" s="7">
        <v>1235.9247</v>
      </c>
      <c r="N68" s="9">
        <v>3160</v>
      </c>
      <c r="O68" s="7">
        <v>2811</v>
      </c>
      <c r="P68" s="11">
        <v>255</v>
      </c>
      <c r="Q68" s="16">
        <v>21.34</v>
      </c>
      <c r="R68" s="16">
        <v>40.58</v>
      </c>
      <c r="S68" s="16">
        <v>67.400000000000006</v>
      </c>
      <c r="T68" s="17">
        <v>1064</v>
      </c>
      <c r="U68" s="16">
        <v>27.1</v>
      </c>
      <c r="V68" s="16">
        <v>23.7</v>
      </c>
      <c r="W68" s="16">
        <v>17.03</v>
      </c>
      <c r="X68" s="16">
        <v>19.420000000000002</v>
      </c>
      <c r="Y68" s="16">
        <v>54.15</v>
      </c>
      <c r="Z68" s="16">
        <v>67.81</v>
      </c>
      <c r="AA68" s="16">
        <v>28.82</v>
      </c>
      <c r="AB68" s="16">
        <v>12.77</v>
      </c>
      <c r="AC68" s="20">
        <v>7421.7411407500003</v>
      </c>
      <c r="AD68" s="7">
        <v>3597.71699261</v>
      </c>
      <c r="AE68" s="20">
        <f t="shared" ref="AE68:AE131" si="1">SUM(AF68:AL68)</f>
        <v>5140.6994216799994</v>
      </c>
      <c r="AF68" s="20">
        <v>2049.2559132800002</v>
      </c>
      <c r="AG68" s="20">
        <v>2034.3998448</v>
      </c>
      <c r="AH68" s="20">
        <v>756.62474053999995</v>
      </c>
      <c r="AI68" s="20">
        <v>250.26122312999999</v>
      </c>
      <c r="AJ68" s="20">
        <v>30.136201150000002</v>
      </c>
      <c r="AK68" s="20">
        <v>20.021498780000002</v>
      </c>
      <c r="AL68" s="20" t="s">
        <v>309</v>
      </c>
      <c r="AM68" s="20">
        <v>2281.0417190500002</v>
      </c>
      <c r="AN68" s="20">
        <v>3938.82592071</v>
      </c>
      <c r="AO68" s="20">
        <v>631.46277095999994</v>
      </c>
      <c r="AP68" s="20">
        <v>3482.9152200200001</v>
      </c>
      <c r="AQ68" s="20">
        <v>1649.57894809</v>
      </c>
      <c r="AR68" s="20">
        <v>2757.6390180399999</v>
      </c>
      <c r="AS68" s="20">
        <v>5100.7411407299996</v>
      </c>
      <c r="AT68" s="20">
        <v>3864.27540916</v>
      </c>
      <c r="AU68" s="20">
        <v>320.21963410000001</v>
      </c>
      <c r="AV68" s="20">
        <v>844.35619165000003</v>
      </c>
      <c r="AW68" s="20">
        <v>71.889905819999996</v>
      </c>
      <c r="AX68" s="20" t="s">
        <v>309</v>
      </c>
    </row>
    <row r="69" spans="1:50">
      <c r="A69" s="2">
        <v>2933174</v>
      </c>
      <c r="B69" s="2" t="s">
        <v>73</v>
      </c>
      <c r="C69" s="3">
        <v>9109</v>
      </c>
      <c r="D69" s="4">
        <v>36.93</v>
      </c>
      <c r="E69" s="4">
        <v>63.07</v>
      </c>
      <c r="F69" s="4">
        <v>49.77</v>
      </c>
      <c r="G69" s="4">
        <v>50.23</v>
      </c>
      <c r="H69" s="7">
        <v>705.03660000000002</v>
      </c>
      <c r="I69" s="7">
        <v>1511.1831</v>
      </c>
      <c r="J69" s="7">
        <v>1605.0058000000001</v>
      </c>
      <c r="K69" s="7">
        <v>2236.2595000000001</v>
      </c>
      <c r="L69" s="7">
        <v>1859.1469</v>
      </c>
      <c r="M69" s="7">
        <v>1193.279</v>
      </c>
      <c r="N69" s="9">
        <v>3616</v>
      </c>
      <c r="O69" s="7">
        <v>2718</v>
      </c>
      <c r="P69" s="11">
        <v>252</v>
      </c>
      <c r="Q69" s="16">
        <v>21.85</v>
      </c>
      <c r="R69" s="16">
        <v>38.93</v>
      </c>
      <c r="S69" s="16">
        <v>66.319999999999993</v>
      </c>
      <c r="T69" s="17">
        <v>2304</v>
      </c>
      <c r="U69" s="16">
        <v>29.85</v>
      </c>
      <c r="V69" s="16">
        <v>26.23</v>
      </c>
      <c r="W69" s="16">
        <v>7.01</v>
      </c>
      <c r="X69" s="16">
        <v>17.989999999999998</v>
      </c>
      <c r="Y69" s="16">
        <v>43.22</v>
      </c>
      <c r="Z69" s="16">
        <v>56.11</v>
      </c>
      <c r="AA69" s="16">
        <v>49.77</v>
      </c>
      <c r="AB69" s="16">
        <v>25.9</v>
      </c>
      <c r="AC69" s="20">
        <v>7731.0661302199996</v>
      </c>
      <c r="AD69" s="7">
        <v>4207.27108804</v>
      </c>
      <c r="AE69" s="20">
        <f t="shared" si="1"/>
        <v>5099.0515313299993</v>
      </c>
      <c r="AF69" s="20">
        <v>1725.0543573</v>
      </c>
      <c r="AG69" s="20">
        <v>2208.8688667599999</v>
      </c>
      <c r="AH69" s="20">
        <v>800.46029514999998</v>
      </c>
      <c r="AI69" s="20">
        <v>285.99261085000001</v>
      </c>
      <c r="AJ69" s="20">
        <v>64.454033210000006</v>
      </c>
      <c r="AK69" s="20">
        <v>14.22136806</v>
      </c>
      <c r="AL69" s="20" t="s">
        <v>309</v>
      </c>
      <c r="AM69" s="20">
        <v>2632.0145988099998</v>
      </c>
      <c r="AN69" s="20">
        <v>4545.6782439400004</v>
      </c>
      <c r="AO69" s="20">
        <v>944.11992455999996</v>
      </c>
      <c r="AP69" s="20">
        <v>3185.3878862000001</v>
      </c>
      <c r="AQ69" s="20">
        <v>1687.89467425</v>
      </c>
      <c r="AR69" s="20">
        <v>3035.2523808699998</v>
      </c>
      <c r="AS69" s="20">
        <v>5243.0661301399996</v>
      </c>
      <c r="AT69" s="20">
        <v>3993.74596518</v>
      </c>
      <c r="AU69" s="20">
        <v>401.69333683999997</v>
      </c>
      <c r="AV69" s="20">
        <v>756.55844293999996</v>
      </c>
      <c r="AW69" s="20">
        <v>91.068385180000007</v>
      </c>
      <c r="AX69" s="20" t="s">
        <v>309</v>
      </c>
    </row>
    <row r="70" spans="1:50">
      <c r="A70" s="2">
        <v>2933257</v>
      </c>
      <c r="B70" s="2" t="s">
        <v>74</v>
      </c>
      <c r="C70" s="3">
        <v>6800</v>
      </c>
      <c r="D70" s="4">
        <v>20.28</v>
      </c>
      <c r="E70" s="4">
        <v>79.72</v>
      </c>
      <c r="F70" s="4">
        <v>52.41</v>
      </c>
      <c r="G70" s="4">
        <v>47.59</v>
      </c>
      <c r="H70" s="7">
        <v>594.32000000000005</v>
      </c>
      <c r="I70" s="7">
        <v>1241.68</v>
      </c>
      <c r="J70" s="7">
        <v>1158.72</v>
      </c>
      <c r="K70" s="7">
        <v>1349.12</v>
      </c>
      <c r="L70" s="7">
        <v>1532.72</v>
      </c>
      <c r="M70" s="7">
        <v>922.76</v>
      </c>
      <c r="N70" s="9">
        <v>3066</v>
      </c>
      <c r="O70" s="7">
        <v>2087</v>
      </c>
      <c r="P70" s="11">
        <v>277</v>
      </c>
      <c r="Q70" s="16">
        <v>11.87</v>
      </c>
      <c r="R70" s="16">
        <v>32.85</v>
      </c>
      <c r="S70" s="16">
        <v>66.66</v>
      </c>
      <c r="T70" s="17">
        <v>1821</v>
      </c>
      <c r="U70" s="16">
        <v>39.4</v>
      </c>
      <c r="V70" s="16">
        <v>30.88</v>
      </c>
      <c r="W70" s="16">
        <v>15.6</v>
      </c>
      <c r="X70" s="16">
        <v>27.31</v>
      </c>
      <c r="Y70" s="16">
        <v>45.61</v>
      </c>
      <c r="Z70" s="16">
        <v>44.32</v>
      </c>
      <c r="AA70" s="16">
        <v>38.799999999999997</v>
      </c>
      <c r="AB70" s="16">
        <v>28.37</v>
      </c>
      <c r="AC70" s="20">
        <v>5681.16454488</v>
      </c>
      <c r="AD70" s="7">
        <v>2443.2931044000002</v>
      </c>
      <c r="AE70" s="20">
        <f t="shared" si="1"/>
        <v>3411.0089879800003</v>
      </c>
      <c r="AF70" s="20">
        <v>936.72696961999998</v>
      </c>
      <c r="AG70" s="20">
        <v>1721.69635711</v>
      </c>
      <c r="AH70" s="20">
        <v>518.97712817000001</v>
      </c>
      <c r="AI70" s="20">
        <v>182.81872326000001</v>
      </c>
      <c r="AJ70" s="20">
        <v>41.748750559999998</v>
      </c>
      <c r="AK70" s="20">
        <v>9.0410592600000008</v>
      </c>
      <c r="AL70" s="20" t="s">
        <v>309</v>
      </c>
      <c r="AM70" s="20">
        <v>2270.1555568399999</v>
      </c>
      <c r="AN70" s="20">
        <v>2571.4207127999998</v>
      </c>
      <c r="AO70" s="20">
        <v>329.26144757999998</v>
      </c>
      <c r="AP70" s="20">
        <v>3109.7438320199999</v>
      </c>
      <c r="AQ70" s="20">
        <v>1940.8941092600001</v>
      </c>
      <c r="AR70" s="20">
        <v>2174.1424444099998</v>
      </c>
      <c r="AS70" s="20">
        <v>3788.1645448099998</v>
      </c>
      <c r="AT70" s="20">
        <v>3089.4112936199999</v>
      </c>
      <c r="AU70" s="20">
        <v>227.44899305999999</v>
      </c>
      <c r="AV70" s="20">
        <v>390.55739159000001</v>
      </c>
      <c r="AW70" s="20">
        <v>80.746866539999999</v>
      </c>
      <c r="AX70" s="20" t="s">
        <v>309</v>
      </c>
    </row>
    <row r="71" spans="1:50">
      <c r="A71" s="2">
        <v>2933406</v>
      </c>
      <c r="B71" s="2" t="s">
        <v>75</v>
      </c>
      <c r="C71" s="3">
        <v>8983</v>
      </c>
      <c r="D71" s="4">
        <v>72.16</v>
      </c>
      <c r="E71" s="4">
        <v>27.84</v>
      </c>
      <c r="F71" s="4">
        <v>50.07</v>
      </c>
      <c r="G71" s="4">
        <v>49.93</v>
      </c>
      <c r="H71" s="7">
        <v>867.75779999999997</v>
      </c>
      <c r="I71" s="7">
        <v>1706.77</v>
      </c>
      <c r="J71" s="7">
        <v>1825.3455999999999</v>
      </c>
      <c r="K71" s="7">
        <v>1940.3280000000002</v>
      </c>
      <c r="L71" s="7">
        <v>1564.8386</v>
      </c>
      <c r="M71" s="7">
        <v>1077.96</v>
      </c>
      <c r="N71" s="9">
        <v>2766</v>
      </c>
      <c r="O71" s="7">
        <v>2461</v>
      </c>
      <c r="P71" s="11">
        <v>242</v>
      </c>
      <c r="Q71" s="16">
        <v>20.04</v>
      </c>
      <c r="R71" s="16">
        <v>42.11</v>
      </c>
      <c r="S71" s="16">
        <v>71.39</v>
      </c>
      <c r="T71" s="17">
        <v>1163</v>
      </c>
      <c r="U71" s="16">
        <v>29.09</v>
      </c>
      <c r="V71" s="16">
        <v>21.58</v>
      </c>
      <c r="W71" s="16">
        <v>1.52</v>
      </c>
      <c r="X71" s="16">
        <v>1.02</v>
      </c>
      <c r="Y71" s="16">
        <v>70.36</v>
      </c>
      <c r="Z71" s="16">
        <v>85.62</v>
      </c>
      <c r="AA71" s="16">
        <v>28.12</v>
      </c>
      <c r="AB71" s="16">
        <v>13.37</v>
      </c>
      <c r="AC71" s="20">
        <v>7423.5992066700001</v>
      </c>
      <c r="AD71" s="7">
        <v>3647.54081008</v>
      </c>
      <c r="AE71" s="20">
        <f t="shared" si="1"/>
        <v>4617.4300362099993</v>
      </c>
      <c r="AF71" s="20">
        <v>1440.0445623799999</v>
      </c>
      <c r="AG71" s="20">
        <v>2063.00015429</v>
      </c>
      <c r="AH71" s="20">
        <v>738.83967321</v>
      </c>
      <c r="AI71" s="20">
        <v>316.57085524000001</v>
      </c>
      <c r="AJ71" s="20">
        <v>54.284241459999997</v>
      </c>
      <c r="AK71" s="20" t="s">
        <v>309</v>
      </c>
      <c r="AL71" s="20">
        <v>4.6905496299999996</v>
      </c>
      <c r="AM71" s="20">
        <v>2806.1691704599998</v>
      </c>
      <c r="AN71" s="20">
        <v>4001.6810688599999</v>
      </c>
      <c r="AO71" s="20">
        <v>746.30875962000005</v>
      </c>
      <c r="AP71" s="20">
        <v>3421.9181378100002</v>
      </c>
      <c r="AQ71" s="20">
        <v>2059.86041084</v>
      </c>
      <c r="AR71" s="20">
        <v>3171.0564471500002</v>
      </c>
      <c r="AS71" s="20">
        <v>4573.5992066899998</v>
      </c>
      <c r="AT71" s="20">
        <v>3264.7108855699998</v>
      </c>
      <c r="AU71" s="20">
        <v>344.51146555000003</v>
      </c>
      <c r="AV71" s="20">
        <v>712.61734723999996</v>
      </c>
      <c r="AW71" s="20">
        <v>229.77207602999999</v>
      </c>
      <c r="AX71" s="20">
        <v>21.987432299999998</v>
      </c>
    </row>
    <row r="72" spans="1:50">
      <c r="A72" s="2">
        <v>2900207</v>
      </c>
      <c r="B72" s="2" t="s">
        <v>76</v>
      </c>
      <c r="C72" s="3">
        <v>17064</v>
      </c>
      <c r="D72" s="4">
        <v>52.91</v>
      </c>
      <c r="E72" s="4">
        <v>47.09</v>
      </c>
      <c r="F72" s="4">
        <v>50.19</v>
      </c>
      <c r="G72" s="4">
        <v>49.81</v>
      </c>
      <c r="H72" s="7">
        <v>1976.0111999999999</v>
      </c>
      <c r="I72" s="7">
        <v>3365.0207999999998</v>
      </c>
      <c r="J72" s="7">
        <v>3358.1952000000001</v>
      </c>
      <c r="K72" s="7">
        <v>3880.3535999999999</v>
      </c>
      <c r="L72" s="7">
        <v>2825.7983999999997</v>
      </c>
      <c r="M72" s="7">
        <v>1658.6208000000001</v>
      </c>
      <c r="N72" s="9">
        <v>6296</v>
      </c>
      <c r="O72" s="7">
        <v>4314</v>
      </c>
      <c r="P72" s="11">
        <v>202</v>
      </c>
      <c r="Q72" s="16">
        <v>27.83</v>
      </c>
      <c r="R72" s="16">
        <v>50.75</v>
      </c>
      <c r="S72" s="16">
        <v>78.53</v>
      </c>
      <c r="T72" s="17">
        <v>3279</v>
      </c>
      <c r="U72" s="16">
        <v>33.06</v>
      </c>
      <c r="V72" s="16">
        <v>26.85</v>
      </c>
      <c r="W72" s="16">
        <v>8.09</v>
      </c>
      <c r="X72" s="16">
        <v>43.14</v>
      </c>
      <c r="Y72" s="16">
        <v>43.89</v>
      </c>
      <c r="Z72" s="16">
        <v>35.1</v>
      </c>
      <c r="AA72" s="16">
        <v>48.02</v>
      </c>
      <c r="AB72" s="16">
        <v>21.77</v>
      </c>
      <c r="AC72" s="20">
        <v>13603.00222454</v>
      </c>
      <c r="AD72" s="7">
        <v>5748.6716534099996</v>
      </c>
      <c r="AE72" s="20">
        <f t="shared" si="1"/>
        <v>7427.0363684599997</v>
      </c>
      <c r="AF72" s="20">
        <v>2699.05277204</v>
      </c>
      <c r="AG72" s="20">
        <v>3317.8533471599999</v>
      </c>
      <c r="AH72" s="20">
        <v>1035.97269411</v>
      </c>
      <c r="AI72" s="20">
        <v>258.12808213</v>
      </c>
      <c r="AJ72" s="20">
        <v>75.325681509999995</v>
      </c>
      <c r="AK72" s="20">
        <v>31.921778790000001</v>
      </c>
      <c r="AL72" s="20">
        <v>8.7820127200000009</v>
      </c>
      <c r="AM72" s="20">
        <v>6175.9658561200004</v>
      </c>
      <c r="AN72" s="20">
        <v>6793.0830670200003</v>
      </c>
      <c r="AO72" s="20">
        <v>2017.5797352899999</v>
      </c>
      <c r="AP72" s="20">
        <v>6809.9191575599998</v>
      </c>
      <c r="AQ72" s="20">
        <v>4158.3861208300004</v>
      </c>
      <c r="AR72" s="20">
        <v>6157.4713996399996</v>
      </c>
      <c r="AS72" s="20">
        <v>8349.0022246000008</v>
      </c>
      <c r="AT72" s="20">
        <v>6140.2091120200002</v>
      </c>
      <c r="AU72" s="20">
        <v>800.36195152000005</v>
      </c>
      <c r="AV72" s="20">
        <v>1135.5721438</v>
      </c>
      <c r="AW72" s="20">
        <v>264.22229931999999</v>
      </c>
      <c r="AX72" s="20">
        <v>8.6367179400000005</v>
      </c>
    </row>
    <row r="73" spans="1:50">
      <c r="A73" s="2">
        <v>2900306</v>
      </c>
      <c r="B73" s="2" t="s">
        <v>77</v>
      </c>
      <c r="C73" s="3">
        <v>14653</v>
      </c>
      <c r="D73" s="4">
        <v>87.18</v>
      </c>
      <c r="E73" s="4">
        <v>12.82</v>
      </c>
      <c r="F73" s="4">
        <v>49.19</v>
      </c>
      <c r="G73" s="4">
        <v>50.81</v>
      </c>
      <c r="H73" s="7">
        <v>1556.1485999999998</v>
      </c>
      <c r="I73" s="7">
        <v>2797.2577000000001</v>
      </c>
      <c r="J73" s="7">
        <v>2659.5194999999994</v>
      </c>
      <c r="K73" s="7">
        <v>3104.9706999999999</v>
      </c>
      <c r="L73" s="7">
        <v>2753.2986999999998</v>
      </c>
      <c r="M73" s="7">
        <v>1780.3395</v>
      </c>
      <c r="N73" s="9">
        <v>4594</v>
      </c>
      <c r="O73" s="7">
        <v>4103</v>
      </c>
      <c r="P73" s="11">
        <v>229</v>
      </c>
      <c r="Q73" s="16">
        <v>27.81</v>
      </c>
      <c r="R73" s="16">
        <v>49</v>
      </c>
      <c r="S73" s="16">
        <v>75.209999999999994</v>
      </c>
      <c r="T73" s="17">
        <v>2546</v>
      </c>
      <c r="U73" s="16">
        <v>30.38</v>
      </c>
      <c r="V73" s="16">
        <v>22.3</v>
      </c>
      <c r="W73" s="16">
        <v>3.37</v>
      </c>
      <c r="X73" s="16">
        <v>6.9</v>
      </c>
      <c r="Y73" s="16">
        <v>59.38</v>
      </c>
      <c r="Z73" s="16">
        <v>75.75</v>
      </c>
      <c r="AA73" s="16">
        <v>37.25</v>
      </c>
      <c r="AB73" s="16">
        <v>17.350000000000001</v>
      </c>
      <c r="AC73" s="20">
        <v>11907.166712390001</v>
      </c>
      <c r="AD73" s="7">
        <v>5419.6550763300002</v>
      </c>
      <c r="AE73" s="20">
        <f t="shared" si="1"/>
        <v>7091.7037155199996</v>
      </c>
      <c r="AF73" s="20">
        <v>2614.1010816200001</v>
      </c>
      <c r="AG73" s="20">
        <v>2978.8467624499999</v>
      </c>
      <c r="AH73" s="20">
        <v>979.94298608999998</v>
      </c>
      <c r="AI73" s="20">
        <v>403.94426384000002</v>
      </c>
      <c r="AJ73" s="20">
        <v>90.707453299999997</v>
      </c>
      <c r="AK73" s="20">
        <v>14.05181404</v>
      </c>
      <c r="AL73" s="20">
        <v>10.10935418</v>
      </c>
      <c r="AM73" s="20">
        <v>4815.4629969600001</v>
      </c>
      <c r="AN73" s="20">
        <v>5856.1025568599998</v>
      </c>
      <c r="AO73" s="20">
        <v>1012.83560785</v>
      </c>
      <c r="AP73" s="20">
        <v>6051.0641556199998</v>
      </c>
      <c r="AQ73" s="20">
        <v>3802.62738911</v>
      </c>
      <c r="AR73" s="20">
        <v>4984.2994472</v>
      </c>
      <c r="AS73" s="20">
        <v>7635.1667125000004</v>
      </c>
      <c r="AT73" s="20">
        <v>5585.2793177000003</v>
      </c>
      <c r="AU73" s="20">
        <v>639.14208766000002</v>
      </c>
      <c r="AV73" s="20">
        <v>1233.7031184</v>
      </c>
      <c r="AW73" s="20">
        <v>177.04218874</v>
      </c>
      <c r="AX73" s="20" t="s">
        <v>309</v>
      </c>
    </row>
    <row r="74" spans="1:50">
      <c r="A74" s="2">
        <v>2900355</v>
      </c>
      <c r="B74" s="2" t="s">
        <v>78</v>
      </c>
      <c r="C74" s="3">
        <v>15702</v>
      </c>
      <c r="D74" s="4">
        <v>35.49</v>
      </c>
      <c r="E74" s="4">
        <v>64.510000000000005</v>
      </c>
      <c r="F74" s="4">
        <v>50.36</v>
      </c>
      <c r="G74" s="4">
        <v>49.64</v>
      </c>
      <c r="H74" s="7">
        <v>1399.0482000000002</v>
      </c>
      <c r="I74" s="7">
        <v>2886.0275999999999</v>
      </c>
      <c r="J74" s="7">
        <v>3206.3484000000003</v>
      </c>
      <c r="K74" s="7">
        <v>3385.3512000000001</v>
      </c>
      <c r="L74" s="7">
        <v>3050.8986</v>
      </c>
      <c r="M74" s="7">
        <v>1772.7557999999999</v>
      </c>
      <c r="N74" s="9">
        <v>8112</v>
      </c>
      <c r="O74" s="7">
        <v>4522</v>
      </c>
      <c r="P74" s="11">
        <v>208</v>
      </c>
      <c r="Q74" s="16">
        <v>30.89</v>
      </c>
      <c r="R74" s="16">
        <v>49.24</v>
      </c>
      <c r="S74" s="16">
        <v>74.510000000000005</v>
      </c>
      <c r="T74" s="17">
        <v>6654</v>
      </c>
      <c r="U74" s="16">
        <v>45.5</v>
      </c>
      <c r="V74" s="16">
        <v>35.53</v>
      </c>
      <c r="W74" s="16">
        <v>14.45</v>
      </c>
      <c r="X74" s="16">
        <v>23.18</v>
      </c>
      <c r="Y74" s="16">
        <v>19.34</v>
      </c>
      <c r="Z74" s="16">
        <v>32.619999999999997</v>
      </c>
      <c r="AA74" s="16">
        <v>66.209999999999994</v>
      </c>
      <c r="AB74" s="16">
        <v>44.21</v>
      </c>
      <c r="AC74" s="20">
        <v>13083.217651110001</v>
      </c>
      <c r="AD74" s="7">
        <v>5471.6006929200003</v>
      </c>
      <c r="AE74" s="20">
        <f t="shared" si="1"/>
        <v>7695.62362613</v>
      </c>
      <c r="AF74" s="20">
        <v>3344.3623720000001</v>
      </c>
      <c r="AG74" s="20">
        <v>2946.9128541300001</v>
      </c>
      <c r="AH74" s="20">
        <v>1017.96680894</v>
      </c>
      <c r="AI74" s="20">
        <v>317.98500531000002</v>
      </c>
      <c r="AJ74" s="20">
        <v>63.437785609999999</v>
      </c>
      <c r="AK74" s="20">
        <v>4.9588001400000001</v>
      </c>
      <c r="AL74" s="20" t="s">
        <v>309</v>
      </c>
      <c r="AM74" s="20">
        <v>5387.5940250399999</v>
      </c>
      <c r="AN74" s="20">
        <v>5898.4439057099999</v>
      </c>
      <c r="AO74" s="20">
        <v>1129.7004685100001</v>
      </c>
      <c r="AP74" s="20">
        <v>7184.7737454600001</v>
      </c>
      <c r="AQ74" s="20">
        <v>4257.8935565299998</v>
      </c>
      <c r="AR74" s="20">
        <v>4974.3303473799997</v>
      </c>
      <c r="AS74" s="20">
        <v>8182.21765117</v>
      </c>
      <c r="AT74" s="20">
        <v>7019.1057757199997</v>
      </c>
      <c r="AU74" s="20">
        <v>549.32720243000006</v>
      </c>
      <c r="AV74" s="20">
        <v>417.55706636000002</v>
      </c>
      <c r="AW74" s="20">
        <v>196.22760665999999</v>
      </c>
      <c r="AX74" s="20" t="s">
        <v>309</v>
      </c>
    </row>
    <row r="75" spans="1:50">
      <c r="A75" s="2">
        <v>2900405</v>
      </c>
      <c r="B75" s="2" t="s">
        <v>79</v>
      </c>
      <c r="C75" s="3">
        <v>15731</v>
      </c>
      <c r="D75" s="4">
        <v>36.72</v>
      </c>
      <c r="E75" s="4">
        <v>63.28</v>
      </c>
      <c r="F75" s="4">
        <v>50.24</v>
      </c>
      <c r="G75" s="4">
        <v>49.76</v>
      </c>
      <c r="H75" s="7">
        <v>1322.9770999999998</v>
      </c>
      <c r="I75" s="7">
        <v>2891.3577999999998</v>
      </c>
      <c r="J75" s="7">
        <v>3248.4514999999997</v>
      </c>
      <c r="K75" s="7">
        <v>3366.4339999999997</v>
      </c>
      <c r="L75" s="7">
        <v>2710.4513000000002</v>
      </c>
      <c r="M75" s="7">
        <v>2191.3282999999997</v>
      </c>
      <c r="N75" s="9">
        <v>6280</v>
      </c>
      <c r="O75" s="7">
        <v>4585</v>
      </c>
      <c r="P75" s="11">
        <v>211</v>
      </c>
      <c r="Q75" s="16">
        <v>27.85</v>
      </c>
      <c r="R75" s="16">
        <v>48.06</v>
      </c>
      <c r="S75" s="16">
        <v>75.59</v>
      </c>
      <c r="T75" s="17">
        <v>6061</v>
      </c>
      <c r="U75" s="16">
        <v>40</v>
      </c>
      <c r="V75" s="16">
        <v>27.26</v>
      </c>
      <c r="W75" s="16">
        <v>0.61</v>
      </c>
      <c r="X75" s="16">
        <v>2.33</v>
      </c>
      <c r="Y75" s="16">
        <v>49.22</v>
      </c>
      <c r="Z75" s="16">
        <v>54.87</v>
      </c>
      <c r="AA75" s="16">
        <v>50.17</v>
      </c>
      <c r="AB75" s="16">
        <v>42.79</v>
      </c>
      <c r="AC75" s="20">
        <v>13252.02319675</v>
      </c>
      <c r="AD75" s="7">
        <v>6458.7854990400001</v>
      </c>
      <c r="AE75" s="20">
        <f t="shared" si="1"/>
        <v>7133.3511216799998</v>
      </c>
      <c r="AF75" s="20">
        <v>2537.2967362600002</v>
      </c>
      <c r="AG75" s="20">
        <v>3239.14370878</v>
      </c>
      <c r="AH75" s="20">
        <v>1024.0786995799999</v>
      </c>
      <c r="AI75" s="20">
        <v>276.82175447999998</v>
      </c>
      <c r="AJ75" s="20">
        <v>45.122386480000003</v>
      </c>
      <c r="AK75" s="20">
        <v>10.887836099999999</v>
      </c>
      <c r="AL75" s="20" t="s">
        <v>309</v>
      </c>
      <c r="AM75" s="20">
        <v>6118.6720750699997</v>
      </c>
      <c r="AN75" s="20">
        <v>7018.6371679900003</v>
      </c>
      <c r="AO75" s="20">
        <v>2323.7355489299998</v>
      </c>
      <c r="AP75" s="20">
        <v>6233.38602876</v>
      </c>
      <c r="AQ75" s="20">
        <v>3794.9365261399998</v>
      </c>
      <c r="AR75" s="20">
        <v>5549.6178498299996</v>
      </c>
      <c r="AS75" s="20">
        <v>8260.0231967599993</v>
      </c>
      <c r="AT75" s="20">
        <v>6551.8225802200004</v>
      </c>
      <c r="AU75" s="20">
        <v>778.07565076000003</v>
      </c>
      <c r="AV75" s="20">
        <v>788.89041644999998</v>
      </c>
      <c r="AW75" s="20">
        <v>135.14232587999999</v>
      </c>
      <c r="AX75" s="20">
        <v>6.0922234499999997</v>
      </c>
    </row>
    <row r="76" spans="1:50">
      <c r="A76" s="2">
        <v>2901155</v>
      </c>
      <c r="B76" s="2" t="s">
        <v>80</v>
      </c>
      <c r="C76" s="3">
        <v>15961</v>
      </c>
      <c r="D76" s="4">
        <v>67.87</v>
      </c>
      <c r="E76" s="4">
        <v>32.130000000000003</v>
      </c>
      <c r="F76" s="4">
        <v>50.58</v>
      </c>
      <c r="G76" s="4">
        <v>49.42</v>
      </c>
      <c r="H76" s="7">
        <v>1841.8993999999998</v>
      </c>
      <c r="I76" s="7">
        <v>3123.5677000000001</v>
      </c>
      <c r="J76" s="7">
        <v>2970.3420999999998</v>
      </c>
      <c r="K76" s="7">
        <v>3425.2305999999999</v>
      </c>
      <c r="L76" s="7">
        <v>2992.6875</v>
      </c>
      <c r="M76" s="7">
        <v>1607.2727000000002</v>
      </c>
      <c r="N76" s="9">
        <v>6054</v>
      </c>
      <c r="O76" s="7">
        <v>4325</v>
      </c>
      <c r="P76" s="11">
        <v>179</v>
      </c>
      <c r="Q76" s="16">
        <v>31.67</v>
      </c>
      <c r="R76" s="16">
        <v>54.52</v>
      </c>
      <c r="S76" s="16">
        <v>80.760000000000005</v>
      </c>
      <c r="T76" s="17">
        <v>2518</v>
      </c>
      <c r="U76" s="16">
        <v>31.12</v>
      </c>
      <c r="V76" s="16">
        <v>27.53</v>
      </c>
      <c r="W76" s="16">
        <v>0.45</v>
      </c>
      <c r="X76" s="16">
        <v>1.32</v>
      </c>
      <c r="Y76" s="16">
        <v>74.95</v>
      </c>
      <c r="Z76" s="16">
        <v>80.97</v>
      </c>
      <c r="AA76" s="16">
        <v>24.6</v>
      </c>
      <c r="AB76" s="16">
        <v>17.71</v>
      </c>
      <c r="AC76" s="20">
        <v>12808.71356355</v>
      </c>
      <c r="AD76" s="7">
        <v>4715.9166323400004</v>
      </c>
      <c r="AE76" s="20">
        <f t="shared" si="1"/>
        <v>7473.2508619299997</v>
      </c>
      <c r="AF76" s="20">
        <v>3373.3393391099999</v>
      </c>
      <c r="AG76" s="20">
        <v>2855.08803111</v>
      </c>
      <c r="AH76" s="20">
        <v>1025.0980483400001</v>
      </c>
      <c r="AI76" s="20">
        <v>190.09929475999999</v>
      </c>
      <c r="AJ76" s="20">
        <v>29.626148610000001</v>
      </c>
      <c r="AK76" s="20" t="s">
        <v>309</v>
      </c>
      <c r="AL76" s="20" t="s">
        <v>309</v>
      </c>
      <c r="AM76" s="20">
        <v>5335.4627015200003</v>
      </c>
      <c r="AN76" s="20">
        <v>6034.3719531899997</v>
      </c>
      <c r="AO76" s="20">
        <v>1198.3255360799999</v>
      </c>
      <c r="AP76" s="20">
        <v>6774.3416102600004</v>
      </c>
      <c r="AQ76" s="20">
        <v>4137.13716544</v>
      </c>
      <c r="AR76" s="20">
        <v>5402.0860921200001</v>
      </c>
      <c r="AS76" s="20">
        <v>8004.7135634300002</v>
      </c>
      <c r="AT76" s="20">
        <v>6198.5446506400003</v>
      </c>
      <c r="AU76" s="20">
        <v>752.68401600000004</v>
      </c>
      <c r="AV76" s="20">
        <v>896.69274277</v>
      </c>
      <c r="AW76" s="20">
        <v>144.31063025</v>
      </c>
      <c r="AX76" s="20">
        <v>12.481523770000001</v>
      </c>
    </row>
    <row r="77" spans="1:50">
      <c r="A77" s="2">
        <v>2901304</v>
      </c>
      <c r="B77" s="2" t="s">
        <v>81</v>
      </c>
      <c r="C77" s="3">
        <v>13960</v>
      </c>
      <c r="D77" s="4">
        <v>55.68</v>
      </c>
      <c r="E77" s="4">
        <v>44.32</v>
      </c>
      <c r="F77" s="4">
        <v>51.44</v>
      </c>
      <c r="G77" s="4">
        <v>48.56</v>
      </c>
      <c r="H77" s="7">
        <v>1439.2760000000001</v>
      </c>
      <c r="I77" s="7">
        <v>2962.3119999999999</v>
      </c>
      <c r="J77" s="7">
        <v>2793.3960000000002</v>
      </c>
      <c r="K77" s="7">
        <v>2927.4120000000003</v>
      </c>
      <c r="L77" s="7">
        <v>2366.2199999999998</v>
      </c>
      <c r="M77" s="7">
        <v>1471.384</v>
      </c>
      <c r="N77" s="9">
        <v>5078</v>
      </c>
      <c r="O77" s="7">
        <v>3747</v>
      </c>
      <c r="P77" s="11">
        <v>203</v>
      </c>
      <c r="Q77" s="16">
        <v>32.729999999999997</v>
      </c>
      <c r="R77" s="16">
        <v>54.11</v>
      </c>
      <c r="S77" s="16">
        <v>80.39</v>
      </c>
      <c r="T77" s="17">
        <v>2923</v>
      </c>
      <c r="U77" s="16">
        <v>35.76</v>
      </c>
      <c r="V77" s="16">
        <v>26.56</v>
      </c>
      <c r="W77" s="16">
        <v>8.6300000000000008</v>
      </c>
      <c r="X77" s="16">
        <v>11.69</v>
      </c>
      <c r="Y77" s="16">
        <v>42.61</v>
      </c>
      <c r="Z77" s="16">
        <v>64.849999999999994</v>
      </c>
      <c r="AA77" s="16">
        <v>48.76</v>
      </c>
      <c r="AB77" s="16">
        <v>23.46</v>
      </c>
      <c r="AC77" s="20">
        <v>11264.713996070001</v>
      </c>
      <c r="AD77" s="7">
        <v>4462.4781163600001</v>
      </c>
      <c r="AE77" s="20">
        <f t="shared" si="1"/>
        <v>6103.1906859499995</v>
      </c>
      <c r="AF77" s="20">
        <v>2297.2612715199998</v>
      </c>
      <c r="AG77" s="20">
        <v>2822.5297247799999</v>
      </c>
      <c r="AH77" s="20">
        <v>656.66398001000005</v>
      </c>
      <c r="AI77" s="20">
        <v>201.57465285999999</v>
      </c>
      <c r="AJ77" s="20">
        <v>80.75619494</v>
      </c>
      <c r="AK77" s="20">
        <v>26.020676640000001</v>
      </c>
      <c r="AL77" s="20">
        <v>18.384185200000001</v>
      </c>
      <c r="AM77" s="20">
        <v>5161.5233102100001</v>
      </c>
      <c r="AN77" s="20">
        <v>5439.90356032</v>
      </c>
      <c r="AO77" s="20">
        <v>1523.9914465500001</v>
      </c>
      <c r="AP77" s="20">
        <v>5824.8104358399996</v>
      </c>
      <c r="AQ77" s="20">
        <v>3637.53186366</v>
      </c>
      <c r="AR77" s="20">
        <v>5138.5028386000004</v>
      </c>
      <c r="AS77" s="20">
        <v>6769.7139961599996</v>
      </c>
      <c r="AT77" s="20">
        <v>5332.2136158200001</v>
      </c>
      <c r="AU77" s="20">
        <v>407.36452364000002</v>
      </c>
      <c r="AV77" s="20">
        <v>792.41879616999995</v>
      </c>
      <c r="AW77" s="20">
        <v>222.74359197000001</v>
      </c>
      <c r="AX77" s="20">
        <v>14.973468560000001</v>
      </c>
    </row>
    <row r="78" spans="1:50">
      <c r="A78" s="2">
        <v>2901353</v>
      </c>
      <c r="B78" s="2" t="s">
        <v>82</v>
      </c>
      <c r="C78" s="3">
        <v>14414</v>
      </c>
      <c r="D78" s="4">
        <v>43.07</v>
      </c>
      <c r="E78" s="4">
        <v>56.93</v>
      </c>
      <c r="F78" s="4">
        <v>50.84</v>
      </c>
      <c r="G78" s="4">
        <v>49.16</v>
      </c>
      <c r="H78" s="7">
        <v>1236.7212</v>
      </c>
      <c r="I78" s="7">
        <v>2412.9035999999996</v>
      </c>
      <c r="J78" s="7">
        <v>2695.4179999999997</v>
      </c>
      <c r="K78" s="7">
        <v>3473.7740000000003</v>
      </c>
      <c r="L78" s="7">
        <v>2829.4682000000003</v>
      </c>
      <c r="M78" s="7">
        <v>1765.7149999999999</v>
      </c>
      <c r="N78" s="9">
        <v>5534</v>
      </c>
      <c r="O78" s="7">
        <v>4621</v>
      </c>
      <c r="P78" s="11">
        <v>265</v>
      </c>
      <c r="Q78" s="16">
        <v>21.8</v>
      </c>
      <c r="R78" s="16">
        <v>37.58</v>
      </c>
      <c r="S78" s="16">
        <v>66.11</v>
      </c>
      <c r="T78" s="17">
        <v>6223</v>
      </c>
      <c r="U78" s="16">
        <v>39.590000000000003</v>
      </c>
      <c r="V78" s="16">
        <v>25.71</v>
      </c>
      <c r="W78" s="16">
        <v>15.76</v>
      </c>
      <c r="X78" s="16">
        <v>34.78</v>
      </c>
      <c r="Y78" s="16">
        <v>17.559999999999999</v>
      </c>
      <c r="Z78" s="16">
        <v>21.1</v>
      </c>
      <c r="AA78" s="16">
        <v>66.67</v>
      </c>
      <c r="AB78" s="16">
        <v>44.12</v>
      </c>
      <c r="AC78" s="20">
        <v>12204.76478881</v>
      </c>
      <c r="AD78" s="7">
        <v>6090.2133853799996</v>
      </c>
      <c r="AE78" s="20">
        <f t="shared" si="1"/>
        <v>7769.2668653600003</v>
      </c>
      <c r="AF78" s="20">
        <v>2874.1783767900001</v>
      </c>
      <c r="AG78" s="20">
        <v>2963.3644834199999</v>
      </c>
      <c r="AH78" s="20">
        <v>1261.59778474</v>
      </c>
      <c r="AI78" s="20">
        <v>517.51928209000005</v>
      </c>
      <c r="AJ78" s="20">
        <v>119.71323647</v>
      </c>
      <c r="AK78" s="20">
        <v>23.374833079999998</v>
      </c>
      <c r="AL78" s="20">
        <v>9.5188687699999992</v>
      </c>
      <c r="AM78" s="20">
        <v>4435.4979234100001</v>
      </c>
      <c r="AN78" s="20">
        <v>6455.6672005399996</v>
      </c>
      <c r="AO78" s="20">
        <v>1084.46910628</v>
      </c>
      <c r="AP78" s="20">
        <v>5749.0975882299999</v>
      </c>
      <c r="AQ78" s="20">
        <v>3351.0288171299999</v>
      </c>
      <c r="AR78" s="20">
        <v>4686.4787662999997</v>
      </c>
      <c r="AS78" s="20">
        <v>8087.7647887800003</v>
      </c>
      <c r="AT78" s="20">
        <v>6131.3991515300004</v>
      </c>
      <c r="AU78" s="20">
        <v>723.57229408000001</v>
      </c>
      <c r="AV78" s="20">
        <v>1100.0112392799999</v>
      </c>
      <c r="AW78" s="20">
        <v>121.48080026</v>
      </c>
      <c r="AX78" s="20">
        <v>11.30130363</v>
      </c>
    </row>
    <row r="79" spans="1:50">
      <c r="A79" s="2">
        <v>2901403</v>
      </c>
      <c r="B79" s="2" t="s">
        <v>83</v>
      </c>
      <c r="C79" s="3">
        <v>14073</v>
      </c>
      <c r="D79" s="4">
        <v>46.41</v>
      </c>
      <c r="E79" s="4">
        <v>53.59</v>
      </c>
      <c r="F79" s="4">
        <v>53.01</v>
      </c>
      <c r="G79" s="4">
        <v>46.99</v>
      </c>
      <c r="H79" s="7">
        <v>1280.6429999999998</v>
      </c>
      <c r="I79" s="7">
        <v>2459.9603999999999</v>
      </c>
      <c r="J79" s="7">
        <v>2716.0890000000004</v>
      </c>
      <c r="K79" s="7">
        <v>3118.5767999999998</v>
      </c>
      <c r="L79" s="7">
        <v>2744.2350000000001</v>
      </c>
      <c r="M79" s="7">
        <v>1754.9031</v>
      </c>
      <c r="N79" s="9">
        <v>5074</v>
      </c>
      <c r="O79" s="7">
        <v>3792</v>
      </c>
      <c r="P79" s="11">
        <v>253</v>
      </c>
      <c r="Q79" s="16">
        <v>19.96</v>
      </c>
      <c r="R79" s="16">
        <v>38.979999999999997</v>
      </c>
      <c r="S79" s="16">
        <v>68.34</v>
      </c>
      <c r="T79" s="17">
        <v>4700</v>
      </c>
      <c r="U79" s="16">
        <v>31.82</v>
      </c>
      <c r="V79" s="16">
        <v>24.55</v>
      </c>
      <c r="W79" s="16">
        <v>0.12</v>
      </c>
      <c r="X79" s="16">
        <v>3.51</v>
      </c>
      <c r="Y79" s="16">
        <v>30.55</v>
      </c>
      <c r="Z79" s="16">
        <v>59.63</v>
      </c>
      <c r="AA79" s="16">
        <v>69.33</v>
      </c>
      <c r="AB79" s="16">
        <v>36.869999999999997</v>
      </c>
      <c r="AC79" s="20">
        <v>11787.633873999999</v>
      </c>
      <c r="AD79" s="7">
        <v>5435.0732594999999</v>
      </c>
      <c r="AE79" s="20">
        <f t="shared" si="1"/>
        <v>6527.7362179200009</v>
      </c>
      <c r="AF79" s="20">
        <v>2233.67529448</v>
      </c>
      <c r="AG79" s="20">
        <v>2773.1453687500002</v>
      </c>
      <c r="AH79" s="20">
        <v>1128.4519269</v>
      </c>
      <c r="AI79" s="20">
        <v>314.41335642000001</v>
      </c>
      <c r="AJ79" s="20">
        <v>48.663369019999998</v>
      </c>
      <c r="AK79" s="20">
        <v>16.00566585</v>
      </c>
      <c r="AL79" s="20">
        <v>13.3812365</v>
      </c>
      <c r="AM79" s="20">
        <v>5259.8976561500003</v>
      </c>
      <c r="AN79" s="20">
        <v>5803.0707477400001</v>
      </c>
      <c r="AO79" s="20">
        <v>1347.2006035500001</v>
      </c>
      <c r="AP79" s="20">
        <v>5984.5631263300002</v>
      </c>
      <c r="AQ79" s="20">
        <v>3912.6970526</v>
      </c>
      <c r="AR79" s="20">
        <v>4795.2787471600004</v>
      </c>
      <c r="AS79" s="20">
        <v>7603.6338740900001</v>
      </c>
      <c r="AT79" s="20">
        <v>5573.7406320600003</v>
      </c>
      <c r="AU79" s="20">
        <v>667.18818521000003</v>
      </c>
      <c r="AV79" s="20">
        <v>1231.97327544</v>
      </c>
      <c r="AW79" s="20">
        <v>126.93102884</v>
      </c>
      <c r="AX79" s="20">
        <v>3.80075254</v>
      </c>
    </row>
    <row r="80" spans="1:50">
      <c r="A80" s="2">
        <v>2901502</v>
      </c>
      <c r="B80" s="2" t="s">
        <v>84</v>
      </c>
      <c r="C80" s="3">
        <v>10242</v>
      </c>
      <c r="D80" s="4">
        <v>42.24</v>
      </c>
      <c r="E80" s="4">
        <v>57.76</v>
      </c>
      <c r="F80" s="4">
        <v>49.63</v>
      </c>
      <c r="G80" s="4">
        <v>50.37</v>
      </c>
      <c r="H80" s="7">
        <v>851.11020000000008</v>
      </c>
      <c r="I80" s="7">
        <v>1495.3319999999999</v>
      </c>
      <c r="J80" s="7">
        <v>1959.2945999999999</v>
      </c>
      <c r="K80" s="7">
        <v>2490.8544000000002</v>
      </c>
      <c r="L80" s="7">
        <v>1950.0767999999998</v>
      </c>
      <c r="M80" s="7">
        <v>1496.3561999999999</v>
      </c>
      <c r="N80" s="9">
        <v>3652</v>
      </c>
      <c r="O80" s="7">
        <v>2521</v>
      </c>
      <c r="P80" s="11">
        <v>250</v>
      </c>
      <c r="Q80" s="16">
        <v>11.57</v>
      </c>
      <c r="R80" s="16">
        <v>34.799999999999997</v>
      </c>
      <c r="S80" s="16">
        <v>68.849999999999994</v>
      </c>
      <c r="T80" s="17">
        <v>3674</v>
      </c>
      <c r="U80" s="16">
        <v>26.19</v>
      </c>
      <c r="V80" s="16">
        <v>23.13</v>
      </c>
      <c r="W80" s="16">
        <v>7.09</v>
      </c>
      <c r="X80" s="16">
        <v>21.26</v>
      </c>
      <c r="Y80" s="16">
        <v>45.21</v>
      </c>
      <c r="Z80" s="16">
        <v>44.39</v>
      </c>
      <c r="AA80" s="16">
        <v>47.7</v>
      </c>
      <c r="AB80" s="16">
        <v>34.35</v>
      </c>
      <c r="AC80" s="20">
        <v>8749.9912835899995</v>
      </c>
      <c r="AD80" s="7">
        <v>3413.2726586700001</v>
      </c>
      <c r="AE80" s="20">
        <f t="shared" si="1"/>
        <v>5126.688076540001</v>
      </c>
      <c r="AF80" s="20">
        <v>1232.30960888</v>
      </c>
      <c r="AG80" s="20">
        <v>2980.4026521300002</v>
      </c>
      <c r="AH80" s="20">
        <v>655.60554542</v>
      </c>
      <c r="AI80" s="20">
        <v>204.43963890000001</v>
      </c>
      <c r="AJ80" s="20">
        <v>30.354424479999999</v>
      </c>
      <c r="AK80" s="20">
        <v>16.78485585</v>
      </c>
      <c r="AL80" s="20">
        <v>6.7913508800000004</v>
      </c>
      <c r="AM80" s="20">
        <v>3623.3032070300001</v>
      </c>
      <c r="AN80" s="20">
        <v>3953.7423739400001</v>
      </c>
      <c r="AO80" s="20">
        <v>835.15893431999996</v>
      </c>
      <c r="AP80" s="20">
        <v>4796.2489096299996</v>
      </c>
      <c r="AQ80" s="20">
        <v>2788.1442727100002</v>
      </c>
      <c r="AR80" s="20">
        <v>3154.2413419099998</v>
      </c>
      <c r="AS80" s="20">
        <v>5929.99128354</v>
      </c>
      <c r="AT80" s="20">
        <v>4431.8168506900001</v>
      </c>
      <c r="AU80" s="20">
        <v>445.00847718</v>
      </c>
      <c r="AV80" s="20">
        <v>942.67691754999998</v>
      </c>
      <c r="AW80" s="20">
        <v>105.52729303</v>
      </c>
      <c r="AX80" s="20">
        <v>4.96174509</v>
      </c>
    </row>
    <row r="81" spans="1:50">
      <c r="A81" s="2">
        <v>2901601</v>
      </c>
      <c r="B81" s="2" t="s">
        <v>85</v>
      </c>
      <c r="C81" s="3">
        <v>17072</v>
      </c>
      <c r="D81" s="4">
        <v>37.25</v>
      </c>
      <c r="E81" s="4">
        <v>62.75</v>
      </c>
      <c r="F81" s="4">
        <v>50.26</v>
      </c>
      <c r="G81" s="4">
        <v>49.74</v>
      </c>
      <c r="H81" s="7">
        <v>1319.6656</v>
      </c>
      <c r="I81" s="7">
        <v>2403.7375999999999</v>
      </c>
      <c r="J81" s="7">
        <v>3267.5808000000002</v>
      </c>
      <c r="K81" s="7">
        <v>4112.6448</v>
      </c>
      <c r="L81" s="7">
        <v>3535.6111999999998</v>
      </c>
      <c r="M81" s="7">
        <v>2434.4672</v>
      </c>
      <c r="N81" s="9">
        <v>7564</v>
      </c>
      <c r="O81" s="7">
        <v>4624</v>
      </c>
      <c r="P81" s="11">
        <v>252</v>
      </c>
      <c r="Q81" s="16">
        <v>19.07</v>
      </c>
      <c r="R81" s="16">
        <v>39.130000000000003</v>
      </c>
      <c r="S81" s="16">
        <v>70.73</v>
      </c>
      <c r="T81" s="17">
        <v>1793</v>
      </c>
      <c r="U81" s="16">
        <v>29.68</v>
      </c>
      <c r="V81" s="16">
        <v>28.33</v>
      </c>
      <c r="W81" s="16">
        <v>32.869999999999997</v>
      </c>
      <c r="X81" s="16">
        <v>50.04</v>
      </c>
      <c r="Y81" s="16">
        <v>49.68</v>
      </c>
      <c r="Z81" s="16">
        <v>38.71</v>
      </c>
      <c r="AA81" s="16">
        <v>17.45</v>
      </c>
      <c r="AB81" s="16">
        <v>11.25</v>
      </c>
      <c r="AC81" s="20">
        <v>14755.570484239999</v>
      </c>
      <c r="AD81" s="7">
        <v>5554.5862186900004</v>
      </c>
      <c r="AE81" s="20">
        <f t="shared" si="1"/>
        <v>8297.7296222699988</v>
      </c>
      <c r="AF81" s="20">
        <v>2600.5304278799999</v>
      </c>
      <c r="AG81" s="20">
        <v>4086.6583822699999</v>
      </c>
      <c r="AH81" s="20">
        <v>1150.4419679</v>
      </c>
      <c r="AI81" s="20">
        <v>323.44294653999998</v>
      </c>
      <c r="AJ81" s="20">
        <v>103.20796165</v>
      </c>
      <c r="AK81" s="20">
        <v>20.17295493</v>
      </c>
      <c r="AL81" s="20">
        <v>13.2749811</v>
      </c>
      <c r="AM81" s="20">
        <v>6457.84086192</v>
      </c>
      <c r="AN81" s="20">
        <v>6343.6699154999997</v>
      </c>
      <c r="AO81" s="20">
        <v>1289.1020019699999</v>
      </c>
      <c r="AP81" s="20">
        <v>8411.90056869</v>
      </c>
      <c r="AQ81" s="20">
        <v>5168.73885995</v>
      </c>
      <c r="AR81" s="20">
        <v>4902.6540312899997</v>
      </c>
      <c r="AS81" s="20">
        <v>10045.570484190001</v>
      </c>
      <c r="AT81" s="20">
        <v>7299.3104376700003</v>
      </c>
      <c r="AU81" s="20">
        <v>969.48004369</v>
      </c>
      <c r="AV81" s="20">
        <v>1628.2466300599999</v>
      </c>
      <c r="AW81" s="20">
        <v>148.53337277</v>
      </c>
      <c r="AX81" s="20" t="s">
        <v>309</v>
      </c>
    </row>
    <row r="82" spans="1:50">
      <c r="A82" s="2">
        <v>2901700</v>
      </c>
      <c r="B82" s="2" t="s">
        <v>86</v>
      </c>
      <c r="C82" s="3">
        <v>11554</v>
      </c>
      <c r="D82" s="4">
        <v>27.91</v>
      </c>
      <c r="E82" s="4">
        <v>72.09</v>
      </c>
      <c r="F82" s="4">
        <v>49.63</v>
      </c>
      <c r="G82" s="4">
        <v>50.37</v>
      </c>
      <c r="H82" s="7">
        <v>1143.846</v>
      </c>
      <c r="I82" s="7">
        <v>1932.9842000000001</v>
      </c>
      <c r="J82" s="7">
        <v>2471.4005999999999</v>
      </c>
      <c r="K82" s="7">
        <v>2521.0828000000001</v>
      </c>
      <c r="L82" s="7">
        <v>2024.2607999999998</v>
      </c>
      <c r="M82" s="7">
        <v>1460.4256</v>
      </c>
      <c r="N82" s="9">
        <v>4928</v>
      </c>
      <c r="O82" s="7">
        <v>2890</v>
      </c>
      <c r="P82" s="11">
        <v>229</v>
      </c>
      <c r="Q82" s="16">
        <v>19.059999999999999</v>
      </c>
      <c r="R82" s="16">
        <v>38.130000000000003</v>
      </c>
      <c r="S82" s="16">
        <v>70.13</v>
      </c>
      <c r="T82" s="17">
        <v>4476</v>
      </c>
      <c r="U82" s="16">
        <v>34.33</v>
      </c>
      <c r="V82" s="16">
        <v>29.07</v>
      </c>
      <c r="W82" s="16">
        <v>0.38</v>
      </c>
      <c r="X82" s="16">
        <v>12.18</v>
      </c>
      <c r="Y82" s="16">
        <v>33.39</v>
      </c>
      <c r="Z82" s="16">
        <v>48.89</v>
      </c>
      <c r="AA82" s="16">
        <v>66.23</v>
      </c>
      <c r="AB82" s="16">
        <v>38.93</v>
      </c>
      <c r="AC82" s="20">
        <v>9631.5746357299995</v>
      </c>
      <c r="AD82" s="7">
        <v>5913.4725595500004</v>
      </c>
      <c r="AE82" s="20">
        <f t="shared" si="1"/>
        <v>5926.0953188600006</v>
      </c>
      <c r="AF82" s="20">
        <v>1872.7917075800001</v>
      </c>
      <c r="AG82" s="20">
        <v>2843.84258937</v>
      </c>
      <c r="AH82" s="20">
        <v>1013.54472135</v>
      </c>
      <c r="AI82" s="20">
        <v>162.61127528</v>
      </c>
      <c r="AJ82" s="20">
        <v>28.214236920000001</v>
      </c>
      <c r="AK82" s="20">
        <v>5.0907883600000003</v>
      </c>
      <c r="AL82" s="20" t="s">
        <v>309</v>
      </c>
      <c r="AM82" s="20">
        <v>3705.4793167299999</v>
      </c>
      <c r="AN82" s="20">
        <v>6187.9307608700001</v>
      </c>
      <c r="AO82" s="20">
        <v>1472.7567191799999</v>
      </c>
      <c r="AP82" s="20">
        <v>3443.64387472</v>
      </c>
      <c r="AQ82" s="20">
        <v>2232.72259755</v>
      </c>
      <c r="AR82" s="20">
        <v>3965.33389975</v>
      </c>
      <c r="AS82" s="20">
        <v>5992.5746355900001</v>
      </c>
      <c r="AT82" s="20">
        <v>4597.0593093300004</v>
      </c>
      <c r="AU82" s="20">
        <v>531.42437526000003</v>
      </c>
      <c r="AV82" s="20">
        <v>797.91142163999996</v>
      </c>
      <c r="AW82" s="20">
        <v>66.179529360000004</v>
      </c>
      <c r="AX82" s="20" t="s">
        <v>309</v>
      </c>
    </row>
    <row r="83" spans="1:50">
      <c r="A83" s="2">
        <v>2901809</v>
      </c>
      <c r="B83" s="2" t="s">
        <v>87</v>
      </c>
      <c r="C83" s="3">
        <v>11015</v>
      </c>
      <c r="D83" s="4">
        <v>52.5</v>
      </c>
      <c r="E83" s="4">
        <v>47.5</v>
      </c>
      <c r="F83" s="4">
        <v>50.59</v>
      </c>
      <c r="G83" s="4">
        <v>49.41</v>
      </c>
      <c r="H83" s="7">
        <v>1058.5415</v>
      </c>
      <c r="I83" s="7">
        <v>2014.6434999999997</v>
      </c>
      <c r="J83" s="7">
        <v>2046.5869999999998</v>
      </c>
      <c r="K83" s="7">
        <v>2434.3150000000005</v>
      </c>
      <c r="L83" s="7">
        <v>2130.3009999999999</v>
      </c>
      <c r="M83" s="7">
        <v>1330.6120000000001</v>
      </c>
      <c r="N83" s="9">
        <v>3132</v>
      </c>
      <c r="O83" s="7">
        <v>3084</v>
      </c>
      <c r="P83" s="11">
        <v>241</v>
      </c>
      <c r="Q83" s="16">
        <v>19.38</v>
      </c>
      <c r="R83" s="16">
        <v>39.31</v>
      </c>
      <c r="S83" s="16">
        <v>70.48</v>
      </c>
      <c r="T83" s="17">
        <v>1536</v>
      </c>
      <c r="U83" s="16">
        <v>28.5</v>
      </c>
      <c r="V83" s="16">
        <v>19.72</v>
      </c>
      <c r="W83" s="16">
        <v>20.51</v>
      </c>
      <c r="X83" s="16">
        <v>10.47</v>
      </c>
      <c r="Y83" s="16">
        <v>47.11</v>
      </c>
      <c r="Z83" s="16">
        <v>75</v>
      </c>
      <c r="AA83" s="16">
        <v>32.380000000000003</v>
      </c>
      <c r="AB83" s="16">
        <v>14.53</v>
      </c>
      <c r="AC83" s="20">
        <v>9111.9445899399998</v>
      </c>
      <c r="AD83" s="7">
        <v>4444.5613105100001</v>
      </c>
      <c r="AE83" s="20">
        <f t="shared" si="1"/>
        <v>5887.9519244499988</v>
      </c>
      <c r="AF83" s="20">
        <v>1954.0914448999999</v>
      </c>
      <c r="AG83" s="20">
        <v>2539.8981161400002</v>
      </c>
      <c r="AH83" s="20">
        <v>955.61249426999996</v>
      </c>
      <c r="AI83" s="20">
        <v>354.71551826000001</v>
      </c>
      <c r="AJ83" s="20">
        <v>58.486112849999998</v>
      </c>
      <c r="AK83" s="20">
        <v>17.646033469999999</v>
      </c>
      <c r="AL83" s="20">
        <v>7.50220456</v>
      </c>
      <c r="AM83" s="20">
        <v>3223.99266558</v>
      </c>
      <c r="AN83" s="20">
        <v>4741.1326511500001</v>
      </c>
      <c r="AO83" s="20">
        <v>676.09729885000002</v>
      </c>
      <c r="AP83" s="20">
        <v>4370.8119388799996</v>
      </c>
      <c r="AQ83" s="20">
        <v>2547.8953667300002</v>
      </c>
      <c r="AR83" s="20">
        <v>4247.1576054400002</v>
      </c>
      <c r="AS83" s="20">
        <v>5904.9445900399996</v>
      </c>
      <c r="AT83" s="20">
        <v>4280.2022018300004</v>
      </c>
      <c r="AU83" s="20">
        <v>512.35587071999998</v>
      </c>
      <c r="AV83" s="20">
        <v>942.35522256000002</v>
      </c>
      <c r="AW83" s="20">
        <v>165.64001266</v>
      </c>
      <c r="AX83" s="20">
        <v>4.3912822699999996</v>
      </c>
    </row>
    <row r="84" spans="1:50">
      <c r="A84" s="2">
        <v>2901908</v>
      </c>
      <c r="B84" s="2" t="s">
        <v>88</v>
      </c>
      <c r="C84" s="3">
        <v>17731</v>
      </c>
      <c r="D84" s="4">
        <v>47.97</v>
      </c>
      <c r="E84" s="4">
        <v>52.03</v>
      </c>
      <c r="F84" s="4">
        <v>50.54</v>
      </c>
      <c r="G84" s="4">
        <v>49.46</v>
      </c>
      <c r="H84" s="7">
        <v>1714.5876999999998</v>
      </c>
      <c r="I84" s="7">
        <v>3404.3520000000003</v>
      </c>
      <c r="J84" s="7">
        <v>3147.2525000000001</v>
      </c>
      <c r="K84" s="7">
        <v>3828.1228999999998</v>
      </c>
      <c r="L84" s="7">
        <v>3372.4362000000001</v>
      </c>
      <c r="M84" s="7">
        <v>2264.2487000000001</v>
      </c>
      <c r="N84" s="9">
        <v>7016</v>
      </c>
      <c r="O84" s="7">
        <v>5172</v>
      </c>
      <c r="P84" s="11">
        <v>201</v>
      </c>
      <c r="Q84" s="16">
        <v>35.119999999999997</v>
      </c>
      <c r="R84" s="16">
        <v>51.94</v>
      </c>
      <c r="S84" s="16">
        <v>75.77</v>
      </c>
      <c r="T84" s="17">
        <v>2279</v>
      </c>
      <c r="U84" s="16">
        <v>38.22</v>
      </c>
      <c r="V84" s="16">
        <v>27.81</v>
      </c>
      <c r="W84" s="16">
        <v>0.12</v>
      </c>
      <c r="X84" s="16">
        <v>0.87</v>
      </c>
      <c r="Y84" s="16">
        <v>54.15</v>
      </c>
      <c r="Z84" s="16">
        <v>83.93</v>
      </c>
      <c r="AA84" s="16">
        <v>45.73</v>
      </c>
      <c r="AB84" s="16">
        <v>15.2</v>
      </c>
      <c r="AC84" s="20">
        <v>14540.990504629999</v>
      </c>
      <c r="AD84" s="7">
        <v>7438.7078264100001</v>
      </c>
      <c r="AE84" s="20">
        <f t="shared" si="1"/>
        <v>8352.4961287999995</v>
      </c>
      <c r="AF84" s="20">
        <v>3745.81708136</v>
      </c>
      <c r="AG84" s="20">
        <v>3244.5568679500002</v>
      </c>
      <c r="AH84" s="20">
        <v>991.32417258999999</v>
      </c>
      <c r="AI84" s="20">
        <v>326.09129267999998</v>
      </c>
      <c r="AJ84" s="20">
        <v>30.912597689999998</v>
      </c>
      <c r="AK84" s="20">
        <v>13.79411653</v>
      </c>
      <c r="AL84" s="20" t="s">
        <v>309</v>
      </c>
      <c r="AM84" s="20">
        <v>6188.4943758899999</v>
      </c>
      <c r="AN84" s="20">
        <v>7729.9825075899998</v>
      </c>
      <c r="AO84" s="20">
        <v>2261.2629983400002</v>
      </c>
      <c r="AP84" s="20">
        <v>6811.0079970999996</v>
      </c>
      <c r="AQ84" s="20">
        <v>3927.2313775500002</v>
      </c>
      <c r="AR84" s="20">
        <v>6081.0121918200002</v>
      </c>
      <c r="AS84" s="20">
        <v>9420.9905046900003</v>
      </c>
      <c r="AT84" s="20">
        <v>7437.2231176400001</v>
      </c>
      <c r="AU84" s="20">
        <v>679.75412467000001</v>
      </c>
      <c r="AV84" s="20">
        <v>1064.8490717300001</v>
      </c>
      <c r="AW84" s="20">
        <v>234.59081652</v>
      </c>
      <c r="AX84" s="20">
        <v>4.5733741300000004</v>
      </c>
    </row>
    <row r="85" spans="1:50">
      <c r="A85" s="2">
        <v>2902054</v>
      </c>
      <c r="B85" s="2" t="s">
        <v>89</v>
      </c>
      <c r="C85" s="3">
        <v>11561</v>
      </c>
      <c r="D85" s="4">
        <v>50.23</v>
      </c>
      <c r="E85" s="4">
        <v>49.77</v>
      </c>
      <c r="F85" s="4">
        <v>50.41</v>
      </c>
      <c r="G85" s="4">
        <v>49.59</v>
      </c>
      <c r="H85" s="7">
        <v>1226.6220999999998</v>
      </c>
      <c r="I85" s="7">
        <v>2174.6240999999995</v>
      </c>
      <c r="J85" s="7">
        <v>2581.5712999999996</v>
      </c>
      <c r="K85" s="7">
        <v>2692.5569</v>
      </c>
      <c r="L85" s="7">
        <v>1978.0871</v>
      </c>
      <c r="M85" s="7">
        <v>907.53849999999989</v>
      </c>
      <c r="N85" s="9">
        <v>3778</v>
      </c>
      <c r="O85" s="7">
        <v>3121</v>
      </c>
      <c r="P85" s="11">
        <v>229</v>
      </c>
      <c r="Q85" s="16">
        <v>21.66</v>
      </c>
      <c r="R85" s="16">
        <v>43.17</v>
      </c>
      <c r="S85" s="16">
        <v>73.8</v>
      </c>
      <c r="T85" s="17">
        <v>2665</v>
      </c>
      <c r="U85" s="16">
        <v>31.44</v>
      </c>
      <c r="V85" s="16">
        <v>23.15</v>
      </c>
      <c r="W85" s="16">
        <v>0.04</v>
      </c>
      <c r="X85" s="16">
        <v>2.5</v>
      </c>
      <c r="Y85" s="16">
        <v>48.33</v>
      </c>
      <c r="Z85" s="16">
        <v>71.61</v>
      </c>
      <c r="AA85" s="16">
        <v>51.62</v>
      </c>
      <c r="AB85" s="16">
        <v>25.89</v>
      </c>
      <c r="AC85" s="20">
        <v>9421.5484713700007</v>
      </c>
      <c r="AD85" s="7">
        <v>3914.0516985200002</v>
      </c>
      <c r="AE85" s="20">
        <f t="shared" si="1"/>
        <v>4881.5097881399997</v>
      </c>
      <c r="AF85" s="20">
        <v>1465.3817272599999</v>
      </c>
      <c r="AG85" s="20">
        <v>2181.5242710900002</v>
      </c>
      <c r="AH85" s="20">
        <v>893.44993247000002</v>
      </c>
      <c r="AI85" s="20">
        <v>278.81980503</v>
      </c>
      <c r="AJ85" s="20">
        <v>46.032282850000001</v>
      </c>
      <c r="AK85" s="20">
        <v>16.301769440000001</v>
      </c>
      <c r="AL85" s="20" t="s">
        <v>309</v>
      </c>
      <c r="AM85" s="20">
        <v>4540.0386833100001</v>
      </c>
      <c r="AN85" s="20">
        <v>4495.9241802200004</v>
      </c>
      <c r="AO85" s="20">
        <v>1060.20267311</v>
      </c>
      <c r="AP85" s="20">
        <v>4925.6242912300004</v>
      </c>
      <c r="AQ85" s="20">
        <v>3479.8360102000001</v>
      </c>
      <c r="AR85" s="20">
        <v>4397.9974420799999</v>
      </c>
      <c r="AS85" s="20">
        <v>5590.54847144</v>
      </c>
      <c r="AT85" s="20">
        <v>3987.48237397</v>
      </c>
      <c r="AU85" s="20">
        <v>624.19454198000005</v>
      </c>
      <c r="AV85" s="20">
        <v>890.04423312999995</v>
      </c>
      <c r="AW85" s="20">
        <v>84.345619139999997</v>
      </c>
      <c r="AX85" s="20">
        <v>4.48170322</v>
      </c>
    </row>
    <row r="86" spans="1:50">
      <c r="A86" s="2">
        <v>2902005</v>
      </c>
      <c r="B86" s="2" t="s">
        <v>90</v>
      </c>
      <c r="C86" s="3">
        <v>13743</v>
      </c>
      <c r="D86" s="4">
        <v>28.65</v>
      </c>
      <c r="E86" s="4">
        <v>71.349999999999994</v>
      </c>
      <c r="F86" s="4">
        <v>51.31</v>
      </c>
      <c r="G86" s="4">
        <v>48.69</v>
      </c>
      <c r="H86" s="7">
        <v>1166.7807</v>
      </c>
      <c r="I86" s="7">
        <v>2087.5616999999997</v>
      </c>
      <c r="J86" s="7">
        <v>2648.2761</v>
      </c>
      <c r="K86" s="7">
        <v>2908.0187999999998</v>
      </c>
      <c r="L86" s="7">
        <v>2917.6388999999999</v>
      </c>
      <c r="M86" s="7">
        <v>2013.3495</v>
      </c>
      <c r="N86" s="9">
        <v>6162</v>
      </c>
      <c r="O86" s="7">
        <v>3650</v>
      </c>
      <c r="P86" s="11">
        <v>267</v>
      </c>
      <c r="Q86" s="16">
        <v>14.7</v>
      </c>
      <c r="R86" s="16">
        <v>31.13</v>
      </c>
      <c r="S86" s="16">
        <v>62</v>
      </c>
      <c r="T86" s="17">
        <v>9544</v>
      </c>
      <c r="U86" s="16">
        <v>41.29</v>
      </c>
      <c r="V86" s="16">
        <v>29.38</v>
      </c>
      <c r="W86" s="16">
        <v>3.42</v>
      </c>
      <c r="X86" s="16">
        <v>0.71</v>
      </c>
      <c r="Y86" s="16">
        <v>20.92</v>
      </c>
      <c r="Z86" s="16">
        <v>30.22</v>
      </c>
      <c r="AA86" s="16">
        <v>75.66</v>
      </c>
      <c r="AB86" s="16">
        <v>69.069999999999993</v>
      </c>
      <c r="AC86" s="20">
        <v>11698.973930689999</v>
      </c>
      <c r="AD86" s="7">
        <v>6724.3740729499996</v>
      </c>
      <c r="AE86" s="20">
        <f t="shared" si="1"/>
        <v>8221.6533412000008</v>
      </c>
      <c r="AF86" s="20">
        <v>2347.1627277100001</v>
      </c>
      <c r="AG86" s="20">
        <v>3841.4550125000001</v>
      </c>
      <c r="AH86" s="20">
        <v>1629.2072511199999</v>
      </c>
      <c r="AI86" s="20">
        <v>315.48268322000001</v>
      </c>
      <c r="AJ86" s="20">
        <v>60.698087309999998</v>
      </c>
      <c r="AK86" s="20">
        <v>22.296849590000001</v>
      </c>
      <c r="AL86" s="20">
        <v>5.3507297500000002</v>
      </c>
      <c r="AM86" s="20">
        <v>3477.3205893999998</v>
      </c>
      <c r="AN86" s="20">
        <v>7031.9704307000002</v>
      </c>
      <c r="AO86" s="20">
        <v>1086.4668381500001</v>
      </c>
      <c r="AP86" s="20">
        <v>4667.0034999</v>
      </c>
      <c r="AQ86" s="20">
        <v>2390.8537512500002</v>
      </c>
      <c r="AR86" s="20">
        <v>5555.4865067800001</v>
      </c>
      <c r="AS86" s="20">
        <v>7839.9739306299998</v>
      </c>
      <c r="AT86" s="20">
        <v>6733.3686859700001</v>
      </c>
      <c r="AU86" s="20">
        <v>418.73242744999999</v>
      </c>
      <c r="AV86" s="20">
        <v>524.94895067000004</v>
      </c>
      <c r="AW86" s="20">
        <v>154.75938767</v>
      </c>
      <c r="AX86" s="20">
        <v>8.1644788699999999</v>
      </c>
    </row>
    <row r="87" spans="1:50">
      <c r="A87" s="2">
        <v>2902203</v>
      </c>
      <c r="B87" s="2" t="s">
        <v>91</v>
      </c>
      <c r="C87" s="3">
        <v>10036</v>
      </c>
      <c r="D87" s="4">
        <v>51.07</v>
      </c>
      <c r="E87" s="4">
        <v>48.93</v>
      </c>
      <c r="F87" s="4">
        <v>49.81</v>
      </c>
      <c r="G87" s="4">
        <v>50.19</v>
      </c>
      <c r="H87" s="7">
        <v>851.05279999999993</v>
      </c>
      <c r="I87" s="7">
        <v>1662.9651999999999</v>
      </c>
      <c r="J87" s="7">
        <v>1929.9228000000001</v>
      </c>
      <c r="K87" s="7">
        <v>2624.4139999999998</v>
      </c>
      <c r="L87" s="7">
        <v>1900.8184000000003</v>
      </c>
      <c r="M87" s="7">
        <v>1066.8268</v>
      </c>
      <c r="N87" s="9">
        <v>2946</v>
      </c>
      <c r="O87" s="7">
        <v>2675</v>
      </c>
      <c r="P87" s="11">
        <v>276</v>
      </c>
      <c r="Q87" s="16">
        <v>14.25</v>
      </c>
      <c r="R87" s="16">
        <v>33.630000000000003</v>
      </c>
      <c r="S87" s="16">
        <v>64.83</v>
      </c>
      <c r="T87" s="17">
        <v>2636</v>
      </c>
      <c r="U87" s="16">
        <v>31.99</v>
      </c>
      <c r="V87" s="16">
        <v>19.579999999999998</v>
      </c>
      <c r="W87" s="16">
        <v>3.88</v>
      </c>
      <c r="X87" s="16">
        <v>6.43</v>
      </c>
      <c r="Y87" s="16">
        <v>53.95</v>
      </c>
      <c r="Z87" s="16">
        <v>66.58</v>
      </c>
      <c r="AA87" s="16">
        <v>42.17</v>
      </c>
      <c r="AB87" s="16">
        <v>26.99</v>
      </c>
      <c r="AC87" s="20">
        <v>8489.0997239400003</v>
      </c>
      <c r="AD87" s="7">
        <v>3031.4195242300002</v>
      </c>
      <c r="AE87" s="20">
        <f t="shared" si="1"/>
        <v>4418.5143885000007</v>
      </c>
      <c r="AF87" s="20">
        <v>1023.16218696</v>
      </c>
      <c r="AG87" s="20">
        <v>2099.3534297199999</v>
      </c>
      <c r="AH87" s="20">
        <v>845.22441762000005</v>
      </c>
      <c r="AI87" s="20">
        <v>368.31923145000002</v>
      </c>
      <c r="AJ87" s="20">
        <v>72.679050029999999</v>
      </c>
      <c r="AK87" s="20">
        <v>9.7760727200000002</v>
      </c>
      <c r="AL87" s="20" t="s">
        <v>309</v>
      </c>
      <c r="AM87" s="20">
        <v>4070.5853353000002</v>
      </c>
      <c r="AN87" s="20">
        <v>3680.7551351400002</v>
      </c>
      <c r="AO87" s="20">
        <v>724.51993379999999</v>
      </c>
      <c r="AP87" s="20">
        <v>4808.3445886600002</v>
      </c>
      <c r="AQ87" s="20">
        <v>3346.0654015</v>
      </c>
      <c r="AR87" s="20">
        <v>3251.36515229</v>
      </c>
      <c r="AS87" s="20">
        <v>5596.0997238199998</v>
      </c>
      <c r="AT87" s="20">
        <v>3890.2818671999999</v>
      </c>
      <c r="AU87" s="20">
        <v>640.91462947000002</v>
      </c>
      <c r="AV87" s="20">
        <v>838.53002189999995</v>
      </c>
      <c r="AW87" s="20">
        <v>187.64876346</v>
      </c>
      <c r="AX87" s="20">
        <v>38.72444179</v>
      </c>
    </row>
    <row r="88" spans="1:50">
      <c r="A88" s="2">
        <v>2902252</v>
      </c>
      <c r="B88" s="2" t="s">
        <v>92</v>
      </c>
      <c r="C88" s="3">
        <v>10392</v>
      </c>
      <c r="D88" s="4">
        <v>53.77</v>
      </c>
      <c r="E88" s="4">
        <v>46.23</v>
      </c>
      <c r="F88" s="4">
        <v>52.94</v>
      </c>
      <c r="G88" s="4">
        <v>47.06</v>
      </c>
      <c r="H88" s="7">
        <v>1257.432</v>
      </c>
      <c r="I88" s="7">
        <v>2175.0455999999999</v>
      </c>
      <c r="J88" s="7">
        <v>1840.4232000000002</v>
      </c>
      <c r="K88" s="7">
        <v>2137.6343999999999</v>
      </c>
      <c r="L88" s="7">
        <v>1937.0688</v>
      </c>
      <c r="M88" s="7">
        <v>1045.4352000000001</v>
      </c>
      <c r="N88" s="9">
        <v>4396</v>
      </c>
      <c r="O88" s="7">
        <v>3029</v>
      </c>
      <c r="P88" s="11">
        <v>256</v>
      </c>
      <c r="Q88" s="16">
        <v>15.78</v>
      </c>
      <c r="R88" s="16">
        <v>41.67</v>
      </c>
      <c r="S88" s="16">
        <v>74.709999999999994</v>
      </c>
      <c r="T88" s="17">
        <v>2831</v>
      </c>
      <c r="U88" s="16">
        <v>40.619999999999997</v>
      </c>
      <c r="V88" s="16">
        <v>31.58</v>
      </c>
      <c r="W88" s="16">
        <v>14.61</v>
      </c>
      <c r="X88" s="16">
        <v>15.35</v>
      </c>
      <c r="Y88" s="16">
        <v>44</v>
      </c>
      <c r="Z88" s="16">
        <v>55.27</v>
      </c>
      <c r="AA88" s="16">
        <v>41.39</v>
      </c>
      <c r="AB88" s="16">
        <v>29.38</v>
      </c>
      <c r="AC88" s="20">
        <v>8200.2163967699998</v>
      </c>
      <c r="AD88" s="7">
        <v>3836.6758413900002</v>
      </c>
      <c r="AE88" s="20">
        <f t="shared" si="1"/>
        <v>5500.7466279199998</v>
      </c>
      <c r="AF88" s="20">
        <v>1784.18677411</v>
      </c>
      <c r="AG88" s="20">
        <v>2619.73959956</v>
      </c>
      <c r="AH88" s="20">
        <v>837.42842261999999</v>
      </c>
      <c r="AI88" s="20">
        <v>195.50067741000001</v>
      </c>
      <c r="AJ88" s="20">
        <v>54.230378360000003</v>
      </c>
      <c r="AK88" s="20">
        <v>9.6607758599999993</v>
      </c>
      <c r="AL88" s="20" t="s">
        <v>309</v>
      </c>
      <c r="AM88" s="20">
        <v>2699.4697688599999</v>
      </c>
      <c r="AN88" s="20">
        <v>4094.46171843</v>
      </c>
      <c r="AO88" s="20">
        <v>315.68586461000001</v>
      </c>
      <c r="AP88" s="20">
        <v>4105.7546783500002</v>
      </c>
      <c r="AQ88" s="20">
        <v>2383.78390425</v>
      </c>
      <c r="AR88" s="20">
        <v>4045.0484901899999</v>
      </c>
      <c r="AS88" s="20">
        <v>5101.2163967799997</v>
      </c>
      <c r="AT88" s="20">
        <v>4004.4767953300002</v>
      </c>
      <c r="AU88" s="20">
        <v>478.50188083</v>
      </c>
      <c r="AV88" s="20">
        <v>532.73022205999996</v>
      </c>
      <c r="AW88" s="20">
        <v>47.371459780000002</v>
      </c>
      <c r="AX88" s="20">
        <v>38.13603878</v>
      </c>
    </row>
    <row r="89" spans="1:50">
      <c r="A89" s="2">
        <v>2902401</v>
      </c>
      <c r="B89" s="2" t="s">
        <v>93</v>
      </c>
      <c r="C89" s="3">
        <v>13595</v>
      </c>
      <c r="D89" s="4">
        <v>84.05</v>
      </c>
      <c r="E89" s="4">
        <v>15.95</v>
      </c>
      <c r="F89" s="4">
        <v>50.26</v>
      </c>
      <c r="G89" s="4">
        <v>49.74</v>
      </c>
      <c r="H89" s="7">
        <v>1413.88</v>
      </c>
      <c r="I89" s="7">
        <v>2497.4015000000004</v>
      </c>
      <c r="J89" s="7">
        <v>2815.5245</v>
      </c>
      <c r="K89" s="7">
        <v>2860.3879999999999</v>
      </c>
      <c r="L89" s="7">
        <v>2577.6120000000001</v>
      </c>
      <c r="M89" s="7">
        <v>1430.194</v>
      </c>
      <c r="N89" s="9">
        <v>5176</v>
      </c>
      <c r="O89" s="7">
        <v>3923</v>
      </c>
      <c r="P89" s="11">
        <v>235</v>
      </c>
      <c r="Q89" s="16">
        <v>15.62</v>
      </c>
      <c r="R89" s="16">
        <v>37.770000000000003</v>
      </c>
      <c r="S89" s="16">
        <v>73.180000000000007</v>
      </c>
      <c r="T89" s="17">
        <v>1631</v>
      </c>
      <c r="U89" s="16">
        <v>37.04</v>
      </c>
      <c r="V89" s="16">
        <v>26.72</v>
      </c>
      <c r="W89" s="16">
        <v>25.6</v>
      </c>
      <c r="X89" s="16">
        <v>45.04</v>
      </c>
      <c r="Y89" s="16">
        <v>43.09</v>
      </c>
      <c r="Z89" s="16">
        <v>41.22</v>
      </c>
      <c r="AA89" s="16">
        <v>31.32</v>
      </c>
      <c r="AB89" s="16">
        <v>13.74</v>
      </c>
      <c r="AC89" s="20">
        <v>11178.3204575</v>
      </c>
      <c r="AD89" s="7">
        <v>4714.6725059600003</v>
      </c>
      <c r="AE89" s="20">
        <f t="shared" si="1"/>
        <v>6985.6264798000002</v>
      </c>
      <c r="AF89" s="20">
        <v>2119.5774893500002</v>
      </c>
      <c r="AG89" s="20">
        <v>3318.8368030699999</v>
      </c>
      <c r="AH89" s="20">
        <v>1185.5060187399999</v>
      </c>
      <c r="AI89" s="20">
        <v>282.11549687000002</v>
      </c>
      <c r="AJ89" s="20">
        <v>79.59067177</v>
      </c>
      <c r="AK89" s="20" t="s">
        <v>309</v>
      </c>
      <c r="AL89" s="20" t="s">
        <v>309</v>
      </c>
      <c r="AM89" s="20">
        <v>4192.6939777799998</v>
      </c>
      <c r="AN89" s="20">
        <v>5278.0881726699999</v>
      </c>
      <c r="AO89" s="20">
        <v>587.25055818999999</v>
      </c>
      <c r="AP89" s="20">
        <v>5900.2322849100001</v>
      </c>
      <c r="AQ89" s="20">
        <v>3605.4434195899998</v>
      </c>
      <c r="AR89" s="20">
        <v>4844.4635711499996</v>
      </c>
      <c r="AS89" s="20">
        <v>6841.3204575899999</v>
      </c>
      <c r="AT89" s="20">
        <v>5240.0466360800001</v>
      </c>
      <c r="AU89" s="20">
        <v>475.97593677999998</v>
      </c>
      <c r="AV89" s="20">
        <v>966.19511602</v>
      </c>
      <c r="AW89" s="20">
        <v>153.86026311000001</v>
      </c>
      <c r="AX89" s="20">
        <v>5.2425056000000003</v>
      </c>
    </row>
    <row r="90" spans="1:50">
      <c r="A90" s="2">
        <v>2902500</v>
      </c>
      <c r="B90" s="2" t="s">
        <v>94</v>
      </c>
      <c r="C90" s="3">
        <v>13850</v>
      </c>
      <c r="D90" s="4">
        <v>25.14</v>
      </c>
      <c r="E90" s="4">
        <v>74.86</v>
      </c>
      <c r="F90" s="4">
        <v>51.71</v>
      </c>
      <c r="G90" s="4">
        <v>48.29</v>
      </c>
      <c r="H90" s="7">
        <v>1451.48</v>
      </c>
      <c r="I90" s="7">
        <v>2422.3649999999998</v>
      </c>
      <c r="J90" s="7">
        <v>2580.2550000000001</v>
      </c>
      <c r="K90" s="7">
        <v>3145.335</v>
      </c>
      <c r="L90" s="7">
        <v>2650.89</v>
      </c>
      <c r="M90" s="7">
        <v>1599.675</v>
      </c>
      <c r="N90" s="9">
        <v>6110</v>
      </c>
      <c r="O90" s="7">
        <v>3822</v>
      </c>
      <c r="P90" s="11">
        <v>226</v>
      </c>
      <c r="Q90" s="16">
        <v>32.71</v>
      </c>
      <c r="R90" s="16">
        <v>48.17</v>
      </c>
      <c r="S90" s="16">
        <v>73.41</v>
      </c>
      <c r="T90" s="17">
        <v>1400</v>
      </c>
      <c r="U90" s="16">
        <v>41.66</v>
      </c>
      <c r="V90" s="16">
        <v>30.62</v>
      </c>
      <c r="W90" s="16">
        <v>2.4700000000000002</v>
      </c>
      <c r="X90" s="16">
        <v>2.15</v>
      </c>
      <c r="Y90" s="16">
        <v>60.12</v>
      </c>
      <c r="Z90" s="16">
        <v>85.16</v>
      </c>
      <c r="AA90" s="16">
        <v>37.4</v>
      </c>
      <c r="AB90" s="16">
        <v>12.69</v>
      </c>
      <c r="AC90" s="20">
        <v>11380.483388619999</v>
      </c>
      <c r="AD90" s="7">
        <v>4684.4258817600003</v>
      </c>
      <c r="AE90" s="20">
        <f t="shared" si="1"/>
        <v>6219.6583502700005</v>
      </c>
      <c r="AF90" s="20">
        <v>2202.4955911400002</v>
      </c>
      <c r="AG90" s="20">
        <v>2483.4195841000001</v>
      </c>
      <c r="AH90" s="20">
        <v>1160.56535171</v>
      </c>
      <c r="AI90" s="20">
        <v>292.02058794999999</v>
      </c>
      <c r="AJ90" s="20">
        <v>67.266436839999997</v>
      </c>
      <c r="AK90" s="20">
        <v>8.6888414600000008</v>
      </c>
      <c r="AL90" s="20">
        <v>5.2019570699999997</v>
      </c>
      <c r="AM90" s="20">
        <v>5160.8250383200002</v>
      </c>
      <c r="AN90" s="20">
        <v>5082.8621317699999</v>
      </c>
      <c r="AO90" s="20">
        <v>1548.48713015</v>
      </c>
      <c r="AP90" s="20">
        <v>6297.6212568199999</v>
      </c>
      <c r="AQ90" s="20">
        <v>3612.33790817</v>
      </c>
      <c r="AR90" s="20">
        <v>4330.0585297999996</v>
      </c>
      <c r="AS90" s="20">
        <v>7389.4833885799999</v>
      </c>
      <c r="AT90" s="20">
        <v>5838.99596234</v>
      </c>
      <c r="AU90" s="20">
        <v>587.23098912</v>
      </c>
      <c r="AV90" s="20">
        <v>801.07698969</v>
      </c>
      <c r="AW90" s="20">
        <v>162.17944743000001</v>
      </c>
      <c r="AX90" s="20" t="s">
        <v>309</v>
      </c>
    </row>
    <row r="91" spans="1:50">
      <c r="A91" s="2">
        <v>2902658</v>
      </c>
      <c r="B91" s="2" t="s">
        <v>95</v>
      </c>
      <c r="C91" s="3">
        <v>11814</v>
      </c>
      <c r="D91" s="4">
        <v>34.21</v>
      </c>
      <c r="E91" s="4">
        <v>65.790000000000006</v>
      </c>
      <c r="F91" s="4">
        <v>50.73</v>
      </c>
      <c r="G91" s="4">
        <v>49.27</v>
      </c>
      <c r="H91" s="7">
        <v>1215.6605999999999</v>
      </c>
      <c r="I91" s="7">
        <v>2166.6876000000002</v>
      </c>
      <c r="J91" s="7">
        <v>2249.3856000000001</v>
      </c>
      <c r="K91" s="7">
        <v>2575.4520000000002</v>
      </c>
      <c r="L91" s="7">
        <v>2139.5153999999998</v>
      </c>
      <c r="M91" s="7">
        <v>1466.1173999999999</v>
      </c>
      <c r="N91" s="9">
        <v>4440</v>
      </c>
      <c r="O91" s="7">
        <v>3035</v>
      </c>
      <c r="P91" s="11">
        <v>220</v>
      </c>
      <c r="Q91" s="16">
        <v>23.42</v>
      </c>
      <c r="R91" s="16">
        <v>43.31</v>
      </c>
      <c r="S91" s="16">
        <v>72.66</v>
      </c>
      <c r="T91" s="17">
        <v>169</v>
      </c>
      <c r="U91" s="16">
        <v>35.6</v>
      </c>
      <c r="V91" s="16">
        <v>26.34</v>
      </c>
      <c r="W91" s="16">
        <v>2.37</v>
      </c>
      <c r="X91" s="16">
        <v>13.01</v>
      </c>
      <c r="Y91" s="16">
        <v>89.42</v>
      </c>
      <c r="Z91" s="16">
        <v>85.5</v>
      </c>
      <c r="AA91" s="16">
        <v>8.2100000000000009</v>
      </c>
      <c r="AB91" s="16">
        <v>1.48</v>
      </c>
      <c r="AC91" s="20">
        <v>9721.5127189199993</v>
      </c>
      <c r="AD91" s="7">
        <v>4550.78335728</v>
      </c>
      <c r="AE91" s="20">
        <f t="shared" si="1"/>
        <v>5758.4686016099995</v>
      </c>
      <c r="AF91" s="20">
        <v>2040.97462789</v>
      </c>
      <c r="AG91" s="20">
        <v>2431.3692867599998</v>
      </c>
      <c r="AH91" s="20">
        <v>1111.1207591</v>
      </c>
      <c r="AI91" s="20">
        <v>149.57112752</v>
      </c>
      <c r="AJ91" s="20">
        <v>25.43280034</v>
      </c>
      <c r="AK91" s="20" t="s">
        <v>309</v>
      </c>
      <c r="AL91" s="20" t="s">
        <v>309</v>
      </c>
      <c r="AM91" s="20">
        <v>3963.04411729</v>
      </c>
      <c r="AN91" s="20">
        <v>4810.8105499499998</v>
      </c>
      <c r="AO91" s="20">
        <v>1195.4601081599999</v>
      </c>
      <c r="AP91" s="20">
        <v>4910.7021689499998</v>
      </c>
      <c r="AQ91" s="20">
        <v>2767.5840091300001</v>
      </c>
      <c r="AR91" s="20">
        <v>4256.5342458499999</v>
      </c>
      <c r="AS91" s="20">
        <v>6188.5127189100003</v>
      </c>
      <c r="AT91" s="20">
        <v>4896.0725373699997</v>
      </c>
      <c r="AU91" s="20">
        <v>497.99064056999998</v>
      </c>
      <c r="AV91" s="20">
        <v>711.39743724000004</v>
      </c>
      <c r="AW91" s="20">
        <v>78.012045290000003</v>
      </c>
      <c r="AX91" s="20">
        <v>5.0400584400000001</v>
      </c>
    </row>
    <row r="92" spans="1:50">
      <c r="A92" s="2">
        <v>2903003</v>
      </c>
      <c r="B92" s="2" t="s">
        <v>96</v>
      </c>
      <c r="C92" s="3">
        <v>13987</v>
      </c>
      <c r="D92" s="4">
        <v>44.73</v>
      </c>
      <c r="E92" s="4">
        <v>55.27</v>
      </c>
      <c r="F92" s="4">
        <v>50.13</v>
      </c>
      <c r="G92" s="4">
        <v>49.87</v>
      </c>
      <c r="H92" s="7">
        <v>1304.9871000000001</v>
      </c>
      <c r="I92" s="7">
        <v>2491.0846999999999</v>
      </c>
      <c r="J92" s="7">
        <v>2355.4107999999997</v>
      </c>
      <c r="K92" s="7">
        <v>2796.0012999999999</v>
      </c>
      <c r="L92" s="7">
        <v>2941.4661000000006</v>
      </c>
      <c r="M92" s="7">
        <v>2098.0500000000002</v>
      </c>
      <c r="N92" s="9">
        <v>3006</v>
      </c>
      <c r="O92" s="7">
        <v>4113</v>
      </c>
      <c r="P92" s="11">
        <v>259</v>
      </c>
      <c r="Q92" s="16">
        <v>23.45</v>
      </c>
      <c r="R92" s="16">
        <v>40.93</v>
      </c>
      <c r="S92" s="16">
        <v>68.569999999999993</v>
      </c>
      <c r="T92" s="17">
        <v>2224</v>
      </c>
      <c r="U92" s="16">
        <v>19.45</v>
      </c>
      <c r="V92" s="16">
        <v>14.75</v>
      </c>
      <c r="W92" s="16">
        <v>0.71</v>
      </c>
      <c r="X92" s="16">
        <v>2.16</v>
      </c>
      <c r="Y92" s="16">
        <v>84.63</v>
      </c>
      <c r="Z92" s="16">
        <v>80.23</v>
      </c>
      <c r="AA92" s="16">
        <v>14.66</v>
      </c>
      <c r="AB92" s="16">
        <v>17.600000000000001</v>
      </c>
      <c r="AC92" s="20">
        <v>11605.525502209999</v>
      </c>
      <c r="AD92" s="7">
        <v>5009.7620000899997</v>
      </c>
      <c r="AE92" s="20">
        <f t="shared" si="1"/>
        <v>7056.1463913799998</v>
      </c>
      <c r="AF92" s="20">
        <v>2420.97812845</v>
      </c>
      <c r="AG92" s="20">
        <v>2987.8649042500001</v>
      </c>
      <c r="AH92" s="20">
        <v>1082.9278938800001</v>
      </c>
      <c r="AI92" s="20">
        <v>429.79506772000002</v>
      </c>
      <c r="AJ92" s="20">
        <v>100.53138656</v>
      </c>
      <c r="AK92" s="20">
        <v>18.715595180000001</v>
      </c>
      <c r="AL92" s="20">
        <v>15.33341534</v>
      </c>
      <c r="AM92" s="20">
        <v>4549.3791108799996</v>
      </c>
      <c r="AN92" s="20">
        <v>5662.0907580499997</v>
      </c>
      <c r="AO92" s="20">
        <v>1258.5381518300001</v>
      </c>
      <c r="AP92" s="20">
        <v>5943.4347442099997</v>
      </c>
      <c r="AQ92" s="20">
        <v>3290.84095905</v>
      </c>
      <c r="AR92" s="20">
        <v>4345.3195599000001</v>
      </c>
      <c r="AS92" s="20">
        <v>7829.5255022499996</v>
      </c>
      <c r="AT92" s="20">
        <v>5682.9329806799997</v>
      </c>
      <c r="AU92" s="20">
        <v>700.67866677999996</v>
      </c>
      <c r="AV92" s="20">
        <v>1246.7515627400001</v>
      </c>
      <c r="AW92" s="20">
        <v>192.77677652</v>
      </c>
      <c r="AX92" s="20">
        <v>6.3855155300000002</v>
      </c>
    </row>
    <row r="93" spans="1:50">
      <c r="A93" s="2">
        <v>2903235</v>
      </c>
      <c r="B93" s="2" t="s">
        <v>97</v>
      </c>
      <c r="C93" s="3">
        <v>13612</v>
      </c>
      <c r="D93" s="4">
        <v>49.31</v>
      </c>
      <c r="E93" s="4">
        <v>50.69</v>
      </c>
      <c r="F93" s="4">
        <v>50.76</v>
      </c>
      <c r="G93" s="4">
        <v>49.24</v>
      </c>
      <c r="H93" s="7">
        <v>1331.2535999999998</v>
      </c>
      <c r="I93" s="7">
        <v>2458.3271999999997</v>
      </c>
      <c r="J93" s="7">
        <v>2435.1868000000004</v>
      </c>
      <c r="K93" s="7">
        <v>3016.4191999999998</v>
      </c>
      <c r="L93" s="7">
        <v>2708.788</v>
      </c>
      <c r="M93" s="7">
        <v>1660.664</v>
      </c>
      <c r="N93" s="9">
        <v>3578</v>
      </c>
      <c r="O93" s="7">
        <v>3977</v>
      </c>
      <c r="P93" s="11">
        <v>218</v>
      </c>
      <c r="Q93" s="16">
        <v>26.14</v>
      </c>
      <c r="R93" s="16">
        <v>46.03</v>
      </c>
      <c r="S93" s="16">
        <v>71.25</v>
      </c>
      <c r="T93" s="17">
        <v>570</v>
      </c>
      <c r="U93" s="16">
        <v>22.17</v>
      </c>
      <c r="V93" s="16">
        <v>18.21</v>
      </c>
      <c r="W93" s="16">
        <v>0.37</v>
      </c>
      <c r="X93" s="16">
        <v>6.51</v>
      </c>
      <c r="Y93" s="16">
        <v>76.56</v>
      </c>
      <c r="Z93" s="16">
        <v>88.51</v>
      </c>
      <c r="AA93" s="16">
        <v>23.07</v>
      </c>
      <c r="AB93" s="16">
        <v>4.9800000000000004</v>
      </c>
      <c r="AC93" s="20">
        <v>11142.979666970001</v>
      </c>
      <c r="AD93" s="7">
        <v>6579.1558574800001</v>
      </c>
      <c r="AE93" s="20">
        <f t="shared" si="1"/>
        <v>7681.5760143299995</v>
      </c>
      <c r="AF93" s="20">
        <v>3448.1151175599998</v>
      </c>
      <c r="AG93" s="20">
        <v>2590.6510893300001</v>
      </c>
      <c r="AH93" s="20">
        <v>1253.2608843800001</v>
      </c>
      <c r="AI93" s="20">
        <v>335.43275886999999</v>
      </c>
      <c r="AJ93" s="20">
        <v>46.938483159999997</v>
      </c>
      <c r="AK93" s="20">
        <v>4.2495174499999999</v>
      </c>
      <c r="AL93" s="20">
        <v>2.9281635800000001</v>
      </c>
      <c r="AM93" s="20">
        <v>3461.4036525800002</v>
      </c>
      <c r="AN93" s="20">
        <v>6838.9444077799999</v>
      </c>
      <c r="AO93" s="20">
        <v>1304.26148261</v>
      </c>
      <c r="AP93" s="20">
        <v>4304.0352591299998</v>
      </c>
      <c r="AQ93" s="20">
        <v>2157.1421699699999</v>
      </c>
      <c r="AR93" s="20">
        <v>4091.42663537</v>
      </c>
      <c r="AS93" s="20">
        <v>7325.9796669300003</v>
      </c>
      <c r="AT93" s="20">
        <v>5451.9290382400004</v>
      </c>
      <c r="AU93" s="20">
        <v>706.39570005999997</v>
      </c>
      <c r="AV93" s="20">
        <v>997.43861144000005</v>
      </c>
      <c r="AW93" s="20">
        <v>170.21631719000001</v>
      </c>
      <c r="AX93" s="20" t="s">
        <v>309</v>
      </c>
    </row>
    <row r="94" spans="1:50">
      <c r="A94" s="2">
        <v>2903276</v>
      </c>
      <c r="B94" s="2" t="s">
        <v>98</v>
      </c>
      <c r="C94" s="3">
        <v>14191</v>
      </c>
      <c r="D94" s="4">
        <v>40.130000000000003</v>
      </c>
      <c r="E94" s="4">
        <v>59.87</v>
      </c>
      <c r="F94" s="4">
        <v>50.86</v>
      </c>
      <c r="G94" s="4">
        <v>49.14</v>
      </c>
      <c r="H94" s="7">
        <v>1417.6809000000001</v>
      </c>
      <c r="I94" s="7">
        <v>2402.5363000000002</v>
      </c>
      <c r="J94" s="7">
        <v>3022.683</v>
      </c>
      <c r="K94" s="7">
        <v>3550.5882000000001</v>
      </c>
      <c r="L94" s="7">
        <v>2402.5363000000002</v>
      </c>
      <c r="M94" s="7">
        <v>1397.8135</v>
      </c>
      <c r="N94" s="9">
        <v>4086</v>
      </c>
      <c r="O94" s="7">
        <v>3871</v>
      </c>
      <c r="P94" s="11">
        <v>254</v>
      </c>
      <c r="Q94" s="16">
        <v>19.04</v>
      </c>
      <c r="R94" s="16">
        <v>35.67</v>
      </c>
      <c r="S94" s="16">
        <v>66.7</v>
      </c>
      <c r="T94" s="17">
        <v>2477</v>
      </c>
      <c r="U94" s="16" t="s">
        <v>309</v>
      </c>
      <c r="V94" s="16">
        <v>19.7</v>
      </c>
      <c r="W94" s="16" t="s">
        <v>309</v>
      </c>
      <c r="X94" s="16">
        <v>24.98</v>
      </c>
      <c r="Y94" s="16" t="s">
        <v>309</v>
      </c>
      <c r="Z94" s="16">
        <v>57.84</v>
      </c>
      <c r="AA94" s="16" t="s">
        <v>309</v>
      </c>
      <c r="AB94" s="16">
        <v>17.18</v>
      </c>
      <c r="AC94" s="20">
        <v>11726.463982810001</v>
      </c>
      <c r="AD94" s="7">
        <v>7147.4262528099998</v>
      </c>
      <c r="AE94" s="20">
        <f t="shared" si="1"/>
        <v>7819.5807708600005</v>
      </c>
      <c r="AF94" s="20">
        <v>2878.4446851500002</v>
      </c>
      <c r="AG94" s="20">
        <v>2553.0658978400002</v>
      </c>
      <c r="AH94" s="20">
        <v>1860.1203116500001</v>
      </c>
      <c r="AI94" s="20">
        <v>455.25547848000002</v>
      </c>
      <c r="AJ94" s="20">
        <v>51.03880023</v>
      </c>
      <c r="AK94" s="20">
        <v>21.65559751</v>
      </c>
      <c r="AL94" s="20" t="s">
        <v>309</v>
      </c>
      <c r="AM94" s="20">
        <v>3906.88321185</v>
      </c>
      <c r="AN94" s="20">
        <v>7625.4768382100001</v>
      </c>
      <c r="AO94" s="20">
        <v>1633.0300300700001</v>
      </c>
      <c r="AP94" s="20">
        <v>4100.9871444999999</v>
      </c>
      <c r="AQ94" s="20">
        <v>2273.8531817799999</v>
      </c>
      <c r="AR94" s="20">
        <v>4792.2948169000001</v>
      </c>
      <c r="AS94" s="20">
        <v>7382.46398271</v>
      </c>
      <c r="AT94" s="20">
        <v>5435.2421387699997</v>
      </c>
      <c r="AU94" s="20">
        <v>537.42537238</v>
      </c>
      <c r="AV94" s="20">
        <v>1211.5512173699999</v>
      </c>
      <c r="AW94" s="20">
        <v>198.24525419</v>
      </c>
      <c r="AX94" s="20" t="s">
        <v>309</v>
      </c>
    </row>
    <row r="95" spans="1:50">
      <c r="A95" s="2">
        <v>2903508</v>
      </c>
      <c r="B95" s="2" t="s">
        <v>99</v>
      </c>
      <c r="C95" s="3">
        <v>16021</v>
      </c>
      <c r="D95" s="4">
        <v>56.36</v>
      </c>
      <c r="E95" s="4">
        <v>43.64</v>
      </c>
      <c r="F95" s="4">
        <v>50.68</v>
      </c>
      <c r="G95" s="4">
        <v>49.32</v>
      </c>
      <c r="H95" s="7">
        <v>1464.3194000000001</v>
      </c>
      <c r="I95" s="7">
        <v>2731.5805</v>
      </c>
      <c r="J95" s="7">
        <v>2984.7122999999997</v>
      </c>
      <c r="K95" s="7">
        <v>3417.2793000000001</v>
      </c>
      <c r="L95" s="7">
        <v>3210.6083999999996</v>
      </c>
      <c r="M95" s="7">
        <v>2212.5001000000002</v>
      </c>
      <c r="N95" s="9">
        <v>6178</v>
      </c>
      <c r="O95" s="7">
        <v>4359</v>
      </c>
      <c r="P95" s="11">
        <v>247</v>
      </c>
      <c r="Q95" s="16">
        <v>20.22</v>
      </c>
      <c r="R95" s="16">
        <v>38.94</v>
      </c>
      <c r="S95" s="16">
        <v>67.97</v>
      </c>
      <c r="T95" s="17">
        <v>5464</v>
      </c>
      <c r="U95" s="16">
        <v>33.39</v>
      </c>
      <c r="V95" s="16">
        <v>26.12</v>
      </c>
      <c r="W95" s="16" t="s">
        <v>309</v>
      </c>
      <c r="X95" s="16">
        <v>0.02</v>
      </c>
      <c r="Y95" s="16">
        <v>40.76</v>
      </c>
      <c r="Z95" s="16">
        <v>65.239999999999995</v>
      </c>
      <c r="AA95" s="16">
        <v>59.24</v>
      </c>
      <c r="AB95" s="16">
        <v>34.729999999999997</v>
      </c>
      <c r="AC95" s="20">
        <v>13441.90009463</v>
      </c>
      <c r="AD95" s="7">
        <v>6706.8491043000004</v>
      </c>
      <c r="AE95" s="20">
        <f t="shared" si="1"/>
        <v>8552.9460865300007</v>
      </c>
      <c r="AF95" s="20">
        <v>2976.7079769400002</v>
      </c>
      <c r="AG95" s="20">
        <v>3932.3204402699998</v>
      </c>
      <c r="AH95" s="20">
        <v>1168.96755818</v>
      </c>
      <c r="AI95" s="20">
        <v>392.79129548999998</v>
      </c>
      <c r="AJ95" s="20">
        <v>68.452486690000001</v>
      </c>
      <c r="AK95" s="20">
        <v>7.9076892399999998</v>
      </c>
      <c r="AL95" s="20">
        <v>5.7986397199999997</v>
      </c>
      <c r="AM95" s="20">
        <v>4888.9540081699997</v>
      </c>
      <c r="AN95" s="20">
        <v>7189.9385579199998</v>
      </c>
      <c r="AO95" s="20">
        <v>1156.8065818099999</v>
      </c>
      <c r="AP95" s="20">
        <v>6251.9615367799997</v>
      </c>
      <c r="AQ95" s="20">
        <v>3732.1474263599998</v>
      </c>
      <c r="AR95" s="20">
        <v>4820.4605138699999</v>
      </c>
      <c r="AS95" s="20">
        <v>8853.9000946800006</v>
      </c>
      <c r="AT95" s="20">
        <v>7253.0769852699996</v>
      </c>
      <c r="AU95" s="20">
        <v>567.21892001000003</v>
      </c>
      <c r="AV95" s="20">
        <v>835.81041976999995</v>
      </c>
      <c r="AW95" s="20">
        <v>192.61981342000001</v>
      </c>
      <c r="AX95" s="20">
        <v>5.1739562100000001</v>
      </c>
    </row>
    <row r="96" spans="1:50">
      <c r="A96" s="2">
        <v>2903607</v>
      </c>
      <c r="B96" s="2" t="s">
        <v>100</v>
      </c>
      <c r="C96" s="3">
        <v>14836</v>
      </c>
      <c r="D96" s="4">
        <v>23.71</v>
      </c>
      <c r="E96" s="4">
        <v>76.290000000000006</v>
      </c>
      <c r="F96" s="4">
        <v>50.91</v>
      </c>
      <c r="G96" s="4">
        <v>49.09</v>
      </c>
      <c r="H96" s="7">
        <v>1361.9447999999998</v>
      </c>
      <c r="I96" s="7">
        <v>2714.9879999999998</v>
      </c>
      <c r="J96" s="7">
        <v>2959.7820000000002</v>
      </c>
      <c r="K96" s="7">
        <v>3222.3791999999999</v>
      </c>
      <c r="L96" s="7">
        <v>2719.4387999999994</v>
      </c>
      <c r="M96" s="7">
        <v>1857.4672</v>
      </c>
      <c r="N96" s="9">
        <v>5624</v>
      </c>
      <c r="O96" s="7">
        <v>4120</v>
      </c>
      <c r="P96" s="11">
        <v>206</v>
      </c>
      <c r="Q96" s="16">
        <v>28.42</v>
      </c>
      <c r="R96" s="16">
        <v>47.45</v>
      </c>
      <c r="S96" s="16">
        <v>75.989999999999995</v>
      </c>
      <c r="T96" s="17">
        <v>1602</v>
      </c>
      <c r="U96" s="16">
        <v>36.229999999999997</v>
      </c>
      <c r="V96" s="16">
        <v>26.14</v>
      </c>
      <c r="W96" s="16">
        <v>7.43</v>
      </c>
      <c r="X96" s="16">
        <v>15.17</v>
      </c>
      <c r="Y96" s="16">
        <v>65.12</v>
      </c>
      <c r="Z96" s="16">
        <v>73.2</v>
      </c>
      <c r="AA96" s="16">
        <v>27.45</v>
      </c>
      <c r="AB96" s="16">
        <v>11.63</v>
      </c>
      <c r="AC96" s="20">
        <v>12359.116949130001</v>
      </c>
      <c r="AD96" s="7">
        <v>6059.2936431400003</v>
      </c>
      <c r="AE96" s="20">
        <f t="shared" si="1"/>
        <v>6610.7858350200004</v>
      </c>
      <c r="AF96" s="20">
        <v>2513.76908465</v>
      </c>
      <c r="AG96" s="20">
        <v>2827.94426952</v>
      </c>
      <c r="AH96" s="20">
        <v>935.60837371000002</v>
      </c>
      <c r="AI96" s="20">
        <v>253.40969751</v>
      </c>
      <c r="AJ96" s="20">
        <v>80.054409629999995</v>
      </c>
      <c r="AK96" s="20" t="s">
        <v>309</v>
      </c>
      <c r="AL96" s="20" t="s">
        <v>309</v>
      </c>
      <c r="AM96" s="20">
        <v>5748.3311142000002</v>
      </c>
      <c r="AN96" s="20">
        <v>6357.6140424100004</v>
      </c>
      <c r="AO96" s="20">
        <v>2052.0475811199999</v>
      </c>
      <c r="AP96" s="20">
        <v>6001.5029068100002</v>
      </c>
      <c r="AQ96" s="20">
        <v>3696.2835330799999</v>
      </c>
      <c r="AR96" s="20">
        <v>4908.11877568</v>
      </c>
      <c r="AS96" s="20">
        <v>7827.1169492400004</v>
      </c>
      <c r="AT96" s="20">
        <v>6316.7250216700004</v>
      </c>
      <c r="AU96" s="20">
        <v>484.54556695999997</v>
      </c>
      <c r="AV96" s="20">
        <v>914.94466488</v>
      </c>
      <c r="AW96" s="20">
        <v>107.40370876999999</v>
      </c>
      <c r="AX96" s="20">
        <v>3.49798696</v>
      </c>
    </row>
    <row r="97" spans="1:50">
      <c r="A97" s="2">
        <v>2903706</v>
      </c>
      <c r="B97" s="2" t="s">
        <v>101</v>
      </c>
      <c r="C97" s="3">
        <v>15411</v>
      </c>
      <c r="D97" s="4">
        <v>37.659999999999997</v>
      </c>
      <c r="E97" s="4">
        <v>62.34</v>
      </c>
      <c r="F97" s="4">
        <v>50.77</v>
      </c>
      <c r="G97" s="4">
        <v>49.23</v>
      </c>
      <c r="H97" s="7">
        <v>1308.3939</v>
      </c>
      <c r="I97" s="7">
        <v>2860.2815999999998</v>
      </c>
      <c r="J97" s="7">
        <v>3106.8576000000003</v>
      </c>
      <c r="K97" s="7">
        <v>2971.2408</v>
      </c>
      <c r="L97" s="7">
        <v>2881.857</v>
      </c>
      <c r="M97" s="7">
        <v>2282.3690999999999</v>
      </c>
      <c r="N97" s="9">
        <v>7128</v>
      </c>
      <c r="O97" s="7">
        <v>4223</v>
      </c>
      <c r="P97" s="11">
        <v>226</v>
      </c>
      <c r="Q97" s="16">
        <v>24.91</v>
      </c>
      <c r="R97" s="16">
        <v>45.03</v>
      </c>
      <c r="S97" s="16">
        <v>72.28</v>
      </c>
      <c r="T97" s="17">
        <v>4400</v>
      </c>
      <c r="U97" s="16">
        <v>43.24</v>
      </c>
      <c r="V97" s="16">
        <v>31.7</v>
      </c>
      <c r="W97" s="16">
        <v>9.33</v>
      </c>
      <c r="X97" s="16">
        <v>27.61</v>
      </c>
      <c r="Y97" s="16">
        <v>26.68</v>
      </c>
      <c r="Z97" s="16">
        <v>41.42</v>
      </c>
      <c r="AA97" s="16">
        <v>63.99</v>
      </c>
      <c r="AB97" s="16">
        <v>30.97</v>
      </c>
      <c r="AC97" s="20">
        <v>12848.65418689</v>
      </c>
      <c r="AD97" s="7">
        <v>5221.8312210599997</v>
      </c>
      <c r="AE97" s="20">
        <f t="shared" si="1"/>
        <v>7665.9086000999987</v>
      </c>
      <c r="AF97" s="20">
        <v>2870.2418114500001</v>
      </c>
      <c r="AG97" s="20">
        <v>3365.0054425500002</v>
      </c>
      <c r="AH97" s="20">
        <v>1111.35326164</v>
      </c>
      <c r="AI97" s="20">
        <v>281.01620864</v>
      </c>
      <c r="AJ97" s="20">
        <v>22.8818065</v>
      </c>
      <c r="AK97" s="20">
        <v>15.41006932</v>
      </c>
      <c r="AL97" s="20" t="s">
        <v>309</v>
      </c>
      <c r="AM97" s="20">
        <v>5182.7455867500003</v>
      </c>
      <c r="AN97" s="20">
        <v>5927.5753431499998</v>
      </c>
      <c r="AO97" s="20">
        <v>1344.9646542200001</v>
      </c>
      <c r="AP97" s="20">
        <v>6921.0788437000001</v>
      </c>
      <c r="AQ97" s="20">
        <v>3837.78093253</v>
      </c>
      <c r="AR97" s="20">
        <v>5284.7012606500002</v>
      </c>
      <c r="AS97" s="20">
        <v>8090.65418684</v>
      </c>
      <c r="AT97" s="20">
        <v>6846.9468308100004</v>
      </c>
      <c r="AU97" s="20">
        <v>571.88783134000005</v>
      </c>
      <c r="AV97" s="20">
        <v>508.12056160999998</v>
      </c>
      <c r="AW97" s="20">
        <v>152.65432304000001</v>
      </c>
      <c r="AX97" s="20">
        <v>11.044640040000001</v>
      </c>
    </row>
    <row r="98" spans="1:50">
      <c r="A98" s="2">
        <v>2903805</v>
      </c>
      <c r="B98" s="2" t="s">
        <v>102</v>
      </c>
      <c r="C98" s="3">
        <v>17991</v>
      </c>
      <c r="D98" s="4">
        <v>36.65</v>
      </c>
      <c r="E98" s="4">
        <v>63.35</v>
      </c>
      <c r="F98" s="4">
        <v>50.77</v>
      </c>
      <c r="G98" s="4">
        <v>49.23</v>
      </c>
      <c r="H98" s="7">
        <v>1899.8496000000002</v>
      </c>
      <c r="I98" s="7">
        <v>3497.4504000000002</v>
      </c>
      <c r="J98" s="7">
        <v>3688.1550000000002</v>
      </c>
      <c r="K98" s="7">
        <v>3441.6782999999996</v>
      </c>
      <c r="L98" s="7">
        <v>3330.1341000000002</v>
      </c>
      <c r="M98" s="7">
        <v>2135.5317</v>
      </c>
      <c r="N98" s="9">
        <v>7634</v>
      </c>
      <c r="O98" s="7">
        <v>4956</v>
      </c>
      <c r="P98" s="11">
        <v>193</v>
      </c>
      <c r="Q98" s="16">
        <v>29.72</v>
      </c>
      <c r="R98" s="16">
        <v>51.44</v>
      </c>
      <c r="S98" s="16">
        <v>78.72</v>
      </c>
      <c r="T98" s="17">
        <v>4514</v>
      </c>
      <c r="U98" s="16">
        <v>34.869999999999997</v>
      </c>
      <c r="V98" s="16">
        <v>30.31</v>
      </c>
      <c r="W98" s="16">
        <v>21.2</v>
      </c>
      <c r="X98" s="16">
        <v>4.26</v>
      </c>
      <c r="Y98" s="16">
        <v>38.99</v>
      </c>
      <c r="Z98" s="16">
        <v>62.33</v>
      </c>
      <c r="AA98" s="16">
        <v>39.81</v>
      </c>
      <c r="AB98" s="16">
        <v>33.409999999999997</v>
      </c>
      <c r="AC98" s="20">
        <v>14684.316707829999</v>
      </c>
      <c r="AD98" s="7">
        <v>5908.2634315300002</v>
      </c>
      <c r="AE98" s="20">
        <f t="shared" si="1"/>
        <v>8397.7653662100001</v>
      </c>
      <c r="AF98" s="20">
        <v>3515.3872207700001</v>
      </c>
      <c r="AG98" s="20">
        <v>3590.15120875</v>
      </c>
      <c r="AH98" s="20">
        <v>951.08105873</v>
      </c>
      <c r="AI98" s="20">
        <v>284.02770829999997</v>
      </c>
      <c r="AJ98" s="20">
        <v>51.249788649999999</v>
      </c>
      <c r="AK98" s="20">
        <v>5.8683810100000002</v>
      </c>
      <c r="AL98" s="20" t="s">
        <v>309</v>
      </c>
      <c r="AM98" s="20">
        <v>6286.5513416599997</v>
      </c>
      <c r="AN98" s="20">
        <v>6879.8587443699998</v>
      </c>
      <c r="AO98" s="20">
        <v>1709.9936347</v>
      </c>
      <c r="AP98" s="20">
        <v>7804.4579635</v>
      </c>
      <c r="AQ98" s="20">
        <v>4576.5577069600004</v>
      </c>
      <c r="AR98" s="20">
        <v>6594.1182611699996</v>
      </c>
      <c r="AS98" s="20">
        <v>8918.3167078700008</v>
      </c>
      <c r="AT98" s="20">
        <v>7280.6462723000004</v>
      </c>
      <c r="AU98" s="20">
        <v>609.16083917000003</v>
      </c>
      <c r="AV98" s="20">
        <v>804.99145404000001</v>
      </c>
      <c r="AW98" s="20">
        <v>218.14594238000001</v>
      </c>
      <c r="AX98" s="20">
        <v>5.3721999800000004</v>
      </c>
    </row>
    <row r="99" spans="1:50">
      <c r="A99" s="2">
        <v>2903953</v>
      </c>
      <c r="B99" s="2" t="s">
        <v>103</v>
      </c>
      <c r="C99" s="3">
        <v>10113</v>
      </c>
      <c r="D99" s="4">
        <v>27.37</v>
      </c>
      <c r="E99" s="4">
        <v>72.63</v>
      </c>
      <c r="F99" s="4">
        <v>51.33</v>
      </c>
      <c r="G99" s="4">
        <v>48.67</v>
      </c>
      <c r="H99" s="7">
        <v>931.40730000000008</v>
      </c>
      <c r="I99" s="7">
        <v>1773.8201999999999</v>
      </c>
      <c r="J99" s="7">
        <v>2049.9050999999999</v>
      </c>
      <c r="K99" s="7">
        <v>2178.3402000000001</v>
      </c>
      <c r="L99" s="7">
        <v>1839.5546999999999</v>
      </c>
      <c r="M99" s="7">
        <v>1339.9725000000001</v>
      </c>
      <c r="N99" s="9">
        <v>4022</v>
      </c>
      <c r="O99" s="7">
        <v>2624</v>
      </c>
      <c r="P99" s="11">
        <v>203</v>
      </c>
      <c r="Q99" s="16">
        <v>27.52</v>
      </c>
      <c r="R99" s="16">
        <v>44.55</v>
      </c>
      <c r="S99" s="16">
        <v>73.77</v>
      </c>
      <c r="T99" s="17">
        <v>6765</v>
      </c>
      <c r="U99" s="16">
        <v>37.39</v>
      </c>
      <c r="V99" s="16">
        <v>27.15</v>
      </c>
      <c r="W99" s="16">
        <v>0.61</v>
      </c>
      <c r="X99" s="16">
        <v>0.5</v>
      </c>
      <c r="Y99" s="16">
        <v>26.14</v>
      </c>
      <c r="Z99" s="16">
        <v>34.83</v>
      </c>
      <c r="AA99" s="16">
        <v>73.25</v>
      </c>
      <c r="AB99" s="16">
        <v>64.67</v>
      </c>
      <c r="AC99" s="20">
        <v>8385.5562506000006</v>
      </c>
      <c r="AD99" s="7">
        <v>3277.8601213900001</v>
      </c>
      <c r="AE99" s="20">
        <f t="shared" si="1"/>
        <v>4918.3505655700001</v>
      </c>
      <c r="AF99" s="20">
        <v>1887.6126170299999</v>
      </c>
      <c r="AG99" s="20">
        <v>2149.85183968</v>
      </c>
      <c r="AH99" s="20">
        <v>729.49028864000002</v>
      </c>
      <c r="AI99" s="20">
        <v>107.1995445</v>
      </c>
      <c r="AJ99" s="20">
        <v>36.83416888</v>
      </c>
      <c r="AK99" s="20" t="s">
        <v>309</v>
      </c>
      <c r="AL99" s="20">
        <v>7.36210684</v>
      </c>
      <c r="AM99" s="20">
        <v>3467.20568499</v>
      </c>
      <c r="AN99" s="20">
        <v>3707.3446784600001</v>
      </c>
      <c r="AO99" s="20">
        <v>716.14493174999996</v>
      </c>
      <c r="AP99" s="20">
        <v>4678.2115721</v>
      </c>
      <c r="AQ99" s="20">
        <v>2751.0607532399999</v>
      </c>
      <c r="AR99" s="20">
        <v>4129.86903678</v>
      </c>
      <c r="AS99" s="20">
        <v>5340.5562505500002</v>
      </c>
      <c r="AT99" s="20">
        <v>4547.1191762500002</v>
      </c>
      <c r="AU99" s="20">
        <v>214.34498110999999</v>
      </c>
      <c r="AV99" s="20">
        <v>525.88273727000001</v>
      </c>
      <c r="AW99" s="20">
        <v>50.672419589999997</v>
      </c>
      <c r="AX99" s="20">
        <v>2.5369363300000001</v>
      </c>
    </row>
    <row r="100" spans="1:50">
      <c r="A100" s="2">
        <v>2904001</v>
      </c>
      <c r="B100" s="2" t="s">
        <v>104</v>
      </c>
      <c r="C100" s="3">
        <v>13695</v>
      </c>
      <c r="D100" s="4">
        <v>33.64</v>
      </c>
      <c r="E100" s="4">
        <v>66.36</v>
      </c>
      <c r="F100" s="4">
        <v>48.94</v>
      </c>
      <c r="G100" s="4">
        <v>51.06</v>
      </c>
      <c r="H100" s="7">
        <v>1232.55</v>
      </c>
      <c r="I100" s="7">
        <v>2443.1880000000001</v>
      </c>
      <c r="J100" s="7">
        <v>2745.8474999999999</v>
      </c>
      <c r="K100" s="7">
        <v>2737.6304999999998</v>
      </c>
      <c r="L100" s="7">
        <v>2588.3549999999996</v>
      </c>
      <c r="M100" s="7">
        <v>1947.4290000000003</v>
      </c>
      <c r="N100" s="9">
        <v>4412</v>
      </c>
      <c r="O100" s="7">
        <v>3392</v>
      </c>
      <c r="P100" s="11">
        <v>238</v>
      </c>
      <c r="Q100" s="16">
        <v>23.23</v>
      </c>
      <c r="R100" s="16">
        <v>41.25</v>
      </c>
      <c r="S100" s="16">
        <v>70.23</v>
      </c>
      <c r="T100" s="17">
        <v>1632</v>
      </c>
      <c r="U100" s="16">
        <v>28.7</v>
      </c>
      <c r="V100" s="16">
        <v>22.02</v>
      </c>
      <c r="W100" s="16">
        <v>0.14000000000000001</v>
      </c>
      <c r="X100" s="16">
        <v>6.52</v>
      </c>
      <c r="Y100" s="16">
        <v>88.41</v>
      </c>
      <c r="Z100" s="16">
        <v>80.63</v>
      </c>
      <c r="AA100" s="16">
        <v>11.45</v>
      </c>
      <c r="AB100" s="16">
        <v>12.85</v>
      </c>
      <c r="AC100" s="20">
        <v>11506.36021388</v>
      </c>
      <c r="AD100" s="7">
        <v>4953.2202269199997</v>
      </c>
      <c r="AE100" s="20">
        <f t="shared" si="1"/>
        <v>6252.6005684800011</v>
      </c>
      <c r="AF100" s="20">
        <v>1946.9620504300001</v>
      </c>
      <c r="AG100" s="20">
        <v>2674.4290735999998</v>
      </c>
      <c r="AH100" s="20">
        <v>1261.7086254000001</v>
      </c>
      <c r="AI100" s="20">
        <v>291.05899184999998</v>
      </c>
      <c r="AJ100" s="20">
        <v>57.49336856</v>
      </c>
      <c r="AK100" s="20">
        <v>4.6728601400000001</v>
      </c>
      <c r="AL100" s="20">
        <v>16.275598500000001</v>
      </c>
      <c r="AM100" s="20">
        <v>5253.75964535</v>
      </c>
      <c r="AN100" s="20">
        <v>5434.3703179699996</v>
      </c>
      <c r="AO100" s="20">
        <v>1334.95375625</v>
      </c>
      <c r="AP100" s="20">
        <v>6071.9898958599997</v>
      </c>
      <c r="AQ100" s="20">
        <v>3918.8058891000001</v>
      </c>
      <c r="AR100" s="20">
        <v>4508.45839832</v>
      </c>
      <c r="AS100" s="20">
        <v>7300.3602138300002</v>
      </c>
      <c r="AT100" s="20">
        <v>5698.5872146199999</v>
      </c>
      <c r="AU100" s="20">
        <v>540.31497908999995</v>
      </c>
      <c r="AV100" s="20">
        <v>857.62651457000004</v>
      </c>
      <c r="AW100" s="20">
        <v>189.39721693999999</v>
      </c>
      <c r="AX100" s="20">
        <v>14.434288609999999</v>
      </c>
    </row>
    <row r="101" spans="1:50">
      <c r="A101" s="2">
        <v>2904050</v>
      </c>
      <c r="B101" s="2" t="s">
        <v>105</v>
      </c>
      <c r="C101" s="3">
        <v>14834</v>
      </c>
      <c r="D101" s="4">
        <v>42.01</v>
      </c>
      <c r="E101" s="4">
        <v>57.99</v>
      </c>
      <c r="F101" s="4">
        <v>50.7</v>
      </c>
      <c r="G101" s="4">
        <v>49.3</v>
      </c>
      <c r="H101" s="7">
        <v>1630.2565999999999</v>
      </c>
      <c r="I101" s="7">
        <v>3309.4653999999996</v>
      </c>
      <c r="J101" s="7">
        <v>3103.2728000000002</v>
      </c>
      <c r="K101" s="7">
        <v>3351.0005999999998</v>
      </c>
      <c r="L101" s="7">
        <v>2410.5250000000001</v>
      </c>
      <c r="M101" s="7">
        <v>1027.9962</v>
      </c>
      <c r="N101" s="9">
        <v>4020</v>
      </c>
      <c r="O101" s="7">
        <v>3959</v>
      </c>
      <c r="P101" s="11">
        <v>206</v>
      </c>
      <c r="Q101" s="16">
        <v>25.6</v>
      </c>
      <c r="R101" s="16">
        <v>49.37</v>
      </c>
      <c r="S101" s="16">
        <v>77.56</v>
      </c>
      <c r="T101" s="17">
        <v>1253</v>
      </c>
      <c r="U101" s="16">
        <v>26.79</v>
      </c>
      <c r="V101" s="16">
        <v>20.32</v>
      </c>
      <c r="W101" s="16">
        <v>0.98</v>
      </c>
      <c r="X101" s="16">
        <v>4.75</v>
      </c>
      <c r="Y101" s="16">
        <v>63.91</v>
      </c>
      <c r="Z101" s="16">
        <v>85.25</v>
      </c>
      <c r="AA101" s="16">
        <v>35.11</v>
      </c>
      <c r="AB101" s="16">
        <v>10</v>
      </c>
      <c r="AC101" s="20">
        <v>11806.377583109999</v>
      </c>
      <c r="AD101" s="7">
        <v>6950.5134727599998</v>
      </c>
      <c r="AE101" s="20">
        <f t="shared" si="1"/>
        <v>7879.4348205300003</v>
      </c>
      <c r="AF101" s="20">
        <v>3197.7535572000002</v>
      </c>
      <c r="AG101" s="20">
        <v>3003.4118194600001</v>
      </c>
      <c r="AH101" s="20">
        <v>1199.35880858</v>
      </c>
      <c r="AI101" s="20">
        <v>383.29011886000001</v>
      </c>
      <c r="AJ101" s="20">
        <v>77.49735767</v>
      </c>
      <c r="AK101" s="20">
        <v>13.353092889999999</v>
      </c>
      <c r="AL101" s="20">
        <v>4.7700658699999998</v>
      </c>
      <c r="AM101" s="20">
        <v>3926.9427626800002</v>
      </c>
      <c r="AN101" s="20">
        <v>7490.4802677600001</v>
      </c>
      <c r="AO101" s="20">
        <v>950.46429448000004</v>
      </c>
      <c r="AP101" s="20">
        <v>4315.89731545</v>
      </c>
      <c r="AQ101" s="20">
        <v>2976.4784682</v>
      </c>
      <c r="AR101" s="20">
        <v>5533.3756175799999</v>
      </c>
      <c r="AS101" s="20">
        <v>6767.3775832199999</v>
      </c>
      <c r="AT101" s="20">
        <v>5166.3846884499999</v>
      </c>
      <c r="AU101" s="20">
        <v>602.96129211000004</v>
      </c>
      <c r="AV101" s="20">
        <v>809.63982851000003</v>
      </c>
      <c r="AW101" s="20">
        <v>173.18970031000001</v>
      </c>
      <c r="AX101" s="20">
        <v>15.202073840000001</v>
      </c>
    </row>
    <row r="102" spans="1:50">
      <c r="A102" s="2">
        <v>2904209</v>
      </c>
      <c r="B102" s="2" t="s">
        <v>106</v>
      </c>
      <c r="C102" s="3">
        <v>11154</v>
      </c>
      <c r="D102" s="4">
        <v>36.54</v>
      </c>
      <c r="E102" s="4">
        <v>63.46</v>
      </c>
      <c r="F102" s="4">
        <v>50.28</v>
      </c>
      <c r="G102" s="4">
        <v>49.72</v>
      </c>
      <c r="H102" s="7">
        <v>924.6665999999999</v>
      </c>
      <c r="I102" s="7">
        <v>1957.527</v>
      </c>
      <c r="J102" s="7">
        <v>2201.7995999999998</v>
      </c>
      <c r="K102" s="7">
        <v>2305.5318000000002</v>
      </c>
      <c r="L102" s="7">
        <v>2295.4931999999999</v>
      </c>
      <c r="M102" s="7">
        <v>1467.8664000000001</v>
      </c>
      <c r="N102" s="9">
        <v>4344</v>
      </c>
      <c r="O102" s="7">
        <v>2944</v>
      </c>
      <c r="P102" s="11">
        <v>225</v>
      </c>
      <c r="Q102" s="16">
        <v>27.23</v>
      </c>
      <c r="R102" s="16">
        <v>46.01</v>
      </c>
      <c r="S102" s="16">
        <v>73.83</v>
      </c>
      <c r="T102" s="17">
        <v>4794</v>
      </c>
      <c r="U102" s="16">
        <v>32.049999999999997</v>
      </c>
      <c r="V102" s="16">
        <v>26.26</v>
      </c>
      <c r="W102" s="16">
        <v>17.489999999999998</v>
      </c>
      <c r="X102" s="16">
        <v>27.17</v>
      </c>
      <c r="Y102" s="16">
        <v>23.47</v>
      </c>
      <c r="Z102" s="16">
        <v>27.45</v>
      </c>
      <c r="AA102" s="16">
        <v>59.04</v>
      </c>
      <c r="AB102" s="16">
        <v>45.38</v>
      </c>
      <c r="AC102" s="20">
        <v>9439.2729353399991</v>
      </c>
      <c r="AD102" s="7">
        <v>5405.3086681200002</v>
      </c>
      <c r="AE102" s="20">
        <f t="shared" si="1"/>
        <v>5755.4073181200001</v>
      </c>
      <c r="AF102" s="20">
        <v>2284.99080164</v>
      </c>
      <c r="AG102" s="20">
        <v>2391.94577523</v>
      </c>
      <c r="AH102" s="20">
        <v>847.64871667</v>
      </c>
      <c r="AI102" s="20">
        <v>190.36105839000001</v>
      </c>
      <c r="AJ102" s="20">
        <v>26.37281393</v>
      </c>
      <c r="AK102" s="20">
        <v>14.088152259999999</v>
      </c>
      <c r="AL102" s="20" t="s">
        <v>309</v>
      </c>
      <c r="AM102" s="20">
        <v>3683.8656171799998</v>
      </c>
      <c r="AN102" s="20">
        <v>5687.5303720299999</v>
      </c>
      <c r="AO102" s="20">
        <v>1633.40523598</v>
      </c>
      <c r="AP102" s="20">
        <v>3751.7425632700001</v>
      </c>
      <c r="AQ102" s="20">
        <v>2050.4603812</v>
      </c>
      <c r="AR102" s="20">
        <v>4657.2571840199998</v>
      </c>
      <c r="AS102" s="20">
        <v>6072.2729353000004</v>
      </c>
      <c r="AT102" s="20">
        <v>4903.8625792800003</v>
      </c>
      <c r="AU102" s="20">
        <v>409.48940728999997</v>
      </c>
      <c r="AV102" s="20">
        <v>604.76719587000002</v>
      </c>
      <c r="AW102" s="20">
        <v>142.44730848</v>
      </c>
      <c r="AX102" s="20">
        <v>11.706444380000001</v>
      </c>
    </row>
    <row r="103" spans="1:50">
      <c r="A103" s="2">
        <v>2904308</v>
      </c>
      <c r="B103" s="2" t="s">
        <v>107</v>
      </c>
      <c r="C103" s="3">
        <v>14282</v>
      </c>
      <c r="D103" s="4">
        <v>34.57</v>
      </c>
      <c r="E103" s="4">
        <v>65.430000000000007</v>
      </c>
      <c r="F103" s="4">
        <v>49.81</v>
      </c>
      <c r="G103" s="4">
        <v>50.19</v>
      </c>
      <c r="H103" s="7">
        <v>1341.0798000000002</v>
      </c>
      <c r="I103" s="7">
        <v>2365.0991999999997</v>
      </c>
      <c r="J103" s="7">
        <v>2922.0972000000002</v>
      </c>
      <c r="K103" s="7">
        <v>3223.4474</v>
      </c>
      <c r="L103" s="7">
        <v>2756.4260000000004</v>
      </c>
      <c r="M103" s="7">
        <v>1673.8504</v>
      </c>
      <c r="N103" s="9">
        <v>5122</v>
      </c>
      <c r="O103" s="7">
        <v>3950</v>
      </c>
      <c r="P103" s="11">
        <v>266</v>
      </c>
      <c r="Q103" s="16">
        <v>18.809999999999999</v>
      </c>
      <c r="R103" s="16">
        <v>39.4</v>
      </c>
      <c r="S103" s="16">
        <v>70.63</v>
      </c>
      <c r="T103" s="17">
        <v>2636</v>
      </c>
      <c r="U103" s="16">
        <v>31</v>
      </c>
      <c r="V103" s="16">
        <v>24.22</v>
      </c>
      <c r="W103" s="16">
        <v>24.57</v>
      </c>
      <c r="X103" s="16">
        <v>30.68</v>
      </c>
      <c r="Y103" s="16">
        <v>29.12</v>
      </c>
      <c r="Z103" s="16">
        <v>46.81</v>
      </c>
      <c r="AA103" s="16">
        <v>46.31</v>
      </c>
      <c r="AB103" s="16">
        <v>22.51</v>
      </c>
      <c r="AC103" s="20">
        <v>12021.922947900001</v>
      </c>
      <c r="AD103" s="7">
        <v>4789.1416362</v>
      </c>
      <c r="AE103" s="20">
        <f t="shared" si="1"/>
        <v>6974.5806139800006</v>
      </c>
      <c r="AF103" s="20">
        <v>2094.9034706699999</v>
      </c>
      <c r="AG103" s="20">
        <v>3519.8930290600001</v>
      </c>
      <c r="AH103" s="20">
        <v>862.99961408000001</v>
      </c>
      <c r="AI103" s="20">
        <v>423.86006613000001</v>
      </c>
      <c r="AJ103" s="20">
        <v>52.805876179999998</v>
      </c>
      <c r="AK103" s="20">
        <v>20.118557859999999</v>
      </c>
      <c r="AL103" s="20" t="s">
        <v>309</v>
      </c>
      <c r="AM103" s="20">
        <v>5047.3423339600004</v>
      </c>
      <c r="AN103" s="20">
        <v>5615.0761217899999</v>
      </c>
      <c r="AO103" s="20">
        <v>1059.95982701</v>
      </c>
      <c r="AP103" s="20">
        <v>6406.8468261500002</v>
      </c>
      <c r="AQ103" s="20">
        <v>3987.3825069499999</v>
      </c>
      <c r="AR103" s="20">
        <v>4894.5593368700002</v>
      </c>
      <c r="AS103" s="20">
        <v>7691.9229479300002</v>
      </c>
      <c r="AT103" s="20">
        <v>5792.50606315</v>
      </c>
      <c r="AU103" s="20">
        <v>713.48697243000004</v>
      </c>
      <c r="AV103" s="20">
        <v>1028.52960687</v>
      </c>
      <c r="AW103" s="20">
        <v>149.40238284</v>
      </c>
      <c r="AX103" s="20">
        <v>7.9979226399999996</v>
      </c>
    </row>
    <row r="104" spans="1:50">
      <c r="A104" s="2">
        <v>2904407</v>
      </c>
      <c r="B104" s="2" t="s">
        <v>108</v>
      </c>
      <c r="C104" s="3">
        <v>11077</v>
      </c>
      <c r="D104" s="4">
        <v>17.91</v>
      </c>
      <c r="E104" s="4">
        <v>82.09</v>
      </c>
      <c r="F104" s="4">
        <v>52.34</v>
      </c>
      <c r="G104" s="4">
        <v>47.66</v>
      </c>
      <c r="H104" s="7">
        <v>1024.6224999999999</v>
      </c>
      <c r="I104" s="7">
        <v>1713.6119000000001</v>
      </c>
      <c r="J104" s="7">
        <v>1978.3522</v>
      </c>
      <c r="K104" s="7">
        <v>2494.5403999999999</v>
      </c>
      <c r="L104" s="7">
        <v>2387.0934999999999</v>
      </c>
      <c r="M104" s="7">
        <v>1477.6717999999998</v>
      </c>
      <c r="N104" s="9">
        <v>4386</v>
      </c>
      <c r="O104" s="7">
        <v>3136</v>
      </c>
      <c r="P104" s="11">
        <v>209</v>
      </c>
      <c r="Q104" s="16">
        <v>26.83</v>
      </c>
      <c r="R104" s="16">
        <v>47.62</v>
      </c>
      <c r="S104" s="16">
        <v>76.03</v>
      </c>
      <c r="T104" s="17">
        <v>5578</v>
      </c>
      <c r="U104" s="16">
        <v>29.51</v>
      </c>
      <c r="V104" s="16">
        <v>26.3</v>
      </c>
      <c r="W104" s="16">
        <v>2</v>
      </c>
      <c r="X104" s="16">
        <v>0.41</v>
      </c>
      <c r="Y104" s="16">
        <v>74.05</v>
      </c>
      <c r="Z104" s="16">
        <v>42.51</v>
      </c>
      <c r="AA104" s="16">
        <v>23.95</v>
      </c>
      <c r="AB104" s="16">
        <v>57.08</v>
      </c>
      <c r="AC104" s="20">
        <v>9295.6365371100001</v>
      </c>
      <c r="AD104" s="7">
        <v>3255.7532944599998</v>
      </c>
      <c r="AE104" s="20">
        <f t="shared" si="1"/>
        <v>5135.7328959600009</v>
      </c>
      <c r="AF104" s="20">
        <v>1903.02571883</v>
      </c>
      <c r="AG104" s="20">
        <v>2457.6889460100001</v>
      </c>
      <c r="AH104" s="20">
        <v>599.61430445999997</v>
      </c>
      <c r="AI104" s="20">
        <v>124.84855177999999</v>
      </c>
      <c r="AJ104" s="20">
        <v>25.092818600000001</v>
      </c>
      <c r="AK104" s="20">
        <v>20.060869700000001</v>
      </c>
      <c r="AL104" s="20">
        <v>5.4016865799999998</v>
      </c>
      <c r="AM104" s="20">
        <v>4159.9036412599999</v>
      </c>
      <c r="AN104" s="20">
        <v>3799.8051587999998</v>
      </c>
      <c r="AO104" s="20">
        <v>1082.35446731</v>
      </c>
      <c r="AP104" s="20">
        <v>5495.83137842</v>
      </c>
      <c r="AQ104" s="20">
        <v>3077.5491739499998</v>
      </c>
      <c r="AR104" s="20">
        <v>3203.9979981299998</v>
      </c>
      <c r="AS104" s="20">
        <v>6355.6365372099999</v>
      </c>
      <c r="AT104" s="20">
        <v>4842.2546272999998</v>
      </c>
      <c r="AU104" s="20">
        <v>651.95640280999999</v>
      </c>
      <c r="AV104" s="20">
        <v>788.76661594999996</v>
      </c>
      <c r="AW104" s="20">
        <v>72.658891150000002</v>
      </c>
      <c r="AX104" s="20" t="s">
        <v>309</v>
      </c>
    </row>
    <row r="105" spans="1:50">
      <c r="A105" s="2">
        <v>2904506</v>
      </c>
      <c r="B105" s="2" t="s">
        <v>109</v>
      </c>
      <c r="C105" s="3">
        <v>10717</v>
      </c>
      <c r="D105" s="4">
        <v>29.09</v>
      </c>
      <c r="E105" s="4">
        <v>70.91</v>
      </c>
      <c r="F105" s="4">
        <v>51.06</v>
      </c>
      <c r="G105" s="4">
        <v>48.94</v>
      </c>
      <c r="H105" s="7">
        <v>966.67340000000002</v>
      </c>
      <c r="I105" s="7">
        <v>1895.8373000000001</v>
      </c>
      <c r="J105" s="7">
        <v>1719.0067999999999</v>
      </c>
      <c r="K105" s="7">
        <v>2025.5129999999999</v>
      </c>
      <c r="L105" s="7">
        <v>2274.1473999999998</v>
      </c>
      <c r="M105" s="7">
        <v>1835.8220999999999</v>
      </c>
      <c r="N105" s="9">
        <v>3334</v>
      </c>
      <c r="O105" s="7">
        <v>3199</v>
      </c>
      <c r="P105" s="11">
        <v>246</v>
      </c>
      <c r="Q105" s="16">
        <v>31.12</v>
      </c>
      <c r="R105" s="16">
        <v>45.3</v>
      </c>
      <c r="S105" s="16">
        <v>69.63</v>
      </c>
      <c r="T105" s="17">
        <v>5047</v>
      </c>
      <c r="U105" s="16">
        <v>25.68</v>
      </c>
      <c r="V105" s="16">
        <v>21.22</v>
      </c>
      <c r="W105" s="16">
        <v>12.82</v>
      </c>
      <c r="X105" s="16">
        <v>21.79</v>
      </c>
      <c r="Y105" s="16">
        <v>50.15</v>
      </c>
      <c r="Z105" s="16">
        <v>26.91</v>
      </c>
      <c r="AA105" s="16">
        <v>37.03</v>
      </c>
      <c r="AB105" s="16">
        <v>51.3</v>
      </c>
      <c r="AC105" s="20">
        <v>8932.9111718500008</v>
      </c>
      <c r="AD105" s="7">
        <v>3998.24636255</v>
      </c>
      <c r="AE105" s="20">
        <f t="shared" si="1"/>
        <v>5136.9835231200004</v>
      </c>
      <c r="AF105" s="20">
        <v>1762.4805702799999</v>
      </c>
      <c r="AG105" s="20">
        <v>2286.6015574899998</v>
      </c>
      <c r="AH105" s="20">
        <v>796.85441911999999</v>
      </c>
      <c r="AI105" s="20">
        <v>241.61227914</v>
      </c>
      <c r="AJ105" s="20">
        <v>36.300579710000001</v>
      </c>
      <c r="AK105" s="20">
        <v>4.8299962799999996</v>
      </c>
      <c r="AL105" s="20">
        <v>8.3041210999999997</v>
      </c>
      <c r="AM105" s="20">
        <v>3795.9276488</v>
      </c>
      <c r="AN105" s="20">
        <v>4265.3812212499997</v>
      </c>
      <c r="AO105" s="20">
        <v>1287.9592689599999</v>
      </c>
      <c r="AP105" s="20">
        <v>4667.5299506700003</v>
      </c>
      <c r="AQ105" s="20">
        <v>2507.9683798400001</v>
      </c>
      <c r="AR105" s="20">
        <v>3554.4795984900002</v>
      </c>
      <c r="AS105" s="20">
        <v>6105.91117192</v>
      </c>
      <c r="AT105" s="20">
        <v>4750.0161350799999</v>
      </c>
      <c r="AU105" s="20">
        <v>485.79134636999999</v>
      </c>
      <c r="AV105" s="20">
        <v>754.43712264999999</v>
      </c>
      <c r="AW105" s="20">
        <v>115.66656782</v>
      </c>
      <c r="AX105" s="20" t="s">
        <v>309</v>
      </c>
    </row>
    <row r="106" spans="1:50">
      <c r="A106" s="2">
        <v>2904704</v>
      </c>
      <c r="B106" s="2" t="s">
        <v>110</v>
      </c>
      <c r="C106" s="3">
        <v>18605</v>
      </c>
      <c r="D106" s="4">
        <v>82.11</v>
      </c>
      <c r="E106" s="4">
        <v>17.89</v>
      </c>
      <c r="F106" s="4">
        <v>50.02</v>
      </c>
      <c r="G106" s="4">
        <v>49.98</v>
      </c>
      <c r="H106" s="7">
        <v>1620.4955000000002</v>
      </c>
      <c r="I106" s="7">
        <v>3080.9879999999998</v>
      </c>
      <c r="J106" s="7">
        <v>3486.5769999999993</v>
      </c>
      <c r="K106" s="7">
        <v>3845.6535000000003</v>
      </c>
      <c r="L106" s="7">
        <v>4076.3554999999997</v>
      </c>
      <c r="M106" s="7">
        <v>2494.9304999999999</v>
      </c>
      <c r="N106" s="9">
        <v>6422</v>
      </c>
      <c r="O106" s="7">
        <v>5489</v>
      </c>
      <c r="P106" s="11">
        <v>294</v>
      </c>
      <c r="Q106" s="16">
        <v>11.58</v>
      </c>
      <c r="R106" s="16">
        <v>33.85</v>
      </c>
      <c r="S106" s="16">
        <v>65.180000000000007</v>
      </c>
      <c r="T106" s="17">
        <v>2429</v>
      </c>
      <c r="U106" s="16">
        <v>30.41</v>
      </c>
      <c r="V106" s="16">
        <v>23.1</v>
      </c>
      <c r="W106" s="16">
        <v>48.84</v>
      </c>
      <c r="X106" s="16">
        <v>58.74</v>
      </c>
      <c r="Y106" s="16">
        <v>31.4</v>
      </c>
      <c r="Z106" s="16">
        <v>27.75</v>
      </c>
      <c r="AA106" s="16">
        <v>19.760000000000002</v>
      </c>
      <c r="AB106" s="16">
        <v>13.52</v>
      </c>
      <c r="AC106" s="20">
        <v>15752.132606040001</v>
      </c>
      <c r="AD106" s="7">
        <v>5577.5077424499996</v>
      </c>
      <c r="AE106" s="20">
        <f t="shared" si="1"/>
        <v>8530.65241694</v>
      </c>
      <c r="AF106" s="20">
        <v>2245.3957227699998</v>
      </c>
      <c r="AG106" s="20">
        <v>4007.6522829099999</v>
      </c>
      <c r="AH106" s="20">
        <v>1413.8912990599999</v>
      </c>
      <c r="AI106" s="20">
        <v>605.65949855999997</v>
      </c>
      <c r="AJ106" s="20">
        <v>217.44182594</v>
      </c>
      <c r="AK106" s="20">
        <v>13.168936840000001</v>
      </c>
      <c r="AL106" s="20">
        <v>27.44285086</v>
      </c>
      <c r="AM106" s="20">
        <v>7221.4801891899997</v>
      </c>
      <c r="AN106" s="20">
        <v>6343.0318584300003</v>
      </c>
      <c r="AO106" s="20">
        <v>806.47549070000002</v>
      </c>
      <c r="AP106" s="20">
        <v>9409.1007477000003</v>
      </c>
      <c r="AQ106" s="20">
        <v>6415.00469849</v>
      </c>
      <c r="AR106" s="20">
        <v>5336.9146088899997</v>
      </c>
      <c r="AS106" s="20">
        <v>10401.13260614</v>
      </c>
      <c r="AT106" s="20">
        <v>7221.63090311</v>
      </c>
      <c r="AU106" s="20">
        <v>1187.3439589300001</v>
      </c>
      <c r="AV106" s="20">
        <v>1618.9943723399999</v>
      </c>
      <c r="AW106" s="20">
        <v>360.65755765</v>
      </c>
      <c r="AX106" s="20">
        <v>12.505814109999999</v>
      </c>
    </row>
    <row r="107" spans="1:50">
      <c r="A107" s="2">
        <v>2904753</v>
      </c>
      <c r="B107" s="2" t="s">
        <v>111</v>
      </c>
      <c r="C107" s="3">
        <v>19600</v>
      </c>
      <c r="D107" s="4">
        <v>40.33</v>
      </c>
      <c r="E107" s="4">
        <v>59.67</v>
      </c>
      <c r="F107" s="4">
        <v>52.05</v>
      </c>
      <c r="G107" s="4">
        <v>47.95</v>
      </c>
      <c r="H107" s="7">
        <v>2067.8000000000002</v>
      </c>
      <c r="I107" s="7">
        <v>4141.4799999999996</v>
      </c>
      <c r="J107" s="7">
        <v>4313.9600000000009</v>
      </c>
      <c r="K107" s="7">
        <v>4284.5600000000004</v>
      </c>
      <c r="L107" s="7">
        <v>3061.52</v>
      </c>
      <c r="M107" s="7">
        <v>1730.68</v>
      </c>
      <c r="N107" s="9">
        <v>6970</v>
      </c>
      <c r="O107" s="7">
        <v>4588</v>
      </c>
      <c r="P107" s="11">
        <v>161</v>
      </c>
      <c r="Q107" s="16">
        <v>38.520000000000003</v>
      </c>
      <c r="R107" s="16">
        <v>58.28</v>
      </c>
      <c r="S107" s="16">
        <v>83.68</v>
      </c>
      <c r="T107" s="17">
        <v>9612</v>
      </c>
      <c r="U107" s="16">
        <v>35.86</v>
      </c>
      <c r="V107" s="16">
        <v>26.03</v>
      </c>
      <c r="W107" s="16">
        <v>1.1599999999999999</v>
      </c>
      <c r="X107" s="16">
        <v>1.63</v>
      </c>
      <c r="Y107" s="16">
        <v>34.840000000000003</v>
      </c>
      <c r="Z107" s="16">
        <v>46.53</v>
      </c>
      <c r="AA107" s="16">
        <v>64</v>
      </c>
      <c r="AB107" s="16">
        <v>51.83</v>
      </c>
      <c r="AC107" s="20">
        <v>15864.67592706</v>
      </c>
      <c r="AD107" s="7">
        <v>7073.0362315800003</v>
      </c>
      <c r="AE107" s="20">
        <f t="shared" si="1"/>
        <v>7936.3803481099994</v>
      </c>
      <c r="AF107" s="20">
        <v>3271.3597040099999</v>
      </c>
      <c r="AG107" s="20">
        <v>3059.5743428999999</v>
      </c>
      <c r="AH107" s="20">
        <v>1272.54023796</v>
      </c>
      <c r="AI107" s="20">
        <v>262.75241208</v>
      </c>
      <c r="AJ107" s="20">
        <v>55.588265210000003</v>
      </c>
      <c r="AK107" s="20">
        <v>8.8478150899999992</v>
      </c>
      <c r="AL107" s="20">
        <v>5.7175708600000004</v>
      </c>
      <c r="AM107" s="20">
        <v>7928.2955789899997</v>
      </c>
      <c r="AN107" s="20">
        <v>7786.4267006199998</v>
      </c>
      <c r="AO107" s="20">
        <v>2762.6600068900002</v>
      </c>
      <c r="AP107" s="20">
        <v>8078.2492264800003</v>
      </c>
      <c r="AQ107" s="20">
        <v>5165.6355721</v>
      </c>
      <c r="AR107" s="20">
        <v>7913.6691936999996</v>
      </c>
      <c r="AS107" s="20">
        <v>9099.6759270799994</v>
      </c>
      <c r="AT107" s="20">
        <v>6997.3128886900004</v>
      </c>
      <c r="AU107" s="20">
        <v>757.62633105999998</v>
      </c>
      <c r="AV107" s="20">
        <v>1106.5990475000001</v>
      </c>
      <c r="AW107" s="20">
        <v>226.44195096999999</v>
      </c>
      <c r="AX107" s="20">
        <v>11.69570886</v>
      </c>
    </row>
    <row r="108" spans="1:50">
      <c r="A108" s="2">
        <v>2904803</v>
      </c>
      <c r="B108" s="2" t="s">
        <v>112</v>
      </c>
      <c r="C108" s="3">
        <v>11420</v>
      </c>
      <c r="D108" s="4">
        <v>47.27</v>
      </c>
      <c r="E108" s="4">
        <v>52.73</v>
      </c>
      <c r="F108" s="4">
        <v>52.47</v>
      </c>
      <c r="G108" s="4">
        <v>47.53</v>
      </c>
      <c r="H108" s="7">
        <v>1081.4740000000002</v>
      </c>
      <c r="I108" s="7">
        <v>1916.2760000000001</v>
      </c>
      <c r="J108" s="7">
        <v>2206.3440000000001</v>
      </c>
      <c r="K108" s="7">
        <v>2805.8940000000002</v>
      </c>
      <c r="L108" s="7">
        <v>2132.114</v>
      </c>
      <c r="M108" s="7">
        <v>1279.04</v>
      </c>
      <c r="N108" s="9">
        <v>5054</v>
      </c>
      <c r="O108" s="7">
        <v>2924</v>
      </c>
      <c r="P108" s="11">
        <v>266</v>
      </c>
      <c r="Q108" s="16">
        <v>5.69</v>
      </c>
      <c r="R108" s="16">
        <v>24.5</v>
      </c>
      <c r="S108" s="16">
        <v>64.31</v>
      </c>
      <c r="T108" s="17">
        <v>3634</v>
      </c>
      <c r="U108" s="16">
        <v>32.42</v>
      </c>
      <c r="V108" s="16">
        <v>30</v>
      </c>
      <c r="W108" s="16">
        <v>28.23</v>
      </c>
      <c r="X108" s="16">
        <v>57.05</v>
      </c>
      <c r="Y108" s="16">
        <v>8.1300000000000008</v>
      </c>
      <c r="Z108" s="16">
        <v>8.76</v>
      </c>
      <c r="AA108" s="16">
        <v>63.64</v>
      </c>
      <c r="AB108" s="16">
        <v>34.200000000000003</v>
      </c>
      <c r="AC108" s="20">
        <v>9500.2097560700004</v>
      </c>
      <c r="AD108" s="7">
        <v>4562.6785473899999</v>
      </c>
      <c r="AE108" s="20">
        <f t="shared" si="1"/>
        <v>6268.7496621199989</v>
      </c>
      <c r="AF108" s="20">
        <v>1185.8420930299999</v>
      </c>
      <c r="AG108" s="20">
        <v>3903.0829136500001</v>
      </c>
      <c r="AH108" s="20">
        <v>929.48154620000003</v>
      </c>
      <c r="AI108" s="20">
        <v>204.85184493</v>
      </c>
      <c r="AJ108" s="20">
        <v>39.498917929999998</v>
      </c>
      <c r="AK108" s="20" t="s">
        <v>309</v>
      </c>
      <c r="AL108" s="20">
        <v>5.9923463799999999</v>
      </c>
      <c r="AM108" s="20">
        <v>3231.4600939000002</v>
      </c>
      <c r="AN108" s="20">
        <v>4694.2941925699997</v>
      </c>
      <c r="AO108" s="20">
        <v>315.38166649999999</v>
      </c>
      <c r="AP108" s="20">
        <v>4805.9155634500003</v>
      </c>
      <c r="AQ108" s="20">
        <v>2916.0784273999998</v>
      </c>
      <c r="AR108" s="20">
        <v>3354.0385252000001</v>
      </c>
      <c r="AS108" s="20">
        <v>6213.20975602</v>
      </c>
      <c r="AT108" s="20">
        <v>5096.1726106100004</v>
      </c>
      <c r="AU108" s="20">
        <v>382.68703405999997</v>
      </c>
      <c r="AV108" s="20">
        <v>623.5283627</v>
      </c>
      <c r="AW108" s="20">
        <v>110.82174865</v>
      </c>
      <c r="AX108" s="20" t="s">
        <v>309</v>
      </c>
    </row>
    <row r="109" spans="1:50">
      <c r="A109" s="2">
        <v>2904852</v>
      </c>
      <c r="B109" s="2" t="s">
        <v>113</v>
      </c>
      <c r="C109" s="3">
        <v>17327</v>
      </c>
      <c r="D109" s="4">
        <v>26.8</v>
      </c>
      <c r="E109" s="4">
        <v>73.2</v>
      </c>
      <c r="F109" s="4">
        <v>49.34</v>
      </c>
      <c r="G109" s="4">
        <v>50.66</v>
      </c>
      <c r="H109" s="7">
        <v>1833.1966</v>
      </c>
      <c r="I109" s="7">
        <v>3569.3620000000001</v>
      </c>
      <c r="J109" s="7">
        <v>3654.2642999999998</v>
      </c>
      <c r="K109" s="7">
        <v>3787.6821999999997</v>
      </c>
      <c r="L109" s="7">
        <v>2739.3986999999997</v>
      </c>
      <c r="M109" s="7">
        <v>1743.0962</v>
      </c>
      <c r="N109" s="9">
        <v>6314</v>
      </c>
      <c r="O109" s="7">
        <v>4316</v>
      </c>
      <c r="P109" s="11">
        <v>184</v>
      </c>
      <c r="Q109" s="16">
        <v>32.82</v>
      </c>
      <c r="R109" s="16">
        <v>53.96</v>
      </c>
      <c r="S109" s="16">
        <v>80.209999999999994</v>
      </c>
      <c r="T109" s="17">
        <v>8442</v>
      </c>
      <c r="U109" s="16">
        <v>37.18</v>
      </c>
      <c r="V109" s="16">
        <v>26.48</v>
      </c>
      <c r="W109" s="16">
        <v>1.21</v>
      </c>
      <c r="X109" s="16">
        <v>4.01</v>
      </c>
      <c r="Y109" s="16">
        <v>28.39</v>
      </c>
      <c r="Z109" s="16">
        <v>42.66</v>
      </c>
      <c r="AA109" s="16">
        <v>70.400000000000006</v>
      </c>
      <c r="AB109" s="16">
        <v>53.34</v>
      </c>
      <c r="AC109" s="20">
        <v>13940.821040430001</v>
      </c>
      <c r="AD109" s="7">
        <v>8624.8758762100006</v>
      </c>
      <c r="AE109" s="20">
        <f t="shared" si="1"/>
        <v>7746.122590689999</v>
      </c>
      <c r="AF109" s="20">
        <v>2880.2113830600001</v>
      </c>
      <c r="AG109" s="20">
        <v>3505.57135406</v>
      </c>
      <c r="AH109" s="20">
        <v>1027.6039396199999</v>
      </c>
      <c r="AI109" s="20">
        <v>239.96567788999999</v>
      </c>
      <c r="AJ109" s="20">
        <v>72.618079440000002</v>
      </c>
      <c r="AK109" s="20">
        <v>20.15215662</v>
      </c>
      <c r="AL109" s="20" t="s">
        <v>309</v>
      </c>
      <c r="AM109" s="20">
        <v>6194.69844982</v>
      </c>
      <c r="AN109" s="20">
        <v>9061.1156593399992</v>
      </c>
      <c r="AO109" s="20">
        <v>3350.7795806300001</v>
      </c>
      <c r="AP109" s="20">
        <v>4879.7053811699998</v>
      </c>
      <c r="AQ109" s="20">
        <v>2843.9188691899999</v>
      </c>
      <c r="AR109" s="20">
        <v>6954.9089015299996</v>
      </c>
      <c r="AS109" s="20">
        <v>8286.8210405200007</v>
      </c>
      <c r="AT109" s="20">
        <v>6415.46483773</v>
      </c>
      <c r="AU109" s="20">
        <v>575.45054960000004</v>
      </c>
      <c r="AV109" s="20">
        <v>1173.70439665</v>
      </c>
      <c r="AW109" s="20">
        <v>122.20125654</v>
      </c>
      <c r="AX109" s="20" t="s">
        <v>309</v>
      </c>
    </row>
    <row r="110" spans="1:50">
      <c r="A110" s="2">
        <v>2905107</v>
      </c>
      <c r="B110" s="2" t="s">
        <v>114</v>
      </c>
      <c r="C110" s="3">
        <v>10368</v>
      </c>
      <c r="D110" s="4">
        <v>35.25</v>
      </c>
      <c r="E110" s="4">
        <v>64.75</v>
      </c>
      <c r="F110" s="4">
        <v>49.58</v>
      </c>
      <c r="G110" s="4">
        <v>50.42</v>
      </c>
      <c r="H110" s="7">
        <v>1143.5904</v>
      </c>
      <c r="I110" s="7">
        <v>1965.7728</v>
      </c>
      <c r="J110" s="7">
        <v>1977.1776</v>
      </c>
      <c r="K110" s="7">
        <v>2054.9376000000002</v>
      </c>
      <c r="L110" s="7">
        <v>1872.4607999999998</v>
      </c>
      <c r="M110" s="7">
        <v>1354.0608000000002</v>
      </c>
      <c r="N110" s="9">
        <v>3658</v>
      </c>
      <c r="O110" s="7">
        <v>2966</v>
      </c>
      <c r="P110" s="11">
        <v>213</v>
      </c>
      <c r="Q110" s="16">
        <v>31.72</v>
      </c>
      <c r="R110" s="16">
        <v>50.34</v>
      </c>
      <c r="S110" s="16">
        <v>76.099999999999994</v>
      </c>
      <c r="T110" s="17">
        <v>3086</v>
      </c>
      <c r="U110" s="16">
        <v>32.770000000000003</v>
      </c>
      <c r="V110" s="16">
        <v>25.2</v>
      </c>
      <c r="W110" s="16">
        <v>7.48</v>
      </c>
      <c r="X110" s="16">
        <v>6.57</v>
      </c>
      <c r="Y110" s="16">
        <v>35.299999999999997</v>
      </c>
      <c r="Z110" s="16">
        <v>61.6</v>
      </c>
      <c r="AA110" s="16">
        <v>57.22</v>
      </c>
      <c r="AB110" s="16">
        <v>31.83</v>
      </c>
      <c r="AC110" s="20">
        <v>8433.2872834499994</v>
      </c>
      <c r="AD110" s="7">
        <v>3867.46830348</v>
      </c>
      <c r="AE110" s="20">
        <f t="shared" si="1"/>
        <v>4848.1124384000004</v>
      </c>
      <c r="AF110" s="20">
        <v>1813.56299683</v>
      </c>
      <c r="AG110" s="20">
        <v>2155.09636851</v>
      </c>
      <c r="AH110" s="20">
        <v>634.13572810999995</v>
      </c>
      <c r="AI110" s="20">
        <v>181.75940972000001</v>
      </c>
      <c r="AJ110" s="20">
        <v>59.274128599999997</v>
      </c>
      <c r="AK110" s="20">
        <v>4.2838066299999999</v>
      </c>
      <c r="AL110" s="20" t="s">
        <v>309</v>
      </c>
      <c r="AM110" s="20">
        <v>3585.1748450199998</v>
      </c>
      <c r="AN110" s="20">
        <v>4263.3882254700002</v>
      </c>
      <c r="AO110" s="20">
        <v>1058.3339109999999</v>
      </c>
      <c r="AP110" s="20">
        <v>4169.8990579499996</v>
      </c>
      <c r="AQ110" s="20">
        <v>2526.8409340200001</v>
      </c>
      <c r="AR110" s="20">
        <v>3639.2990120600002</v>
      </c>
      <c r="AS110" s="20">
        <v>5293.2872834299997</v>
      </c>
      <c r="AT110" s="20">
        <v>4139.7494273800003</v>
      </c>
      <c r="AU110" s="20">
        <v>378.76444670000001</v>
      </c>
      <c r="AV110" s="20">
        <v>679.86408750999999</v>
      </c>
      <c r="AW110" s="20">
        <v>94.909321840000004</v>
      </c>
      <c r="AX110" s="20" t="s">
        <v>309</v>
      </c>
    </row>
    <row r="111" spans="1:50">
      <c r="A111" s="2">
        <v>2905156</v>
      </c>
      <c r="B111" s="2" t="s">
        <v>115</v>
      </c>
      <c r="C111" s="3">
        <v>13639</v>
      </c>
      <c r="D111" s="4">
        <v>24.13</v>
      </c>
      <c r="E111" s="4">
        <v>75.87</v>
      </c>
      <c r="F111" s="4">
        <v>51.72</v>
      </c>
      <c r="G111" s="4">
        <v>48.28</v>
      </c>
      <c r="H111" s="7">
        <v>1204.3236999999999</v>
      </c>
      <c r="I111" s="7">
        <v>2085.4031</v>
      </c>
      <c r="J111" s="7">
        <v>2665.0605999999998</v>
      </c>
      <c r="K111" s="7">
        <v>3377.0164</v>
      </c>
      <c r="L111" s="7">
        <v>2603.6851000000001</v>
      </c>
      <c r="M111" s="7">
        <v>1702.1472000000001</v>
      </c>
      <c r="N111" s="9">
        <v>5596</v>
      </c>
      <c r="O111" s="7">
        <v>3211</v>
      </c>
      <c r="P111" s="11">
        <v>212</v>
      </c>
      <c r="Q111" s="16">
        <v>25.23</v>
      </c>
      <c r="R111" s="16">
        <v>43.28</v>
      </c>
      <c r="S111" s="16">
        <v>71.73</v>
      </c>
      <c r="T111" s="17">
        <v>9339</v>
      </c>
      <c r="U111" s="16">
        <v>38.630000000000003</v>
      </c>
      <c r="V111" s="16">
        <v>27.04</v>
      </c>
      <c r="W111" s="16">
        <v>0.31</v>
      </c>
      <c r="X111" s="16">
        <v>1.84</v>
      </c>
      <c r="Y111" s="16">
        <v>19.329999999999998</v>
      </c>
      <c r="Z111" s="16">
        <v>29.03</v>
      </c>
      <c r="AA111" s="16">
        <v>80.36</v>
      </c>
      <c r="AB111" s="16">
        <v>69.14</v>
      </c>
      <c r="AC111" s="20">
        <v>11526.35835438</v>
      </c>
      <c r="AD111" s="7">
        <v>3616.5480857500002</v>
      </c>
      <c r="AE111" s="20">
        <f t="shared" si="1"/>
        <v>6227.7434462499996</v>
      </c>
      <c r="AF111" s="20">
        <v>2040.1725773400001</v>
      </c>
      <c r="AG111" s="20">
        <v>2763.96560404</v>
      </c>
      <c r="AH111" s="20">
        <v>985.98725460000003</v>
      </c>
      <c r="AI111" s="20">
        <v>415.77934176000002</v>
      </c>
      <c r="AJ111" s="20">
        <v>21.838668510000002</v>
      </c>
      <c r="AK111" s="20" t="s">
        <v>309</v>
      </c>
      <c r="AL111" s="20" t="s">
        <v>309</v>
      </c>
      <c r="AM111" s="20">
        <v>5298.6149081399999</v>
      </c>
      <c r="AN111" s="20">
        <v>4064.45914128</v>
      </c>
      <c r="AO111" s="20">
        <v>734.59595941999999</v>
      </c>
      <c r="AP111" s="20">
        <v>7461.8992131100003</v>
      </c>
      <c r="AQ111" s="20">
        <v>4564.0189487199996</v>
      </c>
      <c r="AR111" s="20">
        <v>4646.7943466699999</v>
      </c>
      <c r="AS111" s="20">
        <v>7702.3583543900004</v>
      </c>
      <c r="AT111" s="20">
        <v>6570.9332906600002</v>
      </c>
      <c r="AU111" s="20">
        <v>527.89932712999996</v>
      </c>
      <c r="AV111" s="20">
        <v>472.80308864</v>
      </c>
      <c r="AW111" s="20">
        <v>130.72264795999999</v>
      </c>
      <c r="AX111" s="20" t="s">
        <v>309</v>
      </c>
    </row>
    <row r="112" spans="1:50">
      <c r="A112" s="2">
        <v>2905305</v>
      </c>
      <c r="B112" s="2" t="s">
        <v>116</v>
      </c>
      <c r="C112" s="3">
        <v>17209</v>
      </c>
      <c r="D112" s="4">
        <v>61.38</v>
      </c>
      <c r="E112" s="4">
        <v>38.619999999999997</v>
      </c>
      <c r="F112" s="4">
        <v>50.93</v>
      </c>
      <c r="G112" s="4">
        <v>49.07</v>
      </c>
      <c r="H112" s="7">
        <v>1905.0363</v>
      </c>
      <c r="I112" s="7">
        <v>3271.4309000000003</v>
      </c>
      <c r="J112" s="7">
        <v>3405.6610999999998</v>
      </c>
      <c r="K112" s="7">
        <v>3780.8172999999997</v>
      </c>
      <c r="L112" s="7">
        <v>3097.62</v>
      </c>
      <c r="M112" s="7">
        <v>1750.1552999999999</v>
      </c>
      <c r="N112" s="9">
        <v>5250</v>
      </c>
      <c r="O112" s="7">
        <v>4740</v>
      </c>
      <c r="P112" s="11">
        <v>206</v>
      </c>
      <c r="Q112" s="16">
        <v>28.64</v>
      </c>
      <c r="R112" s="16">
        <v>48.56</v>
      </c>
      <c r="S112" s="16">
        <v>76.37</v>
      </c>
      <c r="T112" s="17">
        <v>3155</v>
      </c>
      <c r="U112" s="16">
        <v>29.47</v>
      </c>
      <c r="V112" s="16">
        <v>21.82</v>
      </c>
      <c r="W112" s="16">
        <v>0.93</v>
      </c>
      <c r="X112" s="16">
        <v>3.57</v>
      </c>
      <c r="Y112" s="16">
        <v>61.07</v>
      </c>
      <c r="Z112" s="16">
        <v>78.19</v>
      </c>
      <c r="AA112" s="16">
        <v>38</v>
      </c>
      <c r="AB112" s="16">
        <v>18.25</v>
      </c>
      <c r="AC112" s="20">
        <v>14046.25888331</v>
      </c>
      <c r="AD112" s="7">
        <v>6328.8065399899997</v>
      </c>
      <c r="AE112" s="20">
        <f t="shared" si="1"/>
        <v>9175.445356709999</v>
      </c>
      <c r="AF112" s="20">
        <v>4183.9076801800002</v>
      </c>
      <c r="AG112" s="20">
        <v>3244.1036731200002</v>
      </c>
      <c r="AH112" s="20">
        <v>1430.5477941300001</v>
      </c>
      <c r="AI112" s="20">
        <v>237.3778575</v>
      </c>
      <c r="AJ112" s="20">
        <v>57.454807559999999</v>
      </c>
      <c r="AK112" s="20">
        <v>4.1640418199999996</v>
      </c>
      <c r="AL112" s="20">
        <v>17.889502400000001</v>
      </c>
      <c r="AM112" s="20">
        <v>4870.8135265000001</v>
      </c>
      <c r="AN112" s="20">
        <v>6672.8346171699995</v>
      </c>
      <c r="AO112" s="20">
        <v>624.06786202000001</v>
      </c>
      <c r="AP112" s="20">
        <v>7373.4242660399996</v>
      </c>
      <c r="AQ112" s="20">
        <v>4246.7456644800004</v>
      </c>
      <c r="AR112" s="20">
        <v>5652.5266649699997</v>
      </c>
      <c r="AS112" s="20">
        <v>8674.2588832000001</v>
      </c>
      <c r="AT112" s="20">
        <v>6502.0001813899999</v>
      </c>
      <c r="AU112" s="20">
        <v>733.49567082999999</v>
      </c>
      <c r="AV112" s="20">
        <v>1310.1796999600001</v>
      </c>
      <c r="AW112" s="20">
        <v>128.58333102</v>
      </c>
      <c r="AX112" s="20" t="s">
        <v>309</v>
      </c>
    </row>
    <row r="113" spans="1:50">
      <c r="A113" s="2">
        <v>2905404</v>
      </c>
      <c r="B113" s="2" t="s">
        <v>117</v>
      </c>
      <c r="C113" s="3">
        <v>15374</v>
      </c>
      <c r="D113" s="4">
        <v>52.99</v>
      </c>
      <c r="E113" s="4">
        <v>47.01</v>
      </c>
      <c r="F113" s="4">
        <v>51</v>
      </c>
      <c r="G113" s="4">
        <v>49</v>
      </c>
      <c r="H113" s="7">
        <v>1669.6163999999999</v>
      </c>
      <c r="I113" s="7">
        <v>2652.0149999999999</v>
      </c>
      <c r="J113" s="7">
        <v>3145.5204000000003</v>
      </c>
      <c r="K113" s="7">
        <v>4286.2712000000001</v>
      </c>
      <c r="L113" s="7">
        <v>2685.8377999999998</v>
      </c>
      <c r="M113" s="7">
        <v>936.27660000000003</v>
      </c>
      <c r="N113" s="9">
        <v>3450</v>
      </c>
      <c r="O113" s="7">
        <v>4724</v>
      </c>
      <c r="P113" s="11">
        <v>328</v>
      </c>
      <c r="Q113" s="16">
        <v>15.02</v>
      </c>
      <c r="R113" s="16">
        <v>32.9</v>
      </c>
      <c r="S113" s="16">
        <v>63.69</v>
      </c>
      <c r="T113" s="17">
        <v>203</v>
      </c>
      <c r="U113" s="16">
        <v>28.59</v>
      </c>
      <c r="V113" s="16">
        <v>15.61</v>
      </c>
      <c r="W113" s="16">
        <v>27.17</v>
      </c>
      <c r="X113" s="16">
        <v>41.87</v>
      </c>
      <c r="Y113" s="16">
        <v>57.03</v>
      </c>
      <c r="Z113" s="16">
        <v>56.46</v>
      </c>
      <c r="AA113" s="16">
        <v>15.8</v>
      </c>
      <c r="AB113" s="16">
        <v>1.67</v>
      </c>
      <c r="AC113" s="20">
        <v>12539.7240778</v>
      </c>
      <c r="AD113" s="7">
        <v>6540.5455029599998</v>
      </c>
      <c r="AE113" s="20">
        <f t="shared" si="1"/>
        <v>8088.0943780699999</v>
      </c>
      <c r="AF113" s="20">
        <v>2170.0911497900001</v>
      </c>
      <c r="AG113" s="20">
        <v>3311.2222544299998</v>
      </c>
      <c r="AH113" s="20">
        <v>1902.64375683</v>
      </c>
      <c r="AI113" s="20">
        <v>521.75951814999996</v>
      </c>
      <c r="AJ113" s="20">
        <v>126.46389016000001</v>
      </c>
      <c r="AK113" s="20">
        <v>39.39474697</v>
      </c>
      <c r="AL113" s="20">
        <v>16.519061740000001</v>
      </c>
      <c r="AM113" s="20">
        <v>4451.6296997700001</v>
      </c>
      <c r="AN113" s="20">
        <v>7180.2134902999996</v>
      </c>
      <c r="AO113" s="20">
        <v>748.28621485999997</v>
      </c>
      <c r="AP113" s="20">
        <v>5359.5105875400004</v>
      </c>
      <c r="AQ113" s="20">
        <v>3703.3434849099999</v>
      </c>
      <c r="AR113" s="20">
        <v>5422.71090061</v>
      </c>
      <c r="AS113" s="20">
        <v>7897.7240778599999</v>
      </c>
      <c r="AT113" s="20">
        <v>5033.3070571199996</v>
      </c>
      <c r="AU113" s="20">
        <v>989.43677453999999</v>
      </c>
      <c r="AV113" s="20">
        <v>1435.61733437</v>
      </c>
      <c r="AW113" s="20">
        <v>416.08770874999999</v>
      </c>
      <c r="AX113" s="20">
        <v>23.275203080000001</v>
      </c>
    </row>
    <row r="114" spans="1:50">
      <c r="A114" s="2">
        <v>2905503</v>
      </c>
      <c r="B114" s="2" t="s">
        <v>118</v>
      </c>
      <c r="C114" s="3">
        <v>12491</v>
      </c>
      <c r="D114" s="4">
        <v>36.49</v>
      </c>
      <c r="E114" s="4">
        <v>63.51</v>
      </c>
      <c r="F114" s="4">
        <v>49.25</v>
      </c>
      <c r="G114" s="4">
        <v>50.75</v>
      </c>
      <c r="H114" s="7">
        <v>1386.501</v>
      </c>
      <c r="I114" s="7">
        <v>2274.6111000000001</v>
      </c>
      <c r="J114" s="7">
        <v>2514.4382999999998</v>
      </c>
      <c r="K114" s="7">
        <v>2518.1855999999998</v>
      </c>
      <c r="L114" s="7">
        <v>2250.8782000000001</v>
      </c>
      <c r="M114" s="7">
        <v>1546.3858000000002</v>
      </c>
      <c r="N114" s="9">
        <v>5168</v>
      </c>
      <c r="O114" s="7">
        <v>3525</v>
      </c>
      <c r="P114" s="11">
        <v>194</v>
      </c>
      <c r="Q114" s="16">
        <v>37.25</v>
      </c>
      <c r="R114" s="16">
        <v>52.54</v>
      </c>
      <c r="S114" s="16">
        <v>76.44</v>
      </c>
      <c r="T114" s="17">
        <v>3065</v>
      </c>
      <c r="U114" s="16">
        <v>32.450000000000003</v>
      </c>
      <c r="V114" s="16">
        <v>29.26</v>
      </c>
      <c r="W114" s="16">
        <v>28.78</v>
      </c>
      <c r="X114" s="16">
        <v>7.21</v>
      </c>
      <c r="Y114" s="16">
        <v>32.89</v>
      </c>
      <c r="Z114" s="16">
        <v>68.650000000000006</v>
      </c>
      <c r="AA114" s="16">
        <v>38.33</v>
      </c>
      <c r="AB114" s="16">
        <v>24.14</v>
      </c>
      <c r="AC114" s="20">
        <v>10110.424125809999</v>
      </c>
      <c r="AD114" s="7">
        <v>5323.5728670300005</v>
      </c>
      <c r="AE114" s="20">
        <f t="shared" si="1"/>
        <v>5954.9607004100008</v>
      </c>
      <c r="AF114" s="20">
        <v>2447.9794224699999</v>
      </c>
      <c r="AG114" s="20">
        <v>2419.7074142500001</v>
      </c>
      <c r="AH114" s="20">
        <v>808.47673003</v>
      </c>
      <c r="AI114" s="20">
        <v>221.51207042999999</v>
      </c>
      <c r="AJ114" s="20">
        <v>45.882354249999999</v>
      </c>
      <c r="AK114" s="20">
        <v>11.40270898</v>
      </c>
      <c r="AL114" s="20" t="s">
        <v>309</v>
      </c>
      <c r="AM114" s="20">
        <v>4155.4634254100001</v>
      </c>
      <c r="AN114" s="20">
        <v>5938.9152774599997</v>
      </c>
      <c r="AO114" s="20">
        <v>1804.9751482300001</v>
      </c>
      <c r="AP114" s="20">
        <v>4171.5088483600002</v>
      </c>
      <c r="AQ114" s="20">
        <v>2350.4882771799998</v>
      </c>
      <c r="AR114" s="20">
        <v>4721.3462008899996</v>
      </c>
      <c r="AS114" s="20">
        <v>6349.4241258299999</v>
      </c>
      <c r="AT114" s="20">
        <v>4853.1615128499998</v>
      </c>
      <c r="AU114" s="20">
        <v>711.50079115999995</v>
      </c>
      <c r="AV114" s="20">
        <v>688.24618249000002</v>
      </c>
      <c r="AW114" s="20">
        <v>89.649120850000003</v>
      </c>
      <c r="AX114" s="20">
        <v>6.8665184799999999</v>
      </c>
    </row>
    <row r="115" spans="1:50">
      <c r="A115" s="2">
        <v>2906600</v>
      </c>
      <c r="B115" s="2" t="s">
        <v>119</v>
      </c>
      <c r="C115" s="3">
        <v>13210</v>
      </c>
      <c r="D115" s="4">
        <v>58.48</v>
      </c>
      <c r="E115" s="4">
        <v>41.52</v>
      </c>
      <c r="F115" s="4">
        <v>51.59</v>
      </c>
      <c r="G115" s="4">
        <v>48.41</v>
      </c>
      <c r="H115" s="7">
        <v>1039.627</v>
      </c>
      <c r="I115" s="7">
        <v>1890.3510000000001</v>
      </c>
      <c r="J115" s="7">
        <v>2570.6660000000002</v>
      </c>
      <c r="K115" s="7">
        <v>2882.422</v>
      </c>
      <c r="L115" s="7">
        <v>3003.9539999999997</v>
      </c>
      <c r="M115" s="7">
        <v>1821.6589999999999</v>
      </c>
      <c r="N115" s="9">
        <v>5254</v>
      </c>
      <c r="O115" s="7">
        <v>3675</v>
      </c>
      <c r="P115" s="11">
        <v>263</v>
      </c>
      <c r="Q115" s="16">
        <v>16.149999999999999</v>
      </c>
      <c r="R115" s="16">
        <v>33.72</v>
      </c>
      <c r="S115" s="16">
        <v>64.569999999999993</v>
      </c>
      <c r="T115" s="17">
        <v>3474</v>
      </c>
      <c r="U115" s="16">
        <v>32.17</v>
      </c>
      <c r="V115" s="16">
        <v>25.56</v>
      </c>
      <c r="W115" s="16">
        <v>0.41</v>
      </c>
      <c r="X115" s="16">
        <v>0.44</v>
      </c>
      <c r="Y115" s="16">
        <v>64.34</v>
      </c>
      <c r="Z115" s="16">
        <v>72.05</v>
      </c>
      <c r="AA115" s="16">
        <v>35.25</v>
      </c>
      <c r="AB115" s="16">
        <v>27.51</v>
      </c>
      <c r="AC115" s="20">
        <v>11327.373723660001</v>
      </c>
      <c r="AD115" s="7">
        <v>5884.1097918599999</v>
      </c>
      <c r="AE115" s="20">
        <f t="shared" si="1"/>
        <v>7622.5341692400007</v>
      </c>
      <c r="AF115" s="20">
        <v>2240.7986683700001</v>
      </c>
      <c r="AG115" s="20">
        <v>3932.76265091</v>
      </c>
      <c r="AH115" s="20">
        <v>1103.5199437700001</v>
      </c>
      <c r="AI115" s="20">
        <v>275.64697296000003</v>
      </c>
      <c r="AJ115" s="20">
        <v>59.968335400000001</v>
      </c>
      <c r="AK115" s="20">
        <v>4.45150062</v>
      </c>
      <c r="AL115" s="20">
        <v>5.38609721</v>
      </c>
      <c r="AM115" s="20">
        <v>3704.8395543299998</v>
      </c>
      <c r="AN115" s="20">
        <v>6239.5911929200001</v>
      </c>
      <c r="AO115" s="20">
        <v>1049.8818702599999</v>
      </c>
      <c r="AP115" s="20">
        <v>5087.7825306499999</v>
      </c>
      <c r="AQ115" s="20">
        <v>2654.9576840700001</v>
      </c>
      <c r="AR115" s="20">
        <v>3753.4376348599999</v>
      </c>
      <c r="AS115" s="20">
        <v>7718.3737235799999</v>
      </c>
      <c r="AT115" s="20">
        <v>6055.9656693500001</v>
      </c>
      <c r="AU115" s="20">
        <v>516.14765356999999</v>
      </c>
      <c r="AV115" s="20">
        <v>951.96569780000004</v>
      </c>
      <c r="AW115" s="20">
        <v>194.29470286</v>
      </c>
      <c r="AX115" s="20" t="s">
        <v>309</v>
      </c>
    </row>
    <row r="116" spans="1:50">
      <c r="A116" s="2">
        <v>2906824</v>
      </c>
      <c r="B116" s="2" t="s">
        <v>120</v>
      </c>
      <c r="C116" s="3">
        <v>15732</v>
      </c>
      <c r="D116" s="4">
        <v>55.29</v>
      </c>
      <c r="E116" s="4">
        <v>44.71</v>
      </c>
      <c r="F116" s="4">
        <v>50.83</v>
      </c>
      <c r="G116" s="4">
        <v>49.17</v>
      </c>
      <c r="H116" s="7">
        <v>1691.19</v>
      </c>
      <c r="I116" s="7">
        <v>2990.6532000000002</v>
      </c>
      <c r="J116" s="7">
        <v>2872.6632</v>
      </c>
      <c r="K116" s="7">
        <v>3470.4791999999998</v>
      </c>
      <c r="L116" s="7">
        <v>2907.2736</v>
      </c>
      <c r="M116" s="7">
        <v>1799.7407999999998</v>
      </c>
      <c r="N116" s="9">
        <v>5578</v>
      </c>
      <c r="O116" s="7">
        <v>4231</v>
      </c>
      <c r="P116" s="11">
        <v>235</v>
      </c>
      <c r="Q116" s="16">
        <v>24.18</v>
      </c>
      <c r="R116" s="16">
        <v>44.53</v>
      </c>
      <c r="S116" s="16">
        <v>72.94</v>
      </c>
      <c r="T116" s="17">
        <v>4679</v>
      </c>
      <c r="U116" s="16">
        <v>32.17</v>
      </c>
      <c r="V116" s="16">
        <v>25.24</v>
      </c>
      <c r="W116" s="16">
        <v>3.34</v>
      </c>
      <c r="X116" s="16">
        <v>14.75</v>
      </c>
      <c r="Y116" s="16">
        <v>53.48</v>
      </c>
      <c r="Z116" s="16">
        <v>53.63</v>
      </c>
      <c r="AA116" s="16">
        <v>43.19</v>
      </c>
      <c r="AB116" s="16">
        <v>31.62</v>
      </c>
      <c r="AC116" s="20">
        <v>12710.210567329999</v>
      </c>
      <c r="AD116" s="7">
        <v>6179.0116277200004</v>
      </c>
      <c r="AE116" s="20">
        <f t="shared" si="1"/>
        <v>7890.0446791300001</v>
      </c>
      <c r="AF116" s="20">
        <v>3326.8986270300002</v>
      </c>
      <c r="AG116" s="20">
        <v>2990.75894707</v>
      </c>
      <c r="AH116" s="20">
        <v>1032.3381243399999</v>
      </c>
      <c r="AI116" s="20">
        <v>375.29913501999999</v>
      </c>
      <c r="AJ116" s="20">
        <v>148.36085946</v>
      </c>
      <c r="AK116" s="20">
        <v>10.73117454</v>
      </c>
      <c r="AL116" s="20">
        <v>5.6578116700000001</v>
      </c>
      <c r="AM116" s="20">
        <v>4820.1658882199999</v>
      </c>
      <c r="AN116" s="20">
        <v>6632.7966258300003</v>
      </c>
      <c r="AO116" s="20">
        <v>1310.89711403</v>
      </c>
      <c r="AP116" s="20">
        <v>6077.4139415199998</v>
      </c>
      <c r="AQ116" s="20">
        <v>3509.2687741899999</v>
      </c>
      <c r="AR116" s="20">
        <v>5453.3250857100002</v>
      </c>
      <c r="AS116" s="20">
        <v>8130.2105673300002</v>
      </c>
      <c r="AT116" s="20">
        <v>6343.6989494999998</v>
      </c>
      <c r="AU116" s="20">
        <v>572.01632172999996</v>
      </c>
      <c r="AV116" s="20">
        <v>1057.2103250499999</v>
      </c>
      <c r="AW116" s="20">
        <v>157.28497105</v>
      </c>
      <c r="AX116" s="20" t="s">
        <v>309</v>
      </c>
    </row>
    <row r="117" spans="1:50">
      <c r="A117" s="2">
        <v>2906857</v>
      </c>
      <c r="B117" s="2" t="s">
        <v>121</v>
      </c>
      <c r="C117" s="3">
        <v>11527</v>
      </c>
      <c r="D117" s="4">
        <v>48.54</v>
      </c>
      <c r="E117" s="4">
        <v>51.46</v>
      </c>
      <c r="F117" s="4">
        <v>50.39</v>
      </c>
      <c r="G117" s="4">
        <v>49.61</v>
      </c>
      <c r="H117" s="7">
        <v>896.80060000000003</v>
      </c>
      <c r="I117" s="7">
        <v>1770.5472</v>
      </c>
      <c r="J117" s="7">
        <v>2093.3032000000003</v>
      </c>
      <c r="K117" s="7">
        <v>2313.4689000000003</v>
      </c>
      <c r="L117" s="7">
        <v>2570.5210000000002</v>
      </c>
      <c r="M117" s="7">
        <v>1881.2064</v>
      </c>
      <c r="N117" s="9">
        <v>4958</v>
      </c>
      <c r="O117" s="7">
        <v>3755</v>
      </c>
      <c r="P117" s="11">
        <v>274</v>
      </c>
      <c r="Q117" s="16">
        <v>16.48</v>
      </c>
      <c r="R117" s="16">
        <v>34.909999999999997</v>
      </c>
      <c r="S117" s="16">
        <v>64.45</v>
      </c>
      <c r="T117" s="17">
        <v>1859</v>
      </c>
      <c r="U117" s="16">
        <v>37.07</v>
      </c>
      <c r="V117" s="16">
        <v>27.98</v>
      </c>
      <c r="W117" s="16">
        <v>21.8</v>
      </c>
      <c r="X117" s="16">
        <v>30.01</v>
      </c>
      <c r="Y117" s="16">
        <v>39.54</v>
      </c>
      <c r="Z117" s="16">
        <v>51.32</v>
      </c>
      <c r="AA117" s="16">
        <v>38.659999999999997</v>
      </c>
      <c r="AB117" s="16">
        <v>18.670000000000002</v>
      </c>
      <c r="AC117" s="20">
        <v>9871.9430720500004</v>
      </c>
      <c r="AD117" s="7">
        <v>4949.5944119899996</v>
      </c>
      <c r="AE117" s="20">
        <f t="shared" si="1"/>
        <v>6414.7654516499988</v>
      </c>
      <c r="AF117" s="20">
        <v>1867.2886645200001</v>
      </c>
      <c r="AG117" s="20">
        <v>3199.4125527699998</v>
      </c>
      <c r="AH117" s="20">
        <v>943.65905375</v>
      </c>
      <c r="AI117" s="20">
        <v>337.98670236999999</v>
      </c>
      <c r="AJ117" s="20">
        <v>52.051685589999998</v>
      </c>
      <c r="AK117" s="20">
        <v>6.9812642699999996</v>
      </c>
      <c r="AL117" s="20">
        <v>7.3855283800000002</v>
      </c>
      <c r="AM117" s="20">
        <v>3457.1776203499999</v>
      </c>
      <c r="AN117" s="20">
        <v>5288.85410426</v>
      </c>
      <c r="AO117" s="20">
        <v>937.29730515999995</v>
      </c>
      <c r="AP117" s="20">
        <v>4583.08896774</v>
      </c>
      <c r="AQ117" s="20">
        <v>2519.8803151900001</v>
      </c>
      <c r="AR117" s="20">
        <v>3355.5683988999999</v>
      </c>
      <c r="AS117" s="20">
        <v>6784.9430719900001</v>
      </c>
      <c r="AT117" s="20">
        <v>5299.5581933000003</v>
      </c>
      <c r="AU117" s="20">
        <v>559.50495570999999</v>
      </c>
      <c r="AV117" s="20">
        <v>803.31044967000003</v>
      </c>
      <c r="AW117" s="20">
        <v>116.41623928999999</v>
      </c>
      <c r="AX117" s="20">
        <v>6.1532340200000002</v>
      </c>
    </row>
    <row r="118" spans="1:50">
      <c r="A118" s="2">
        <v>2906899</v>
      </c>
      <c r="B118" s="2" t="s">
        <v>122</v>
      </c>
      <c r="C118" s="3">
        <v>10222</v>
      </c>
      <c r="D118" s="4">
        <v>24.58</v>
      </c>
      <c r="E118" s="4">
        <v>75.42</v>
      </c>
      <c r="F118" s="4">
        <v>51.03</v>
      </c>
      <c r="G118" s="4">
        <v>48.97</v>
      </c>
      <c r="H118" s="7">
        <v>823.89320000000009</v>
      </c>
      <c r="I118" s="7">
        <v>1593.6098000000002</v>
      </c>
      <c r="J118" s="7">
        <v>1874.7148000000002</v>
      </c>
      <c r="K118" s="7">
        <v>2082.2214000000004</v>
      </c>
      <c r="L118" s="7">
        <v>2155.8198000000002</v>
      </c>
      <c r="M118" s="7">
        <v>1690.7188000000001</v>
      </c>
      <c r="N118" s="9">
        <v>5130</v>
      </c>
      <c r="O118" s="7">
        <v>2907</v>
      </c>
      <c r="P118" s="11">
        <v>248</v>
      </c>
      <c r="Q118" s="16">
        <v>19.39</v>
      </c>
      <c r="R118" s="16">
        <v>36.39</v>
      </c>
      <c r="S118" s="16">
        <v>65.900000000000006</v>
      </c>
      <c r="T118" s="17">
        <v>6797</v>
      </c>
      <c r="U118" s="16">
        <v>38.729999999999997</v>
      </c>
      <c r="V118" s="16">
        <v>32.869999999999997</v>
      </c>
      <c r="W118" s="16">
        <v>0.14000000000000001</v>
      </c>
      <c r="X118" s="16">
        <v>3.65</v>
      </c>
      <c r="Y118" s="16">
        <v>11.27</v>
      </c>
      <c r="Z118" s="16">
        <v>29.89</v>
      </c>
      <c r="AA118" s="16">
        <v>88.59</v>
      </c>
      <c r="AB118" s="16">
        <v>66.459999999999994</v>
      </c>
      <c r="AC118" s="20">
        <v>8691.7351763900006</v>
      </c>
      <c r="AD118" s="7">
        <v>3669.54059461</v>
      </c>
      <c r="AE118" s="20">
        <f t="shared" si="1"/>
        <v>5617.9757396099994</v>
      </c>
      <c r="AF118" s="20">
        <v>1805.2892149199999</v>
      </c>
      <c r="AG118" s="20">
        <v>2692.0352306499999</v>
      </c>
      <c r="AH118" s="20">
        <v>915.93144182000003</v>
      </c>
      <c r="AI118" s="20">
        <v>141.89559248</v>
      </c>
      <c r="AJ118" s="20">
        <v>52.97985508</v>
      </c>
      <c r="AK118" s="20" t="s">
        <v>309</v>
      </c>
      <c r="AL118" s="20">
        <v>9.8444046600000004</v>
      </c>
      <c r="AM118" s="20">
        <v>3073.7594367299998</v>
      </c>
      <c r="AN118" s="20">
        <v>3943.4912827899998</v>
      </c>
      <c r="AO118" s="20">
        <v>651.56830731000002</v>
      </c>
      <c r="AP118" s="20">
        <v>4748.2438935500004</v>
      </c>
      <c r="AQ118" s="20">
        <v>2422.1911294199999</v>
      </c>
      <c r="AR118" s="20">
        <v>3139.8150103600001</v>
      </c>
      <c r="AS118" s="20">
        <v>5920.7351763200004</v>
      </c>
      <c r="AT118" s="20">
        <v>5151.4560218799998</v>
      </c>
      <c r="AU118" s="20">
        <v>301.76809459999998</v>
      </c>
      <c r="AV118" s="20">
        <v>364.81474324999999</v>
      </c>
      <c r="AW118" s="20">
        <v>102.69631659</v>
      </c>
      <c r="AX118" s="20" t="s">
        <v>309</v>
      </c>
    </row>
    <row r="119" spans="1:50">
      <c r="A119" s="2">
        <v>2907608</v>
      </c>
      <c r="B119" s="2" t="s">
        <v>123</v>
      </c>
      <c r="C119" s="3">
        <v>17013</v>
      </c>
      <c r="D119" s="4">
        <v>47.95</v>
      </c>
      <c r="E119" s="4">
        <v>52.05</v>
      </c>
      <c r="F119" s="4">
        <v>51.07</v>
      </c>
      <c r="G119" s="4">
        <v>48.93</v>
      </c>
      <c r="H119" s="7">
        <v>1697.8974000000003</v>
      </c>
      <c r="I119" s="7">
        <v>3115.0802999999996</v>
      </c>
      <c r="J119" s="7">
        <v>2909.2230000000004</v>
      </c>
      <c r="K119" s="7">
        <v>3736.0548000000003</v>
      </c>
      <c r="L119" s="7">
        <v>3484.2624000000001</v>
      </c>
      <c r="M119" s="7">
        <v>2070.4820999999997</v>
      </c>
      <c r="N119" s="9">
        <v>4882</v>
      </c>
      <c r="O119" s="7">
        <v>4938</v>
      </c>
      <c r="P119" s="11">
        <v>213</v>
      </c>
      <c r="Q119" s="16">
        <v>30.19</v>
      </c>
      <c r="R119" s="16">
        <v>47.57</v>
      </c>
      <c r="S119" s="16">
        <v>76.17</v>
      </c>
      <c r="T119" s="17">
        <v>1750</v>
      </c>
      <c r="U119" s="16">
        <v>26.86</v>
      </c>
      <c r="V119" s="16">
        <v>20.010000000000002</v>
      </c>
      <c r="W119" s="16">
        <v>0.35</v>
      </c>
      <c r="X119" s="16">
        <v>6.03</v>
      </c>
      <c r="Y119" s="16">
        <v>64.459999999999994</v>
      </c>
      <c r="Z119" s="16">
        <v>82.32</v>
      </c>
      <c r="AA119" s="16">
        <v>35.19</v>
      </c>
      <c r="AB119" s="16">
        <v>11.64</v>
      </c>
      <c r="AC119" s="20">
        <v>13995.00623553</v>
      </c>
      <c r="AD119" s="7">
        <v>6226.8205068099996</v>
      </c>
      <c r="AE119" s="20">
        <f t="shared" si="1"/>
        <v>8456.2802755799985</v>
      </c>
      <c r="AF119" s="20">
        <v>3493.2164349499999</v>
      </c>
      <c r="AG119" s="20">
        <v>3354.1788807500002</v>
      </c>
      <c r="AH119" s="20">
        <v>1190.66597262</v>
      </c>
      <c r="AI119" s="20">
        <v>327.41718142000002</v>
      </c>
      <c r="AJ119" s="20">
        <v>69.338358639999996</v>
      </c>
      <c r="AK119" s="20">
        <v>9.5794478600000001</v>
      </c>
      <c r="AL119" s="20">
        <v>11.883999340000001</v>
      </c>
      <c r="AM119" s="20">
        <v>5538.72595998</v>
      </c>
      <c r="AN119" s="20">
        <v>6944.9376354899996</v>
      </c>
      <c r="AO119" s="20">
        <v>1490.6774891800001</v>
      </c>
      <c r="AP119" s="20">
        <v>7050.0686000699998</v>
      </c>
      <c r="AQ119" s="20">
        <v>4048.0484707999999</v>
      </c>
      <c r="AR119" s="20">
        <v>5482.1509446800001</v>
      </c>
      <c r="AS119" s="20">
        <v>9290.0062355400005</v>
      </c>
      <c r="AT119" s="20">
        <v>6417.9754026000001</v>
      </c>
      <c r="AU119" s="20">
        <v>876.54712095000002</v>
      </c>
      <c r="AV119" s="20">
        <v>1760.7818017899999</v>
      </c>
      <c r="AW119" s="20">
        <v>234.70191019999999</v>
      </c>
      <c r="AX119" s="20" t="s">
        <v>309</v>
      </c>
    </row>
    <row r="120" spans="1:50">
      <c r="A120" s="2">
        <v>2907707</v>
      </c>
      <c r="B120" s="2" t="s">
        <v>124</v>
      </c>
      <c r="C120" s="3">
        <v>10734</v>
      </c>
      <c r="D120" s="4">
        <v>24.51</v>
      </c>
      <c r="E120" s="4">
        <v>75.489999999999995</v>
      </c>
      <c r="F120" s="4">
        <v>50.7</v>
      </c>
      <c r="G120" s="4">
        <v>49.3</v>
      </c>
      <c r="H120" s="7">
        <v>1085.2074</v>
      </c>
      <c r="I120" s="7">
        <v>2151.0935999999997</v>
      </c>
      <c r="J120" s="7">
        <v>2027.6526000000001</v>
      </c>
      <c r="K120" s="7">
        <v>2271.3144000000002</v>
      </c>
      <c r="L120" s="7">
        <v>1856.9820000000002</v>
      </c>
      <c r="M120" s="7">
        <v>1341.75</v>
      </c>
      <c r="N120" s="9">
        <v>4256</v>
      </c>
      <c r="O120" s="7">
        <v>2739</v>
      </c>
      <c r="P120" s="11">
        <v>219</v>
      </c>
      <c r="Q120" s="16">
        <v>29.1</v>
      </c>
      <c r="R120" s="16">
        <v>48.86</v>
      </c>
      <c r="S120" s="16">
        <v>75.709999999999994</v>
      </c>
      <c r="T120" s="17">
        <v>4683</v>
      </c>
      <c r="U120" s="16">
        <v>32.130000000000003</v>
      </c>
      <c r="V120" s="16">
        <v>28.38</v>
      </c>
      <c r="W120" s="16">
        <v>0.09</v>
      </c>
      <c r="X120" s="16">
        <v>24.94</v>
      </c>
      <c r="Y120" s="16">
        <v>45.62</v>
      </c>
      <c r="Z120" s="16">
        <v>29.21</v>
      </c>
      <c r="AA120" s="16">
        <v>54.29</v>
      </c>
      <c r="AB120" s="16">
        <v>45.86</v>
      </c>
      <c r="AC120" s="20">
        <v>8682.6304009399992</v>
      </c>
      <c r="AD120" s="7">
        <v>3689.4524409400001</v>
      </c>
      <c r="AE120" s="20">
        <f t="shared" si="1"/>
        <v>4904.9208906000003</v>
      </c>
      <c r="AF120" s="20">
        <v>1694.4357339799999</v>
      </c>
      <c r="AG120" s="20">
        <v>2157.5667231000002</v>
      </c>
      <c r="AH120" s="20">
        <v>719.23506310000005</v>
      </c>
      <c r="AI120" s="20">
        <v>202.98265835999999</v>
      </c>
      <c r="AJ120" s="20">
        <v>115.39091533</v>
      </c>
      <c r="AK120" s="20">
        <v>10.247248900000001</v>
      </c>
      <c r="AL120" s="20">
        <v>5.0625478299999997</v>
      </c>
      <c r="AM120" s="20">
        <v>3777.7095103900001</v>
      </c>
      <c r="AN120" s="20">
        <v>3991.7962732400001</v>
      </c>
      <c r="AO120" s="20">
        <v>947.73215039000002</v>
      </c>
      <c r="AP120" s="20">
        <v>4690.8341277500003</v>
      </c>
      <c r="AQ120" s="20">
        <v>2829.9773599999999</v>
      </c>
      <c r="AR120" s="20">
        <v>4817.11573967</v>
      </c>
      <c r="AS120" s="20">
        <v>5438.6304009699998</v>
      </c>
      <c r="AT120" s="20">
        <v>4064.6621987399999</v>
      </c>
      <c r="AU120" s="20">
        <v>324.21349486999998</v>
      </c>
      <c r="AV120" s="20">
        <v>797.30069747000005</v>
      </c>
      <c r="AW120" s="20">
        <v>252.45400989000001</v>
      </c>
      <c r="AX120" s="20" t="s">
        <v>309</v>
      </c>
    </row>
    <row r="121" spans="1:50">
      <c r="A121" s="2">
        <v>2907905</v>
      </c>
      <c r="B121" s="2" t="s">
        <v>125</v>
      </c>
      <c r="C121" s="3">
        <v>15755</v>
      </c>
      <c r="D121" s="4">
        <v>71.64</v>
      </c>
      <c r="E121" s="4">
        <v>28.36</v>
      </c>
      <c r="F121" s="4">
        <v>48.73</v>
      </c>
      <c r="G121" s="4">
        <v>51.27</v>
      </c>
      <c r="H121" s="7">
        <v>1603.8589999999999</v>
      </c>
      <c r="I121" s="7">
        <v>2894.1935000000003</v>
      </c>
      <c r="J121" s="7">
        <v>3116.3390000000004</v>
      </c>
      <c r="K121" s="7">
        <v>3543.2994999999996</v>
      </c>
      <c r="L121" s="7">
        <v>2840.6265000000003</v>
      </c>
      <c r="M121" s="7">
        <v>1755.1070000000002</v>
      </c>
      <c r="N121" s="9">
        <v>5376</v>
      </c>
      <c r="O121" s="7">
        <v>4420</v>
      </c>
      <c r="P121" s="11">
        <v>273</v>
      </c>
      <c r="Q121" s="16">
        <v>21.36</v>
      </c>
      <c r="R121" s="16">
        <v>38.76</v>
      </c>
      <c r="S121" s="16">
        <v>68.180000000000007</v>
      </c>
      <c r="T121" s="17">
        <v>2917</v>
      </c>
      <c r="U121" s="16">
        <v>30.24</v>
      </c>
      <c r="V121" s="16">
        <v>23.88</v>
      </c>
      <c r="W121" s="16">
        <v>0.06</v>
      </c>
      <c r="X121" s="16">
        <v>5.75</v>
      </c>
      <c r="Y121" s="16">
        <v>73.19</v>
      </c>
      <c r="Z121" s="16">
        <v>75.7</v>
      </c>
      <c r="AA121" s="16">
        <v>26.75</v>
      </c>
      <c r="AB121" s="16">
        <v>18.55</v>
      </c>
      <c r="AC121" s="20">
        <v>12949.86766631</v>
      </c>
      <c r="AD121" s="7">
        <v>6782.1362293100001</v>
      </c>
      <c r="AE121" s="20">
        <f t="shared" si="1"/>
        <v>8469.5159182400002</v>
      </c>
      <c r="AF121" s="20">
        <v>3213.3418903400002</v>
      </c>
      <c r="AG121" s="20">
        <v>3320.4041350000002</v>
      </c>
      <c r="AH121" s="20">
        <v>1281.5548253500001</v>
      </c>
      <c r="AI121" s="20">
        <v>455.40196399000001</v>
      </c>
      <c r="AJ121" s="20">
        <v>172.04462547</v>
      </c>
      <c r="AK121" s="20">
        <v>11.626045270000001</v>
      </c>
      <c r="AL121" s="20">
        <v>15.14243282</v>
      </c>
      <c r="AM121" s="20">
        <v>4480.3517479800003</v>
      </c>
      <c r="AN121" s="20">
        <v>7084.7419333899998</v>
      </c>
      <c r="AO121" s="20">
        <v>747.50398990999997</v>
      </c>
      <c r="AP121" s="20">
        <v>5865.1257328299998</v>
      </c>
      <c r="AQ121" s="20">
        <v>3732.8477580700001</v>
      </c>
      <c r="AR121" s="20">
        <v>5165.4044816799997</v>
      </c>
      <c r="AS121" s="20">
        <v>8157.8676662199996</v>
      </c>
      <c r="AT121" s="20">
        <v>5675.7234495599996</v>
      </c>
      <c r="AU121" s="20">
        <v>705.16662077000001</v>
      </c>
      <c r="AV121" s="20">
        <v>1531.49608597</v>
      </c>
      <c r="AW121" s="20">
        <v>245.48150992000001</v>
      </c>
      <c r="AX121" s="20" t="s">
        <v>309</v>
      </c>
    </row>
    <row r="122" spans="1:50">
      <c r="A122" s="2">
        <v>2908101</v>
      </c>
      <c r="B122" s="2" t="s">
        <v>126</v>
      </c>
      <c r="C122" s="3">
        <v>18153</v>
      </c>
      <c r="D122" s="4">
        <v>47.22</v>
      </c>
      <c r="E122" s="4">
        <v>52.78</v>
      </c>
      <c r="F122" s="4">
        <v>51.25</v>
      </c>
      <c r="G122" s="4">
        <v>48.75</v>
      </c>
      <c r="H122" s="7">
        <v>1760.8409999999997</v>
      </c>
      <c r="I122" s="7">
        <v>3193.1127000000001</v>
      </c>
      <c r="J122" s="7">
        <v>3543.4656</v>
      </c>
      <c r="K122" s="7">
        <v>3842.9901</v>
      </c>
      <c r="L122" s="7">
        <v>3552.5421000000001</v>
      </c>
      <c r="M122" s="7">
        <v>2260.0484999999999</v>
      </c>
      <c r="N122" s="9">
        <v>6560</v>
      </c>
      <c r="O122" s="7">
        <v>4855</v>
      </c>
      <c r="P122" s="11">
        <v>270</v>
      </c>
      <c r="Q122" s="16">
        <v>22.81</v>
      </c>
      <c r="R122" s="16">
        <v>40.75</v>
      </c>
      <c r="S122" s="16">
        <v>67.67</v>
      </c>
      <c r="T122" s="17">
        <v>6689</v>
      </c>
      <c r="U122" s="16">
        <v>33.869999999999997</v>
      </c>
      <c r="V122" s="16">
        <v>24.85</v>
      </c>
      <c r="W122" s="16">
        <v>0.22</v>
      </c>
      <c r="X122" s="16">
        <v>0.43</v>
      </c>
      <c r="Y122" s="16">
        <v>49.18</v>
      </c>
      <c r="Z122" s="16">
        <v>59.69</v>
      </c>
      <c r="AA122" s="16">
        <v>50.6</v>
      </c>
      <c r="AB122" s="16">
        <v>39.880000000000003</v>
      </c>
      <c r="AC122" s="20">
        <v>15004.930456030001</v>
      </c>
      <c r="AD122" s="7">
        <v>6174.8289188500003</v>
      </c>
      <c r="AE122" s="20">
        <f t="shared" si="1"/>
        <v>8266.459611440001</v>
      </c>
      <c r="AF122" s="20">
        <v>2602.6336538700002</v>
      </c>
      <c r="AG122" s="20">
        <v>3577.7737825600002</v>
      </c>
      <c r="AH122" s="20">
        <v>1428.88037949</v>
      </c>
      <c r="AI122" s="20">
        <v>529.93605817000002</v>
      </c>
      <c r="AJ122" s="20">
        <v>107.0289382</v>
      </c>
      <c r="AK122" s="20">
        <v>9.7558120800000001</v>
      </c>
      <c r="AL122" s="20">
        <v>10.45098707</v>
      </c>
      <c r="AM122" s="20">
        <v>6738.4708448199999</v>
      </c>
      <c r="AN122" s="20">
        <v>7041.1027720700004</v>
      </c>
      <c r="AO122" s="20">
        <v>2020.1378480599999</v>
      </c>
      <c r="AP122" s="20">
        <v>7963.8276841899997</v>
      </c>
      <c r="AQ122" s="20">
        <v>4718.3329967600002</v>
      </c>
      <c r="AR122" s="20">
        <v>5597.6397557099999</v>
      </c>
      <c r="AS122" s="20">
        <v>9635.9304562599991</v>
      </c>
      <c r="AT122" s="20">
        <v>7679.9193771600003</v>
      </c>
      <c r="AU122" s="20">
        <v>714.09709177000002</v>
      </c>
      <c r="AV122" s="20">
        <v>1034.0145359400001</v>
      </c>
      <c r="AW122" s="20">
        <v>201.66238638999999</v>
      </c>
      <c r="AX122" s="20">
        <v>6.2370650000000003</v>
      </c>
    </row>
    <row r="123" spans="1:50">
      <c r="A123" s="2">
        <v>2908309</v>
      </c>
      <c r="B123" s="2" t="s">
        <v>127</v>
      </c>
      <c r="C123" s="3">
        <v>17889</v>
      </c>
      <c r="D123" s="4">
        <v>44.31</v>
      </c>
      <c r="E123" s="4">
        <v>55.69</v>
      </c>
      <c r="F123" s="4">
        <v>48.66</v>
      </c>
      <c r="G123" s="4">
        <v>51.34</v>
      </c>
      <c r="H123" s="7">
        <v>1336.3082999999999</v>
      </c>
      <c r="I123" s="7">
        <v>2643.9941999999996</v>
      </c>
      <c r="J123" s="7">
        <v>3321.9872999999998</v>
      </c>
      <c r="K123" s="7">
        <v>4196.7593999999999</v>
      </c>
      <c r="L123" s="7">
        <v>4067.9585999999999</v>
      </c>
      <c r="M123" s="7">
        <v>2321.9922000000001</v>
      </c>
      <c r="N123" s="9">
        <v>5684</v>
      </c>
      <c r="O123" s="7">
        <v>5097</v>
      </c>
      <c r="P123" s="11">
        <v>268</v>
      </c>
      <c r="Q123" s="16">
        <v>16.37</v>
      </c>
      <c r="R123" s="16">
        <v>37.049999999999997</v>
      </c>
      <c r="S123" s="16">
        <v>69.05</v>
      </c>
      <c r="T123" s="17">
        <v>5991</v>
      </c>
      <c r="U123" s="16">
        <v>30.33</v>
      </c>
      <c r="V123" s="16">
        <v>20.43</v>
      </c>
      <c r="W123" s="16">
        <v>2.91</v>
      </c>
      <c r="X123" s="16">
        <v>19.329999999999998</v>
      </c>
      <c r="Y123" s="16">
        <v>40.380000000000003</v>
      </c>
      <c r="Z123" s="16">
        <v>47.75</v>
      </c>
      <c r="AA123" s="16">
        <v>56.71</v>
      </c>
      <c r="AB123" s="16">
        <v>32.92</v>
      </c>
      <c r="AC123" s="20">
        <v>15471.464584859999</v>
      </c>
      <c r="AD123" s="7">
        <v>5165.7787778600004</v>
      </c>
      <c r="AE123" s="20">
        <f t="shared" si="1"/>
        <v>8214.149310570001</v>
      </c>
      <c r="AF123" s="20">
        <v>2247.6769488</v>
      </c>
      <c r="AG123" s="20">
        <v>4273.4271734100003</v>
      </c>
      <c r="AH123" s="20">
        <v>1093.35081206</v>
      </c>
      <c r="AI123" s="20">
        <v>434.76219519</v>
      </c>
      <c r="AJ123" s="20">
        <v>87.674372649999995</v>
      </c>
      <c r="AK123" s="20">
        <v>58.687144689999997</v>
      </c>
      <c r="AL123" s="20">
        <v>18.570663769999999</v>
      </c>
      <c r="AM123" s="20">
        <v>7257.31527422</v>
      </c>
      <c r="AN123" s="20">
        <v>6871.5615325700001</v>
      </c>
      <c r="AO123" s="20">
        <v>1862.4213715799999</v>
      </c>
      <c r="AP123" s="20">
        <v>8599.9030522199992</v>
      </c>
      <c r="AQ123" s="20">
        <v>5394.8939026400003</v>
      </c>
      <c r="AR123" s="20">
        <v>5406.1363922299997</v>
      </c>
      <c r="AS123" s="20">
        <v>10603.4645848</v>
      </c>
      <c r="AT123" s="20">
        <v>7550.7988729899998</v>
      </c>
      <c r="AU123" s="20">
        <v>800.45728495000003</v>
      </c>
      <c r="AV123" s="20">
        <v>2005.4678731700001</v>
      </c>
      <c r="AW123" s="20">
        <v>232.6062728</v>
      </c>
      <c r="AX123" s="20">
        <v>14.134280889999999</v>
      </c>
    </row>
    <row r="124" spans="1:50">
      <c r="A124" s="2">
        <v>2908705</v>
      </c>
      <c r="B124" s="2" t="s">
        <v>128</v>
      </c>
      <c r="C124" s="3">
        <v>16898</v>
      </c>
      <c r="D124" s="4">
        <v>44.16</v>
      </c>
      <c r="E124" s="4">
        <v>55.84</v>
      </c>
      <c r="F124" s="4">
        <v>48.94</v>
      </c>
      <c r="G124" s="4">
        <v>51.06</v>
      </c>
      <c r="H124" s="7">
        <v>1448.1586000000002</v>
      </c>
      <c r="I124" s="7">
        <v>2940.2519999999995</v>
      </c>
      <c r="J124" s="7">
        <v>2771.2719999999995</v>
      </c>
      <c r="K124" s="7">
        <v>3602.6535999999996</v>
      </c>
      <c r="L124" s="7">
        <v>3526.6125999999999</v>
      </c>
      <c r="M124" s="7">
        <v>2610.741</v>
      </c>
      <c r="N124" s="9">
        <v>6816</v>
      </c>
      <c r="O124" s="7">
        <v>4697</v>
      </c>
      <c r="P124" s="11">
        <v>257</v>
      </c>
      <c r="Q124" s="16">
        <v>20.22</v>
      </c>
      <c r="R124" s="16">
        <v>38.090000000000003</v>
      </c>
      <c r="S124" s="16">
        <v>67.61</v>
      </c>
      <c r="T124" s="17">
        <v>5578</v>
      </c>
      <c r="U124" s="16">
        <v>35.86</v>
      </c>
      <c r="V124" s="16">
        <v>27.24</v>
      </c>
      <c r="W124" s="16">
        <v>0.95</v>
      </c>
      <c r="X124" s="16">
        <v>5.17</v>
      </c>
      <c r="Y124" s="16">
        <v>39.44</v>
      </c>
      <c r="Z124" s="16">
        <v>60.7</v>
      </c>
      <c r="AA124" s="16">
        <v>59.61</v>
      </c>
      <c r="AB124" s="16">
        <v>34.130000000000003</v>
      </c>
      <c r="AC124" s="20">
        <v>14275.46366281</v>
      </c>
      <c r="AD124" s="7">
        <v>6095.0485878700001</v>
      </c>
      <c r="AE124" s="20">
        <f t="shared" si="1"/>
        <v>8959.4417102400021</v>
      </c>
      <c r="AF124" s="20">
        <v>2957.1796027300002</v>
      </c>
      <c r="AG124" s="20">
        <v>4242.8973843399999</v>
      </c>
      <c r="AH124" s="20">
        <v>1303.6929070000001</v>
      </c>
      <c r="AI124" s="20">
        <v>364.15427252000001</v>
      </c>
      <c r="AJ124" s="20">
        <v>85.977501239999995</v>
      </c>
      <c r="AK124" s="20">
        <v>5.5400424099999999</v>
      </c>
      <c r="AL124" s="20" t="s">
        <v>309</v>
      </c>
      <c r="AM124" s="20">
        <v>5316.0219525399998</v>
      </c>
      <c r="AN124" s="20">
        <v>6586.0912112799997</v>
      </c>
      <c r="AO124" s="20">
        <v>1323.1681207500001</v>
      </c>
      <c r="AP124" s="20">
        <v>7689.3724515000004</v>
      </c>
      <c r="AQ124" s="20">
        <v>3992.8538317900002</v>
      </c>
      <c r="AR124" s="20">
        <v>5692.3007110999997</v>
      </c>
      <c r="AS124" s="20">
        <v>9753.4636627700002</v>
      </c>
      <c r="AT124" s="20">
        <v>7748.26252587</v>
      </c>
      <c r="AU124" s="20">
        <v>877.67543998999997</v>
      </c>
      <c r="AV124" s="20">
        <v>865.94907178999995</v>
      </c>
      <c r="AW124" s="20">
        <v>246.30598079999999</v>
      </c>
      <c r="AX124" s="20">
        <v>15.270644320000001</v>
      </c>
    </row>
    <row r="125" spans="1:50">
      <c r="A125" s="2">
        <v>2909109</v>
      </c>
      <c r="B125" s="2" t="s">
        <v>129</v>
      </c>
      <c r="C125" s="3">
        <v>14307</v>
      </c>
      <c r="D125" s="4">
        <v>42.92</v>
      </c>
      <c r="E125" s="4">
        <v>57.08</v>
      </c>
      <c r="F125" s="4">
        <v>50.32</v>
      </c>
      <c r="G125" s="4">
        <v>49.68</v>
      </c>
      <c r="H125" s="7">
        <v>1249.0011</v>
      </c>
      <c r="I125" s="7">
        <v>2435.0513999999998</v>
      </c>
      <c r="J125" s="7">
        <v>2558.0915999999997</v>
      </c>
      <c r="K125" s="7">
        <v>3051.6831000000002</v>
      </c>
      <c r="L125" s="7">
        <v>3110.3418000000001</v>
      </c>
      <c r="M125" s="7">
        <v>1904.2617</v>
      </c>
      <c r="N125" s="9">
        <v>6028</v>
      </c>
      <c r="O125" s="7">
        <v>4228</v>
      </c>
      <c r="P125" s="11">
        <v>236</v>
      </c>
      <c r="Q125" s="16">
        <v>27.18</v>
      </c>
      <c r="R125" s="16">
        <v>45.55</v>
      </c>
      <c r="S125" s="16">
        <v>73.12</v>
      </c>
      <c r="T125" s="17">
        <v>2248</v>
      </c>
      <c r="U125" s="16">
        <v>32.86</v>
      </c>
      <c r="V125" s="16">
        <v>28.37</v>
      </c>
      <c r="W125" s="16">
        <v>0.71</v>
      </c>
      <c r="X125" s="16">
        <v>1.21</v>
      </c>
      <c r="Y125" s="16">
        <v>63.07</v>
      </c>
      <c r="Z125" s="16">
        <v>79.819999999999993</v>
      </c>
      <c r="AA125" s="16">
        <v>36.22</v>
      </c>
      <c r="AB125" s="16">
        <v>18.97</v>
      </c>
      <c r="AC125" s="20">
        <v>12077.80362117</v>
      </c>
      <c r="AD125" s="7">
        <v>4955.0024111599996</v>
      </c>
      <c r="AE125" s="20">
        <f t="shared" si="1"/>
        <v>6838.118204209999</v>
      </c>
      <c r="AF125" s="20">
        <v>2627.2397583500001</v>
      </c>
      <c r="AG125" s="20">
        <v>2986.1583821300001</v>
      </c>
      <c r="AH125" s="20">
        <v>812.77614294</v>
      </c>
      <c r="AI125" s="20">
        <v>309.36191566999997</v>
      </c>
      <c r="AJ125" s="20">
        <v>81.307483489999996</v>
      </c>
      <c r="AK125" s="20">
        <v>16.22957778</v>
      </c>
      <c r="AL125" s="20">
        <v>5.0449438500000001</v>
      </c>
      <c r="AM125" s="20">
        <v>5239.6854169300004</v>
      </c>
      <c r="AN125" s="20">
        <v>5491.7062837900003</v>
      </c>
      <c r="AO125" s="20">
        <v>1389.48168996</v>
      </c>
      <c r="AP125" s="20">
        <v>6586.0973373500001</v>
      </c>
      <c r="AQ125" s="20">
        <v>3850.2037269699999</v>
      </c>
      <c r="AR125" s="20">
        <v>4885.6062641199997</v>
      </c>
      <c r="AS125" s="20">
        <v>8083.8036211400004</v>
      </c>
      <c r="AT125" s="20">
        <v>6119.8234861499996</v>
      </c>
      <c r="AU125" s="20">
        <v>674.30978465999999</v>
      </c>
      <c r="AV125" s="20">
        <v>1101.9581293700001</v>
      </c>
      <c r="AW125" s="20">
        <v>187.71222096</v>
      </c>
      <c r="AX125" s="20" t="s">
        <v>309</v>
      </c>
    </row>
    <row r="126" spans="1:50">
      <c r="A126" s="2">
        <v>2909208</v>
      </c>
      <c r="B126" s="2" t="s">
        <v>130</v>
      </c>
      <c r="C126" s="3">
        <v>17066</v>
      </c>
      <c r="D126" s="4">
        <v>41.27</v>
      </c>
      <c r="E126" s="4">
        <v>58.73</v>
      </c>
      <c r="F126" s="4">
        <v>51.54</v>
      </c>
      <c r="G126" s="4">
        <v>48.46</v>
      </c>
      <c r="H126" s="7">
        <v>1764.6243999999999</v>
      </c>
      <c r="I126" s="7">
        <v>3355.1756</v>
      </c>
      <c r="J126" s="7">
        <v>3387.6010000000006</v>
      </c>
      <c r="K126" s="7">
        <v>3607.7523999999999</v>
      </c>
      <c r="L126" s="7">
        <v>3126.4911999999999</v>
      </c>
      <c r="M126" s="7">
        <v>1824.3553999999997</v>
      </c>
      <c r="N126" s="9">
        <v>9388</v>
      </c>
      <c r="O126" s="7">
        <v>4868</v>
      </c>
      <c r="P126" s="11">
        <v>225</v>
      </c>
      <c r="Q126" s="16">
        <v>21.14</v>
      </c>
      <c r="R126" s="16">
        <v>44.61</v>
      </c>
      <c r="S126" s="16">
        <v>73.58</v>
      </c>
      <c r="T126" s="17">
        <v>7151</v>
      </c>
      <c r="U126" s="16">
        <v>54.91</v>
      </c>
      <c r="V126" s="16">
        <v>39.29</v>
      </c>
      <c r="W126" s="16">
        <v>4.58</v>
      </c>
      <c r="X126" s="16">
        <v>26.73</v>
      </c>
      <c r="Y126" s="16">
        <v>30.04</v>
      </c>
      <c r="Z126" s="16">
        <v>30.77</v>
      </c>
      <c r="AA126" s="16">
        <v>65.38</v>
      </c>
      <c r="AB126" s="16">
        <v>42.5</v>
      </c>
      <c r="AC126" s="20">
        <v>13977.633276070001</v>
      </c>
      <c r="AD126" s="7">
        <v>6946.9286722400002</v>
      </c>
      <c r="AE126" s="20">
        <f t="shared" si="1"/>
        <v>8974.2622171499988</v>
      </c>
      <c r="AF126" s="20">
        <v>3384.7464486399999</v>
      </c>
      <c r="AG126" s="20">
        <v>4000.2710052299999</v>
      </c>
      <c r="AH126" s="20">
        <v>1155.82427732</v>
      </c>
      <c r="AI126" s="20">
        <v>335.77124186999998</v>
      </c>
      <c r="AJ126" s="20">
        <v>79.163333019999996</v>
      </c>
      <c r="AK126" s="20">
        <v>9.47046396</v>
      </c>
      <c r="AL126" s="20">
        <v>9.0154471100000002</v>
      </c>
      <c r="AM126" s="20">
        <v>5003.3710588800004</v>
      </c>
      <c r="AN126" s="20">
        <v>7226.14792683</v>
      </c>
      <c r="AO126" s="20">
        <v>1134.5553308900001</v>
      </c>
      <c r="AP126" s="20">
        <v>6751.4853492000002</v>
      </c>
      <c r="AQ126" s="20">
        <v>3868.8157279900001</v>
      </c>
      <c r="AR126" s="20">
        <v>6183.5893507199999</v>
      </c>
      <c r="AS126" s="20">
        <v>8590.6332760299993</v>
      </c>
      <c r="AT126" s="20">
        <v>7293.1466366900004</v>
      </c>
      <c r="AU126" s="20">
        <v>442.40437212</v>
      </c>
      <c r="AV126" s="20">
        <v>524.00461965</v>
      </c>
      <c r="AW126" s="20">
        <v>331.07764757000001</v>
      </c>
      <c r="AX126" s="20" t="s">
        <v>309</v>
      </c>
    </row>
    <row r="127" spans="1:50">
      <c r="A127" s="2">
        <v>2909406</v>
      </c>
      <c r="B127" s="2" t="s">
        <v>131</v>
      </c>
      <c r="C127" s="3">
        <v>13636</v>
      </c>
      <c r="D127" s="4">
        <v>48.75</v>
      </c>
      <c r="E127" s="4">
        <v>51.25</v>
      </c>
      <c r="F127" s="4">
        <v>52.18</v>
      </c>
      <c r="G127" s="4">
        <v>47.82</v>
      </c>
      <c r="H127" s="7">
        <v>1360.8728000000001</v>
      </c>
      <c r="I127" s="7">
        <v>2525.3872000000001</v>
      </c>
      <c r="J127" s="7">
        <v>2833.5608000000002</v>
      </c>
      <c r="K127" s="7">
        <v>2728.5636000000004</v>
      </c>
      <c r="L127" s="7">
        <v>2729.9271999999996</v>
      </c>
      <c r="M127" s="7">
        <v>1456.3248000000001</v>
      </c>
      <c r="N127" s="9">
        <v>5818</v>
      </c>
      <c r="O127" s="7">
        <v>3726</v>
      </c>
      <c r="P127" s="11">
        <v>214</v>
      </c>
      <c r="Q127" s="16">
        <v>25.93</v>
      </c>
      <c r="R127" s="16">
        <v>46.84</v>
      </c>
      <c r="S127" s="16">
        <v>75.88</v>
      </c>
      <c r="T127" s="17">
        <v>4419</v>
      </c>
      <c r="U127" s="16">
        <v>38.46</v>
      </c>
      <c r="V127" s="16">
        <v>29.84</v>
      </c>
      <c r="W127" s="16">
        <v>0.11</v>
      </c>
      <c r="X127" s="16">
        <v>0.64</v>
      </c>
      <c r="Y127" s="16">
        <v>55.86</v>
      </c>
      <c r="Z127" s="16">
        <v>63.39</v>
      </c>
      <c r="AA127" s="16">
        <v>44.03</v>
      </c>
      <c r="AB127" s="16">
        <v>35.96</v>
      </c>
      <c r="AC127" s="20">
        <v>11238.73211961</v>
      </c>
      <c r="AD127" s="7">
        <v>5072.2375156199996</v>
      </c>
      <c r="AE127" s="20">
        <f t="shared" si="1"/>
        <v>6379.2381748399994</v>
      </c>
      <c r="AF127" s="20">
        <v>2441.6326929299998</v>
      </c>
      <c r="AG127" s="20">
        <v>2581.94509784</v>
      </c>
      <c r="AH127" s="20">
        <v>989.17441065000003</v>
      </c>
      <c r="AI127" s="20">
        <v>273.78455253999999</v>
      </c>
      <c r="AJ127" s="20">
        <v>71.757513270000004</v>
      </c>
      <c r="AK127" s="20">
        <v>15.00310395</v>
      </c>
      <c r="AL127" s="20">
        <v>5.9408036600000003</v>
      </c>
      <c r="AM127" s="20">
        <v>4859.4939447300003</v>
      </c>
      <c r="AN127" s="20">
        <v>5650.9791393899995</v>
      </c>
      <c r="AO127" s="20">
        <v>1548.0896970199999</v>
      </c>
      <c r="AP127" s="20">
        <v>5587.7529801800001</v>
      </c>
      <c r="AQ127" s="20">
        <v>3311.4042477100002</v>
      </c>
      <c r="AR127" s="20">
        <v>4741.3414928800003</v>
      </c>
      <c r="AS127" s="20">
        <v>6930.7321195599998</v>
      </c>
      <c r="AT127" s="20">
        <v>5267.7884430800004</v>
      </c>
      <c r="AU127" s="20">
        <v>582.62786960999995</v>
      </c>
      <c r="AV127" s="20">
        <v>1012.81851068</v>
      </c>
      <c r="AW127" s="20">
        <v>57.9532667</v>
      </c>
      <c r="AX127" s="20">
        <v>9.5440294899999998</v>
      </c>
    </row>
    <row r="128" spans="1:50">
      <c r="A128" s="2">
        <v>2909703</v>
      </c>
      <c r="B128" s="2" t="s">
        <v>132</v>
      </c>
      <c r="C128" s="3">
        <v>13280</v>
      </c>
      <c r="D128" s="4">
        <v>23.59</v>
      </c>
      <c r="E128" s="4">
        <v>76.41</v>
      </c>
      <c r="F128" s="4">
        <v>51.72</v>
      </c>
      <c r="G128" s="4">
        <v>48.28</v>
      </c>
      <c r="H128" s="7">
        <v>1207.152</v>
      </c>
      <c r="I128" s="7">
        <v>2321.3440000000001</v>
      </c>
      <c r="J128" s="7">
        <v>2637.4079999999999</v>
      </c>
      <c r="K128" s="7">
        <v>2950.8159999999998</v>
      </c>
      <c r="L128" s="7">
        <v>2585.616</v>
      </c>
      <c r="M128" s="7">
        <v>1577.6640000000002</v>
      </c>
      <c r="N128" s="9">
        <v>5890</v>
      </c>
      <c r="O128" s="7">
        <v>3724</v>
      </c>
      <c r="P128" s="11">
        <v>221</v>
      </c>
      <c r="Q128" s="16">
        <v>29.91</v>
      </c>
      <c r="R128" s="16">
        <v>46.44</v>
      </c>
      <c r="S128" s="16">
        <v>72.44</v>
      </c>
      <c r="T128" s="17">
        <v>1865</v>
      </c>
      <c r="U128" s="16">
        <v>37.909999999999997</v>
      </c>
      <c r="V128" s="16">
        <v>30.2</v>
      </c>
      <c r="W128" s="16">
        <v>0.32</v>
      </c>
      <c r="X128" s="16">
        <v>4.7</v>
      </c>
      <c r="Y128" s="16">
        <v>65.58</v>
      </c>
      <c r="Z128" s="16">
        <v>80.59</v>
      </c>
      <c r="AA128" s="16">
        <v>34.1</v>
      </c>
      <c r="AB128" s="16">
        <v>14.72</v>
      </c>
      <c r="AC128" s="20">
        <v>11152.96426438</v>
      </c>
      <c r="AD128" s="7">
        <v>4317.2195050700002</v>
      </c>
      <c r="AE128" s="20">
        <f t="shared" si="1"/>
        <v>6545.8182437899995</v>
      </c>
      <c r="AF128" s="20">
        <v>2481.2254977699999</v>
      </c>
      <c r="AG128" s="20">
        <v>2681.34129914</v>
      </c>
      <c r="AH128" s="20">
        <v>1038.72893658</v>
      </c>
      <c r="AI128" s="20">
        <v>274.54047021000002</v>
      </c>
      <c r="AJ128" s="20">
        <v>49.513954349999999</v>
      </c>
      <c r="AK128" s="20">
        <v>20.468085739999999</v>
      </c>
      <c r="AL128" s="20" t="s">
        <v>309</v>
      </c>
      <c r="AM128" s="20">
        <v>4607.1460205699996</v>
      </c>
      <c r="AN128" s="20">
        <v>4620.5476962399998</v>
      </c>
      <c r="AO128" s="20">
        <v>942.65586315999997</v>
      </c>
      <c r="AP128" s="20">
        <v>6532.4165681200002</v>
      </c>
      <c r="AQ128" s="20">
        <v>3664.4901574099999</v>
      </c>
      <c r="AR128" s="20">
        <v>4170.6400489899997</v>
      </c>
      <c r="AS128" s="20">
        <v>7127.9642643500001</v>
      </c>
      <c r="AT128" s="20">
        <v>5210.7840590200003</v>
      </c>
      <c r="AU128" s="20">
        <v>738.98482534000004</v>
      </c>
      <c r="AV128" s="20">
        <v>1041.8316266100001</v>
      </c>
      <c r="AW128" s="20">
        <v>122.12930833999999</v>
      </c>
      <c r="AX128" s="20">
        <v>14.234445040000001</v>
      </c>
    </row>
    <row r="129" spans="1:50">
      <c r="A129" s="2">
        <v>2910008</v>
      </c>
      <c r="B129" s="2" t="s">
        <v>133</v>
      </c>
      <c r="C129" s="3">
        <v>12836</v>
      </c>
      <c r="D129" s="4">
        <v>39.65</v>
      </c>
      <c r="E129" s="4">
        <v>60.35</v>
      </c>
      <c r="F129" s="4">
        <v>52.4</v>
      </c>
      <c r="G129" s="4">
        <v>47.6</v>
      </c>
      <c r="H129" s="7">
        <v>1378.5864000000001</v>
      </c>
      <c r="I129" s="7">
        <v>2354.1223999999997</v>
      </c>
      <c r="J129" s="7">
        <v>2569.7672000000002</v>
      </c>
      <c r="K129" s="7">
        <v>2651.9176000000002</v>
      </c>
      <c r="L129" s="7">
        <v>2406.75</v>
      </c>
      <c r="M129" s="7">
        <v>1474.8564000000001</v>
      </c>
      <c r="N129" s="9">
        <v>6204</v>
      </c>
      <c r="O129" s="7">
        <v>3381</v>
      </c>
      <c r="P129" s="11">
        <v>210</v>
      </c>
      <c r="Q129" s="16">
        <v>26.64</v>
      </c>
      <c r="R129" s="16">
        <v>50.86</v>
      </c>
      <c r="S129" s="16">
        <v>78.81</v>
      </c>
      <c r="T129" s="17">
        <v>3301</v>
      </c>
      <c r="U129" s="16">
        <v>44.34</v>
      </c>
      <c r="V129" s="16">
        <v>34.07</v>
      </c>
      <c r="W129" s="16">
        <v>19.149999999999999</v>
      </c>
      <c r="X129" s="16">
        <v>38.54</v>
      </c>
      <c r="Y129" s="16">
        <v>28.33</v>
      </c>
      <c r="Z129" s="16">
        <v>31.17</v>
      </c>
      <c r="AA129" s="16">
        <v>52.52</v>
      </c>
      <c r="AB129" s="16">
        <v>30.29</v>
      </c>
      <c r="AC129" s="20">
        <v>10491.11496875</v>
      </c>
      <c r="AD129" s="7">
        <v>4079.4258260299998</v>
      </c>
      <c r="AE129" s="20">
        <f t="shared" si="1"/>
        <v>5510.9558247799996</v>
      </c>
      <c r="AF129" s="20">
        <v>2033.4446596299999</v>
      </c>
      <c r="AG129" s="20">
        <v>2291.1624970399998</v>
      </c>
      <c r="AH129" s="20">
        <v>838.36920275</v>
      </c>
      <c r="AI129" s="20">
        <v>314.27159692999999</v>
      </c>
      <c r="AJ129" s="20">
        <v>26.206489779999998</v>
      </c>
      <c r="AK129" s="20">
        <v>7.5013786500000004</v>
      </c>
      <c r="AL129" s="20" t="s">
        <v>309</v>
      </c>
      <c r="AM129" s="20">
        <v>4980.15914402</v>
      </c>
      <c r="AN129" s="20">
        <v>5115.1143092499997</v>
      </c>
      <c r="AO129" s="20">
        <v>1427.69095758</v>
      </c>
      <c r="AP129" s="20">
        <v>5376.0006595499999</v>
      </c>
      <c r="AQ129" s="20">
        <v>3552.46818644</v>
      </c>
      <c r="AR129" s="20">
        <v>4924.2206555800003</v>
      </c>
      <c r="AS129" s="20">
        <v>6509.1149687999996</v>
      </c>
      <c r="AT129" s="20">
        <v>5148.4227623500001</v>
      </c>
      <c r="AU129" s="20">
        <v>493.72554961999998</v>
      </c>
      <c r="AV129" s="20">
        <v>728.71560514999999</v>
      </c>
      <c r="AW129" s="20">
        <v>134.04894123</v>
      </c>
      <c r="AX129" s="20">
        <v>4.2021104500000002</v>
      </c>
    </row>
    <row r="130" spans="1:50">
      <c r="A130" s="2">
        <v>2910107</v>
      </c>
      <c r="B130" s="2" t="s">
        <v>134</v>
      </c>
      <c r="C130" s="3">
        <v>11355</v>
      </c>
      <c r="D130" s="4">
        <v>19.739999999999998</v>
      </c>
      <c r="E130" s="4">
        <v>80.260000000000005</v>
      </c>
      <c r="F130" s="4">
        <v>51.7</v>
      </c>
      <c r="G130" s="4">
        <v>48.3</v>
      </c>
      <c r="H130" s="7">
        <v>964.03949999999998</v>
      </c>
      <c r="I130" s="7">
        <v>1658.9654999999998</v>
      </c>
      <c r="J130" s="7">
        <v>2166.5340000000001</v>
      </c>
      <c r="K130" s="7">
        <v>2665.0184999999997</v>
      </c>
      <c r="L130" s="7">
        <v>2456.0864999999999</v>
      </c>
      <c r="M130" s="7">
        <v>1444.356</v>
      </c>
      <c r="N130" s="9">
        <v>4154</v>
      </c>
      <c r="O130" s="7">
        <v>2971</v>
      </c>
      <c r="P130" s="11">
        <v>248</v>
      </c>
      <c r="Q130" s="16">
        <v>22.05</v>
      </c>
      <c r="R130" s="16">
        <v>41.98</v>
      </c>
      <c r="S130" s="16">
        <v>70.040000000000006</v>
      </c>
      <c r="T130" s="17">
        <v>4639</v>
      </c>
      <c r="U130" s="16">
        <v>28.8</v>
      </c>
      <c r="V130" s="16">
        <v>23.79</v>
      </c>
      <c r="W130" s="16">
        <v>0.13</v>
      </c>
      <c r="X130" s="16">
        <v>7.0000000000000007E-2</v>
      </c>
      <c r="Y130" s="16">
        <v>48.95</v>
      </c>
      <c r="Z130" s="16">
        <v>59.31</v>
      </c>
      <c r="AA130" s="16">
        <v>50.92</v>
      </c>
      <c r="AB130" s="16">
        <v>40.630000000000003</v>
      </c>
      <c r="AC130" s="20">
        <v>9684.2877567699998</v>
      </c>
      <c r="AD130" s="7">
        <v>4963.3330937000001</v>
      </c>
      <c r="AE130" s="20">
        <f t="shared" si="1"/>
        <v>6431.3857277800016</v>
      </c>
      <c r="AF130" s="20">
        <v>2693.5526862900001</v>
      </c>
      <c r="AG130" s="20">
        <v>2663.9338086900002</v>
      </c>
      <c r="AH130" s="20">
        <v>804.61140510999996</v>
      </c>
      <c r="AI130" s="20">
        <v>234.31708485999999</v>
      </c>
      <c r="AJ130" s="20">
        <v>31.36623492</v>
      </c>
      <c r="AK130" s="20" t="s">
        <v>309</v>
      </c>
      <c r="AL130" s="20">
        <v>3.6045079100000001</v>
      </c>
      <c r="AM130" s="20">
        <v>3252.9020289700002</v>
      </c>
      <c r="AN130" s="20">
        <v>5177.5889061600001</v>
      </c>
      <c r="AO130" s="20">
        <v>897.75389396000003</v>
      </c>
      <c r="AP130" s="20">
        <v>4506.6988505899999</v>
      </c>
      <c r="AQ130" s="20">
        <v>2355.1481350099998</v>
      </c>
      <c r="AR130" s="20">
        <v>3043.2631970399998</v>
      </c>
      <c r="AS130" s="20">
        <v>6595.28775675</v>
      </c>
      <c r="AT130" s="20">
        <v>5185.66242341</v>
      </c>
      <c r="AU130" s="20">
        <v>447.55732468999997</v>
      </c>
      <c r="AV130" s="20">
        <v>753.81294461000005</v>
      </c>
      <c r="AW130" s="20">
        <v>208.25506404000001</v>
      </c>
      <c r="AX130" s="20" t="s">
        <v>309</v>
      </c>
    </row>
    <row r="131" spans="1:50">
      <c r="A131" s="2">
        <v>2900504</v>
      </c>
      <c r="B131" s="2" t="s">
        <v>135</v>
      </c>
      <c r="C131" s="3">
        <v>10859</v>
      </c>
      <c r="D131" s="4">
        <v>18.57</v>
      </c>
      <c r="E131" s="4">
        <v>81.430000000000007</v>
      </c>
      <c r="F131" s="4">
        <v>49.93</v>
      </c>
      <c r="G131" s="4">
        <v>50.07</v>
      </c>
      <c r="H131" s="7">
        <v>836.14300000000003</v>
      </c>
      <c r="I131" s="7">
        <v>1677.7154999999998</v>
      </c>
      <c r="J131" s="7">
        <v>2147.9102000000003</v>
      </c>
      <c r="K131" s="7">
        <v>2448.7045000000003</v>
      </c>
      <c r="L131" s="7">
        <v>2165.2846000000004</v>
      </c>
      <c r="M131" s="7">
        <v>1583.2421999999999</v>
      </c>
      <c r="N131" s="9">
        <v>5052</v>
      </c>
      <c r="O131" s="7">
        <v>2656</v>
      </c>
      <c r="P131" s="11">
        <v>267</v>
      </c>
      <c r="Q131" s="16">
        <v>21.36</v>
      </c>
      <c r="R131" s="16">
        <v>36.61</v>
      </c>
      <c r="S131" s="16">
        <v>66.53</v>
      </c>
      <c r="T131" s="17">
        <v>2416</v>
      </c>
      <c r="U131" s="16">
        <v>44.87</v>
      </c>
      <c r="V131" s="16">
        <v>30.27</v>
      </c>
      <c r="W131" s="16">
        <v>1.03</v>
      </c>
      <c r="X131" s="16">
        <v>0.26</v>
      </c>
      <c r="Y131" s="16">
        <v>58.53</v>
      </c>
      <c r="Z131" s="16">
        <v>77.150000000000006</v>
      </c>
      <c r="AA131" s="16">
        <v>40.44</v>
      </c>
      <c r="AB131" s="16">
        <v>22.59</v>
      </c>
      <c r="AC131" s="20">
        <v>9356.7260730599992</v>
      </c>
      <c r="AD131" s="7">
        <v>5241.79098135</v>
      </c>
      <c r="AE131" s="20">
        <f t="shared" si="1"/>
        <v>5440.9399427300004</v>
      </c>
      <c r="AF131" s="20">
        <v>1561.3392714700001</v>
      </c>
      <c r="AG131" s="20">
        <v>2570.7702248700002</v>
      </c>
      <c r="AH131" s="20">
        <v>1099.3534872099999</v>
      </c>
      <c r="AI131" s="20">
        <v>185.01695924000001</v>
      </c>
      <c r="AJ131" s="20">
        <v>6.8894291299999999</v>
      </c>
      <c r="AK131" s="20">
        <v>11.50150429</v>
      </c>
      <c r="AL131" s="20">
        <v>6.0690665199999998</v>
      </c>
      <c r="AM131" s="20">
        <v>3915.7861303</v>
      </c>
      <c r="AN131" s="20">
        <v>5450.73681923</v>
      </c>
      <c r="AO131" s="20">
        <v>1691.58977974</v>
      </c>
      <c r="AP131" s="20">
        <v>3905.9892537999999</v>
      </c>
      <c r="AQ131" s="20">
        <v>2224.1963505600002</v>
      </c>
      <c r="AR131" s="20">
        <v>3883.88572832</v>
      </c>
      <c r="AS131" s="20">
        <v>6215.7260730199996</v>
      </c>
      <c r="AT131" s="20">
        <v>4983.10248985</v>
      </c>
      <c r="AU131" s="20">
        <v>304.99260462000001</v>
      </c>
      <c r="AV131" s="20">
        <v>794.75106931000005</v>
      </c>
      <c r="AW131" s="20">
        <v>129.67804921000001</v>
      </c>
      <c r="AX131" s="20">
        <v>3.2018600300000002</v>
      </c>
    </row>
    <row r="132" spans="1:50">
      <c r="A132" s="2">
        <v>2910750</v>
      </c>
      <c r="B132" s="2" t="s">
        <v>136</v>
      </c>
      <c r="C132" s="3">
        <v>17652</v>
      </c>
      <c r="D132" s="4">
        <v>39.18</v>
      </c>
      <c r="E132" s="4">
        <v>60.82</v>
      </c>
      <c r="F132" s="4">
        <v>50.7</v>
      </c>
      <c r="G132" s="4">
        <v>49.3</v>
      </c>
      <c r="H132" s="7">
        <v>1459.8203999999998</v>
      </c>
      <c r="I132" s="7">
        <v>3076.7435999999998</v>
      </c>
      <c r="J132" s="7">
        <v>3530.4</v>
      </c>
      <c r="K132" s="7">
        <v>3805.7712000000001</v>
      </c>
      <c r="L132" s="7">
        <v>3546.2867999999999</v>
      </c>
      <c r="M132" s="7">
        <v>2231.2127999999998</v>
      </c>
      <c r="N132" s="9">
        <v>9212</v>
      </c>
      <c r="O132" s="7">
        <v>5260</v>
      </c>
      <c r="P132" s="11">
        <v>224</v>
      </c>
      <c r="Q132" s="16">
        <v>27.39</v>
      </c>
      <c r="R132" s="16">
        <v>45.86</v>
      </c>
      <c r="S132" s="16">
        <v>71.819999999999993</v>
      </c>
      <c r="T132" s="17">
        <v>3180</v>
      </c>
      <c r="U132" s="16">
        <v>43.94</v>
      </c>
      <c r="V132" s="16">
        <v>35.119999999999997</v>
      </c>
      <c r="W132" s="16">
        <v>17.89</v>
      </c>
      <c r="X132" s="16">
        <v>37.78</v>
      </c>
      <c r="Y132" s="16">
        <v>30.08</v>
      </c>
      <c r="Z132" s="16">
        <v>44.33</v>
      </c>
      <c r="AA132" s="16">
        <v>52.02</v>
      </c>
      <c r="AB132" s="16">
        <v>17.89</v>
      </c>
      <c r="AC132" s="20">
        <v>15010.98774972</v>
      </c>
      <c r="AD132" s="7">
        <v>7631.6878894700003</v>
      </c>
      <c r="AE132" s="20">
        <f t="shared" ref="AE132:AE195" si="2">SUM(AF132:AL132)</f>
        <v>9882.7448575300004</v>
      </c>
      <c r="AF132" s="20">
        <v>4482.61305128</v>
      </c>
      <c r="AG132" s="20">
        <v>3654.9045238399999</v>
      </c>
      <c r="AH132" s="20">
        <v>1326.8857867700001</v>
      </c>
      <c r="AI132" s="20">
        <v>326.88922031999999</v>
      </c>
      <c r="AJ132" s="20">
        <v>62.491428460000002</v>
      </c>
      <c r="AK132" s="20">
        <v>23.297874830000001</v>
      </c>
      <c r="AL132" s="20">
        <v>5.6629720299999997</v>
      </c>
      <c r="AM132" s="20">
        <v>5128.2428922299996</v>
      </c>
      <c r="AN132" s="20">
        <v>8206.5353644499992</v>
      </c>
      <c r="AO132" s="20">
        <v>1558.06940472</v>
      </c>
      <c r="AP132" s="20">
        <v>6804.45238531</v>
      </c>
      <c r="AQ132" s="20">
        <v>3570.1734875100001</v>
      </c>
      <c r="AR132" s="20">
        <v>5430.90637823</v>
      </c>
      <c r="AS132" s="20">
        <v>9610.9877497399993</v>
      </c>
      <c r="AT132" s="20">
        <v>8036.0927810000003</v>
      </c>
      <c r="AU132" s="20">
        <v>649.51630059000001</v>
      </c>
      <c r="AV132" s="20">
        <v>789.95882425000002</v>
      </c>
      <c r="AW132" s="20">
        <v>129.28066613999999</v>
      </c>
      <c r="AX132" s="20">
        <v>6.1391777599999999</v>
      </c>
    </row>
    <row r="133" spans="1:50">
      <c r="A133" s="2">
        <v>2910859</v>
      </c>
      <c r="B133" s="2" t="s">
        <v>137</v>
      </c>
      <c r="C133" s="3">
        <v>16740</v>
      </c>
      <c r="D133" s="4">
        <v>53.89</v>
      </c>
      <c r="E133" s="4">
        <v>46.11</v>
      </c>
      <c r="F133" s="4">
        <v>50.4</v>
      </c>
      <c r="G133" s="4">
        <v>49.6</v>
      </c>
      <c r="H133" s="7">
        <v>1662.2819999999999</v>
      </c>
      <c r="I133" s="7">
        <v>2887.65</v>
      </c>
      <c r="J133" s="7">
        <v>3240.8639999999996</v>
      </c>
      <c r="K133" s="7">
        <v>3845.1779999999999</v>
      </c>
      <c r="L133" s="7">
        <v>3031.6139999999996</v>
      </c>
      <c r="M133" s="7">
        <v>2072.4120000000003</v>
      </c>
      <c r="N133" s="9">
        <v>5492</v>
      </c>
      <c r="O133" s="7">
        <v>4788</v>
      </c>
      <c r="P133" s="11">
        <v>217</v>
      </c>
      <c r="Q133" s="16">
        <v>29</v>
      </c>
      <c r="R133" s="16">
        <v>47.82</v>
      </c>
      <c r="S133" s="16">
        <v>74.650000000000006</v>
      </c>
      <c r="T133" s="17">
        <v>3142</v>
      </c>
      <c r="U133" s="16">
        <v>31.38</v>
      </c>
      <c r="V133" s="16">
        <v>22.52</v>
      </c>
      <c r="W133" s="16">
        <v>1</v>
      </c>
      <c r="X133" s="16">
        <v>8.5</v>
      </c>
      <c r="Y133" s="16">
        <v>45.94</v>
      </c>
      <c r="Z133" s="16">
        <v>72.349999999999994</v>
      </c>
      <c r="AA133" s="16">
        <v>53.06</v>
      </c>
      <c r="AB133" s="16">
        <v>19.149999999999999</v>
      </c>
      <c r="AC133" s="20">
        <v>13844.71268122</v>
      </c>
      <c r="AD133" s="7">
        <v>5565.6941225099999</v>
      </c>
      <c r="AE133" s="20">
        <f t="shared" si="2"/>
        <v>8113.3730410600001</v>
      </c>
      <c r="AF133" s="20">
        <v>3170.3884874599999</v>
      </c>
      <c r="AG133" s="20">
        <v>3293.01079523</v>
      </c>
      <c r="AH133" s="20">
        <v>1186.5079610600001</v>
      </c>
      <c r="AI133" s="20">
        <v>397.67883537</v>
      </c>
      <c r="AJ133" s="20">
        <v>30.44200433</v>
      </c>
      <c r="AK133" s="20">
        <v>30.184616070000001</v>
      </c>
      <c r="AL133" s="20">
        <v>5.1603415400000001</v>
      </c>
      <c r="AM133" s="20">
        <v>5731.3396401600003</v>
      </c>
      <c r="AN133" s="20">
        <v>6447.9181567699998</v>
      </c>
      <c r="AO133" s="20">
        <v>1660.1965523399999</v>
      </c>
      <c r="AP133" s="20">
        <v>7396.7945244499997</v>
      </c>
      <c r="AQ133" s="20">
        <v>4071.1430878199999</v>
      </c>
      <c r="AR133" s="20">
        <v>6163.5541622600003</v>
      </c>
      <c r="AS133" s="20">
        <v>8939.7126812200004</v>
      </c>
      <c r="AT133" s="20">
        <v>6755.1431264800003</v>
      </c>
      <c r="AU133" s="20">
        <v>797.84675592999997</v>
      </c>
      <c r="AV133" s="20">
        <v>1204.5227424499999</v>
      </c>
      <c r="AW133" s="20">
        <v>182.20005635999999</v>
      </c>
      <c r="AX133" s="20" t="s">
        <v>309</v>
      </c>
    </row>
    <row r="134" spans="1:50">
      <c r="A134" s="2">
        <v>2911006</v>
      </c>
      <c r="B134" s="2" t="s">
        <v>138</v>
      </c>
      <c r="C134" s="3">
        <v>10660</v>
      </c>
      <c r="D134" s="4">
        <v>68.88</v>
      </c>
      <c r="E134" s="4">
        <v>31.12</v>
      </c>
      <c r="F134" s="4">
        <v>51.01</v>
      </c>
      <c r="G134" s="4">
        <v>48.99</v>
      </c>
      <c r="H134" s="7">
        <v>981.78600000000006</v>
      </c>
      <c r="I134" s="7">
        <v>1775.9560000000001</v>
      </c>
      <c r="J134" s="7">
        <v>1909.2060000000001</v>
      </c>
      <c r="K134" s="7">
        <v>2199.1579999999999</v>
      </c>
      <c r="L134" s="7">
        <v>2238.6</v>
      </c>
      <c r="M134" s="7">
        <v>1555.2939999999999</v>
      </c>
      <c r="N134" s="9">
        <v>4578</v>
      </c>
      <c r="O134" s="7">
        <v>3030</v>
      </c>
      <c r="P134" s="11">
        <v>245</v>
      </c>
      <c r="Q134" s="16">
        <v>17.37</v>
      </c>
      <c r="R134" s="16">
        <v>38.43</v>
      </c>
      <c r="S134" s="16">
        <v>71.41</v>
      </c>
      <c r="T134" s="17">
        <v>1619</v>
      </c>
      <c r="U134" s="16">
        <v>32.049999999999997</v>
      </c>
      <c r="V134" s="16">
        <v>28.97</v>
      </c>
      <c r="W134" s="16">
        <v>51.27</v>
      </c>
      <c r="X134" s="16">
        <v>67.430000000000007</v>
      </c>
      <c r="Y134" s="16">
        <v>23.82</v>
      </c>
      <c r="Z134" s="16">
        <v>17.190000000000001</v>
      </c>
      <c r="AA134" s="16">
        <v>24.91</v>
      </c>
      <c r="AB134" s="16">
        <v>15.38</v>
      </c>
      <c r="AC134" s="20">
        <v>8934.4816586399993</v>
      </c>
      <c r="AD134" s="7">
        <v>2937.9809797900002</v>
      </c>
      <c r="AE134" s="20">
        <f t="shared" si="2"/>
        <v>5275.765712110001</v>
      </c>
      <c r="AF134" s="20">
        <v>1622.1647616299999</v>
      </c>
      <c r="AG134" s="20">
        <v>2636.1398310099999</v>
      </c>
      <c r="AH134" s="20">
        <v>717.41000606</v>
      </c>
      <c r="AI134" s="20">
        <v>269.65783084999998</v>
      </c>
      <c r="AJ134" s="20">
        <v>30.393282559999999</v>
      </c>
      <c r="AK134" s="20" t="s">
        <v>309</v>
      </c>
      <c r="AL134" s="20" t="s">
        <v>309</v>
      </c>
      <c r="AM134" s="20">
        <v>3658.7159464000001</v>
      </c>
      <c r="AN134" s="20">
        <v>3369.2017425499998</v>
      </c>
      <c r="AO134" s="20">
        <v>431.53575787</v>
      </c>
      <c r="AP134" s="20">
        <v>5565.2799159599999</v>
      </c>
      <c r="AQ134" s="20">
        <v>3227.1801885300001</v>
      </c>
      <c r="AR134" s="20">
        <v>3426.6240476200001</v>
      </c>
      <c r="AS134" s="20">
        <v>5983.4816584999999</v>
      </c>
      <c r="AT134" s="20">
        <v>4493.2103195399995</v>
      </c>
      <c r="AU134" s="20">
        <v>454.44430533000002</v>
      </c>
      <c r="AV134" s="20">
        <v>922.13734171999999</v>
      </c>
      <c r="AW134" s="20">
        <v>106.30780565000001</v>
      </c>
      <c r="AX134" s="20">
        <v>7.3818862599999999</v>
      </c>
    </row>
    <row r="135" spans="1:50">
      <c r="A135" s="2">
        <v>2911303</v>
      </c>
      <c r="B135" s="2" t="s">
        <v>139</v>
      </c>
      <c r="C135" s="3">
        <v>10622</v>
      </c>
      <c r="D135" s="4">
        <v>50.37</v>
      </c>
      <c r="E135" s="4">
        <v>49.63</v>
      </c>
      <c r="F135" s="4">
        <v>51.29</v>
      </c>
      <c r="G135" s="4">
        <v>48.71</v>
      </c>
      <c r="H135" s="7">
        <v>985.72159999999985</v>
      </c>
      <c r="I135" s="7">
        <v>1897.0891999999999</v>
      </c>
      <c r="J135" s="7">
        <v>1889.6538</v>
      </c>
      <c r="K135" s="7">
        <v>2163.7013999999999</v>
      </c>
      <c r="L135" s="7">
        <v>2180.6966000000002</v>
      </c>
      <c r="M135" s="7">
        <v>1504.0752</v>
      </c>
      <c r="N135" s="9">
        <v>3938</v>
      </c>
      <c r="O135" s="7">
        <v>2976</v>
      </c>
      <c r="P135" s="11">
        <v>194</v>
      </c>
      <c r="Q135" s="16">
        <v>31.88</v>
      </c>
      <c r="R135" s="16">
        <v>47.72</v>
      </c>
      <c r="S135" s="16">
        <v>77.180000000000007</v>
      </c>
      <c r="T135" s="17">
        <v>2203</v>
      </c>
      <c r="U135" s="16">
        <v>30.78</v>
      </c>
      <c r="V135" s="16">
        <v>25.44</v>
      </c>
      <c r="W135" s="16">
        <v>0.17</v>
      </c>
      <c r="X135" s="16">
        <v>0.17</v>
      </c>
      <c r="Y135" s="16">
        <v>73.260000000000005</v>
      </c>
      <c r="Z135" s="16">
        <v>77.45</v>
      </c>
      <c r="AA135" s="16">
        <v>26.57</v>
      </c>
      <c r="AB135" s="16">
        <v>22.38</v>
      </c>
      <c r="AC135" s="20">
        <v>8832.5739344899994</v>
      </c>
      <c r="AD135" s="7">
        <v>2925.3690497500002</v>
      </c>
      <c r="AE135" s="20">
        <f t="shared" si="2"/>
        <v>4778.7772725300001</v>
      </c>
      <c r="AF135" s="20">
        <v>1725.2591479099999</v>
      </c>
      <c r="AG135" s="20">
        <v>2196.7224224500001</v>
      </c>
      <c r="AH135" s="20">
        <v>713.73712229</v>
      </c>
      <c r="AI135" s="20">
        <v>122.99058485</v>
      </c>
      <c r="AJ135" s="20">
        <v>3.9583770500000002</v>
      </c>
      <c r="AK135" s="20">
        <v>11.34459736</v>
      </c>
      <c r="AL135" s="20">
        <v>4.7650206199999996</v>
      </c>
      <c r="AM135" s="20">
        <v>4053.79666206</v>
      </c>
      <c r="AN135" s="20">
        <v>3313.02480001</v>
      </c>
      <c r="AO135" s="20">
        <v>1005.08545956</v>
      </c>
      <c r="AP135" s="20">
        <v>5519.5491345800001</v>
      </c>
      <c r="AQ135" s="20">
        <v>3048.7112025000001</v>
      </c>
      <c r="AR135" s="20">
        <v>3543.3916514799998</v>
      </c>
      <c r="AS135" s="20">
        <v>5828.5739345800002</v>
      </c>
      <c r="AT135" s="20">
        <v>4642.4668544599999</v>
      </c>
      <c r="AU135" s="20">
        <v>413.24329604000002</v>
      </c>
      <c r="AV135" s="20">
        <v>736.65960432999998</v>
      </c>
      <c r="AW135" s="20">
        <v>36.204179750000002</v>
      </c>
      <c r="AX135" s="20" t="s">
        <v>309</v>
      </c>
    </row>
    <row r="136" spans="1:50">
      <c r="A136" s="2">
        <v>2911402</v>
      </c>
      <c r="B136" s="2" t="s">
        <v>140</v>
      </c>
      <c r="C136" s="3">
        <v>15076</v>
      </c>
      <c r="D136" s="4">
        <v>18.75</v>
      </c>
      <c r="E136" s="4">
        <v>81.25</v>
      </c>
      <c r="F136" s="4">
        <v>50.01</v>
      </c>
      <c r="G136" s="4">
        <v>49.99</v>
      </c>
      <c r="H136" s="7">
        <v>1427.6972000000001</v>
      </c>
      <c r="I136" s="7">
        <v>2418.1904</v>
      </c>
      <c r="J136" s="7">
        <v>3036.3063999999999</v>
      </c>
      <c r="K136" s="7">
        <v>3545.8752000000004</v>
      </c>
      <c r="L136" s="7">
        <v>2953.3884000000003</v>
      </c>
      <c r="M136" s="7">
        <v>1694.5423999999998</v>
      </c>
      <c r="N136" s="9">
        <v>6312</v>
      </c>
      <c r="O136" s="7">
        <v>4282</v>
      </c>
      <c r="P136" s="11">
        <v>257</v>
      </c>
      <c r="Q136" s="16">
        <v>21.08</v>
      </c>
      <c r="R136" s="16">
        <v>36.31</v>
      </c>
      <c r="S136" s="16">
        <v>65.66</v>
      </c>
      <c r="T136" s="17">
        <v>5598</v>
      </c>
      <c r="U136" s="16">
        <v>35.47</v>
      </c>
      <c r="V136" s="16">
        <v>28.1</v>
      </c>
      <c r="W136" s="16">
        <v>12.2</v>
      </c>
      <c r="X136" s="16">
        <v>14.55</v>
      </c>
      <c r="Y136" s="16">
        <v>46.76</v>
      </c>
      <c r="Z136" s="16">
        <v>47.29</v>
      </c>
      <c r="AA136" s="16">
        <v>41.05</v>
      </c>
      <c r="AB136" s="16">
        <v>38.159999999999997</v>
      </c>
      <c r="AC136" s="20">
        <v>12637.771944640001</v>
      </c>
      <c r="AD136" s="7">
        <v>5408.6991733900004</v>
      </c>
      <c r="AE136" s="20">
        <f t="shared" si="2"/>
        <v>7356.3386044600002</v>
      </c>
      <c r="AF136" s="20">
        <v>2433.3182438399999</v>
      </c>
      <c r="AG136" s="20">
        <v>2979.85805897</v>
      </c>
      <c r="AH136" s="20">
        <v>1401.77411437</v>
      </c>
      <c r="AI136" s="20">
        <v>440.26120591</v>
      </c>
      <c r="AJ136" s="20">
        <v>81.021539880000006</v>
      </c>
      <c r="AK136" s="20">
        <v>20.10544149</v>
      </c>
      <c r="AL136" s="20" t="s">
        <v>309</v>
      </c>
      <c r="AM136" s="20">
        <v>5281.43334005</v>
      </c>
      <c r="AN136" s="20">
        <v>5804.7437886600001</v>
      </c>
      <c r="AO136" s="20">
        <v>1258.0672777100001</v>
      </c>
      <c r="AP136" s="20">
        <v>6833.0281558500001</v>
      </c>
      <c r="AQ136" s="20">
        <v>4023.3660623400001</v>
      </c>
      <c r="AR136" s="20">
        <v>4728.0841176599997</v>
      </c>
      <c r="AS136" s="20">
        <v>8130.7719445000002</v>
      </c>
      <c r="AT136" s="20">
        <v>6303.1909039100001</v>
      </c>
      <c r="AU136" s="20">
        <v>592.22586994999995</v>
      </c>
      <c r="AV136" s="20">
        <v>992.40811627000005</v>
      </c>
      <c r="AW136" s="20">
        <v>242.94705436999999</v>
      </c>
      <c r="AX136" s="20" t="s">
        <v>309</v>
      </c>
    </row>
    <row r="137" spans="1:50">
      <c r="A137" s="2">
        <v>2911600</v>
      </c>
      <c r="B137" s="2" t="s">
        <v>141</v>
      </c>
      <c r="C137" s="3">
        <v>19818</v>
      </c>
      <c r="D137" s="4">
        <v>37.43</v>
      </c>
      <c r="E137" s="4">
        <v>62.57</v>
      </c>
      <c r="F137" s="4">
        <v>47.92</v>
      </c>
      <c r="G137" s="4">
        <v>52.08</v>
      </c>
      <c r="H137" s="7">
        <v>1843.0740000000003</v>
      </c>
      <c r="I137" s="7">
        <v>3295.7333999999996</v>
      </c>
      <c r="J137" s="7">
        <v>3945.7638000000002</v>
      </c>
      <c r="K137" s="7">
        <v>4661.1935999999996</v>
      </c>
      <c r="L137" s="7">
        <v>3967.5636</v>
      </c>
      <c r="M137" s="7">
        <v>2104.6715999999997</v>
      </c>
      <c r="N137" s="9">
        <v>5124</v>
      </c>
      <c r="O137" s="7">
        <v>5402</v>
      </c>
      <c r="P137" s="11">
        <v>273</v>
      </c>
      <c r="Q137" s="16">
        <v>19.29</v>
      </c>
      <c r="R137" s="16">
        <v>37.369999999999997</v>
      </c>
      <c r="S137" s="16">
        <v>68.87</v>
      </c>
      <c r="T137" s="17">
        <v>8093</v>
      </c>
      <c r="U137" s="16">
        <v>25.29</v>
      </c>
      <c r="V137" s="16">
        <v>17.45</v>
      </c>
      <c r="W137" s="16">
        <v>0.7</v>
      </c>
      <c r="X137" s="16">
        <v>5.74</v>
      </c>
      <c r="Y137" s="16">
        <v>39.65</v>
      </c>
      <c r="Z137" s="16">
        <v>50.96</v>
      </c>
      <c r="AA137" s="16">
        <v>59.65</v>
      </c>
      <c r="AB137" s="16">
        <v>43.3</v>
      </c>
      <c r="AC137" s="20">
        <v>16504.400296920001</v>
      </c>
      <c r="AD137" s="7">
        <v>9394.45870732</v>
      </c>
      <c r="AE137" s="20">
        <f t="shared" si="2"/>
        <v>10026.012115299998</v>
      </c>
      <c r="AF137" s="20">
        <v>2822.1378478800002</v>
      </c>
      <c r="AG137" s="20">
        <v>4544.27235879</v>
      </c>
      <c r="AH137" s="20">
        <v>1966.57798594</v>
      </c>
      <c r="AI137" s="20">
        <v>477.82011574000001</v>
      </c>
      <c r="AJ137" s="20">
        <v>158.51174101000001</v>
      </c>
      <c r="AK137" s="20" t="s">
        <v>309</v>
      </c>
      <c r="AL137" s="20">
        <v>56.692065939999999</v>
      </c>
      <c r="AM137" s="20">
        <v>6478.3881816399999</v>
      </c>
      <c r="AN137" s="20">
        <v>9964.4477001699997</v>
      </c>
      <c r="AO137" s="20">
        <v>2685.2476986500001</v>
      </c>
      <c r="AP137" s="20">
        <v>6539.9525967700001</v>
      </c>
      <c r="AQ137" s="20">
        <v>3793.1404829899998</v>
      </c>
      <c r="AR137" s="20">
        <v>6923.11158041</v>
      </c>
      <c r="AS137" s="20">
        <v>10660.40029695</v>
      </c>
      <c r="AT137" s="20">
        <v>6434.9315831499998</v>
      </c>
      <c r="AU137" s="20">
        <v>1544.51766849</v>
      </c>
      <c r="AV137" s="20">
        <v>2329.4324486</v>
      </c>
      <c r="AW137" s="20">
        <v>351.51859671</v>
      </c>
      <c r="AX137" s="20" t="s">
        <v>309</v>
      </c>
    </row>
    <row r="138" spans="1:50">
      <c r="A138" s="2">
        <v>2911659</v>
      </c>
      <c r="B138" s="2" t="s">
        <v>142</v>
      </c>
      <c r="C138" s="3">
        <v>10412</v>
      </c>
      <c r="D138" s="4">
        <v>19.95</v>
      </c>
      <c r="E138" s="4">
        <v>80.05</v>
      </c>
      <c r="F138" s="4">
        <v>50.35</v>
      </c>
      <c r="G138" s="4">
        <v>49.65</v>
      </c>
      <c r="H138" s="7">
        <v>809.01239999999996</v>
      </c>
      <c r="I138" s="7">
        <v>1636.7664000000002</v>
      </c>
      <c r="J138" s="7">
        <v>2062.6172000000001</v>
      </c>
      <c r="K138" s="7">
        <v>2152.1604000000002</v>
      </c>
      <c r="L138" s="7">
        <v>2132.3776000000003</v>
      </c>
      <c r="M138" s="7">
        <v>1619.066</v>
      </c>
      <c r="N138" s="9">
        <v>4768</v>
      </c>
      <c r="O138" s="7">
        <v>2667</v>
      </c>
      <c r="P138" s="11">
        <v>234</v>
      </c>
      <c r="Q138" s="16">
        <v>22.89</v>
      </c>
      <c r="R138" s="16">
        <v>37.26</v>
      </c>
      <c r="S138" s="16">
        <v>65.790000000000006</v>
      </c>
      <c r="T138" s="17">
        <v>5576</v>
      </c>
      <c r="U138" s="16">
        <v>35.96</v>
      </c>
      <c r="V138" s="16">
        <v>29.93</v>
      </c>
      <c r="W138" s="16">
        <v>0.15</v>
      </c>
      <c r="X138" s="16">
        <v>0.49</v>
      </c>
      <c r="Y138" s="16">
        <v>18.04</v>
      </c>
      <c r="Z138" s="16">
        <v>47.88</v>
      </c>
      <c r="AA138" s="16">
        <v>81.81</v>
      </c>
      <c r="AB138" s="16">
        <v>51.63</v>
      </c>
      <c r="AC138" s="20">
        <v>8941.8827685399992</v>
      </c>
      <c r="AD138" s="7">
        <v>4783.7677704799999</v>
      </c>
      <c r="AE138" s="20">
        <f t="shared" si="2"/>
        <v>5126.8664416600004</v>
      </c>
      <c r="AF138" s="20">
        <v>1550.5213106199999</v>
      </c>
      <c r="AG138" s="20">
        <v>2290.56067902</v>
      </c>
      <c r="AH138" s="20">
        <v>1060.86834092</v>
      </c>
      <c r="AI138" s="20">
        <v>213.53433913999999</v>
      </c>
      <c r="AJ138" s="20">
        <v>6.0510156100000003</v>
      </c>
      <c r="AK138" s="20">
        <v>5.3307563499999997</v>
      </c>
      <c r="AL138" s="20" t="s">
        <v>309</v>
      </c>
      <c r="AM138" s="20">
        <v>3815.0163269200002</v>
      </c>
      <c r="AN138" s="20">
        <v>4987.04208483</v>
      </c>
      <c r="AO138" s="20">
        <v>1670.6454904300001</v>
      </c>
      <c r="AP138" s="20">
        <v>3954.8406837500002</v>
      </c>
      <c r="AQ138" s="20">
        <v>2144.3708364899999</v>
      </c>
      <c r="AR138" s="20">
        <v>2832.91040604</v>
      </c>
      <c r="AS138" s="20">
        <v>5883.8827685799997</v>
      </c>
      <c r="AT138" s="20">
        <v>5083.7745456399998</v>
      </c>
      <c r="AU138" s="20">
        <v>313.47099435000001</v>
      </c>
      <c r="AV138" s="20">
        <v>387.51497645000001</v>
      </c>
      <c r="AW138" s="20">
        <v>99.122252140000001</v>
      </c>
      <c r="AX138" s="20" t="s">
        <v>309</v>
      </c>
    </row>
    <row r="139" spans="1:50">
      <c r="A139" s="2">
        <v>2911857</v>
      </c>
      <c r="B139" s="2" t="s">
        <v>143</v>
      </c>
      <c r="C139" s="3">
        <v>13192</v>
      </c>
      <c r="D139" s="4">
        <v>41.15</v>
      </c>
      <c r="E139" s="4">
        <v>58.85</v>
      </c>
      <c r="F139" s="4">
        <v>50.53</v>
      </c>
      <c r="G139" s="4">
        <v>49.47</v>
      </c>
      <c r="H139" s="7">
        <v>1102.8512000000001</v>
      </c>
      <c r="I139" s="7">
        <v>2444.4776000000002</v>
      </c>
      <c r="J139" s="7">
        <v>2557.9288000000001</v>
      </c>
      <c r="K139" s="7">
        <v>2794.0655999999999</v>
      </c>
      <c r="L139" s="7">
        <v>2642.3576000000003</v>
      </c>
      <c r="M139" s="7">
        <v>1650.3191999999999</v>
      </c>
      <c r="N139" s="9">
        <v>6164</v>
      </c>
      <c r="O139" s="7">
        <v>3829</v>
      </c>
      <c r="P139" s="11">
        <v>226</v>
      </c>
      <c r="Q139" s="16">
        <v>26.55</v>
      </c>
      <c r="R139" s="16">
        <v>45.04</v>
      </c>
      <c r="S139" s="16">
        <v>72</v>
      </c>
      <c r="T139" s="17">
        <v>1718</v>
      </c>
      <c r="U139" s="16">
        <v>41.25</v>
      </c>
      <c r="V139" s="16">
        <v>31.96</v>
      </c>
      <c r="W139" s="16">
        <v>0.37</v>
      </c>
      <c r="X139" s="16">
        <v>6.45</v>
      </c>
      <c r="Y139" s="16">
        <v>63.41</v>
      </c>
      <c r="Z139" s="16">
        <v>81.010000000000005</v>
      </c>
      <c r="AA139" s="16">
        <v>36.22</v>
      </c>
      <c r="AB139" s="16">
        <v>12.54</v>
      </c>
      <c r="AC139" s="20">
        <v>11102.685378079999</v>
      </c>
      <c r="AD139" s="7">
        <v>5988.0800840100001</v>
      </c>
      <c r="AE139" s="20">
        <f t="shared" si="2"/>
        <v>6881.9210198500004</v>
      </c>
      <c r="AF139" s="20">
        <v>2747.9174182900001</v>
      </c>
      <c r="AG139" s="20">
        <v>2609.3764355600001</v>
      </c>
      <c r="AH139" s="20">
        <v>1223.35014056</v>
      </c>
      <c r="AI139" s="20">
        <v>232.80944593999999</v>
      </c>
      <c r="AJ139" s="20">
        <v>61.81574552</v>
      </c>
      <c r="AK139" s="20">
        <v>6.6518339800000001</v>
      </c>
      <c r="AL139" s="20" t="s">
        <v>309</v>
      </c>
      <c r="AM139" s="20">
        <v>4220.7643582299997</v>
      </c>
      <c r="AN139" s="20">
        <v>6356.0602345400002</v>
      </c>
      <c r="AO139" s="20">
        <v>1692.54793141</v>
      </c>
      <c r="AP139" s="20">
        <v>4746.62514354</v>
      </c>
      <c r="AQ139" s="20">
        <v>2528.2164268199999</v>
      </c>
      <c r="AR139" s="20">
        <v>4747.9585295099996</v>
      </c>
      <c r="AS139" s="20">
        <v>7059.6853780800002</v>
      </c>
      <c r="AT139" s="20">
        <v>5847.6493862799998</v>
      </c>
      <c r="AU139" s="20">
        <v>414.03368066000002</v>
      </c>
      <c r="AV139" s="20">
        <v>688.28383041999996</v>
      </c>
      <c r="AW139" s="20">
        <v>109.71848072</v>
      </c>
      <c r="AX139" s="20" t="s">
        <v>309</v>
      </c>
    </row>
    <row r="140" spans="1:50">
      <c r="A140" s="2">
        <v>2912004</v>
      </c>
      <c r="B140" s="2" t="s">
        <v>144</v>
      </c>
      <c r="C140" s="3">
        <v>10062</v>
      </c>
      <c r="D140" s="4">
        <v>46.77</v>
      </c>
      <c r="E140" s="4">
        <v>53.23</v>
      </c>
      <c r="F140" s="4">
        <v>50.66</v>
      </c>
      <c r="G140" s="4">
        <v>49.34</v>
      </c>
      <c r="H140" s="7">
        <v>734.52599999999995</v>
      </c>
      <c r="I140" s="7">
        <v>1402.6428000000001</v>
      </c>
      <c r="J140" s="7">
        <v>1782.9863999999998</v>
      </c>
      <c r="K140" s="7">
        <v>2369.6010000000001</v>
      </c>
      <c r="L140" s="7">
        <v>2281.0554000000002</v>
      </c>
      <c r="M140" s="7">
        <v>1490.1822</v>
      </c>
      <c r="N140" s="9">
        <v>3336</v>
      </c>
      <c r="O140" s="7">
        <v>2798</v>
      </c>
      <c r="P140" s="11">
        <v>308</v>
      </c>
      <c r="Q140" s="16">
        <v>13.95</v>
      </c>
      <c r="R140" s="16">
        <v>28.71</v>
      </c>
      <c r="S140" s="16">
        <v>59.9</v>
      </c>
      <c r="T140" s="17">
        <v>1088</v>
      </c>
      <c r="U140" s="16">
        <v>29.34</v>
      </c>
      <c r="V140" s="16">
        <v>21.05</v>
      </c>
      <c r="W140" s="16">
        <v>0.21</v>
      </c>
      <c r="X140" s="16">
        <v>2.2200000000000002</v>
      </c>
      <c r="Y140" s="16">
        <v>55.68</v>
      </c>
      <c r="Z140" s="16">
        <v>86.28</v>
      </c>
      <c r="AA140" s="16">
        <v>44.11</v>
      </c>
      <c r="AB140" s="16">
        <v>11.51</v>
      </c>
      <c r="AC140" s="20">
        <v>8726.0733130400004</v>
      </c>
      <c r="AD140" s="7">
        <v>5045.1864336099998</v>
      </c>
      <c r="AE140" s="20">
        <f t="shared" si="2"/>
        <v>5984.2507322500005</v>
      </c>
      <c r="AF140" s="20">
        <v>1622.4942855300001</v>
      </c>
      <c r="AG140" s="20">
        <v>2851.1127017600002</v>
      </c>
      <c r="AH140" s="20">
        <v>1121.7229800600001</v>
      </c>
      <c r="AI140" s="20">
        <v>294.64707437999999</v>
      </c>
      <c r="AJ140" s="20">
        <v>59.265891179999997</v>
      </c>
      <c r="AK140" s="20">
        <v>15.657251799999999</v>
      </c>
      <c r="AL140" s="20">
        <v>19.350547540000001</v>
      </c>
      <c r="AM140" s="20">
        <v>2741.8225807399999</v>
      </c>
      <c r="AN140" s="20">
        <v>5347.7260850499997</v>
      </c>
      <c r="AO140" s="20">
        <v>939.43497925999998</v>
      </c>
      <c r="AP140" s="20">
        <v>3378.3472279399998</v>
      </c>
      <c r="AQ140" s="20">
        <v>1802.3876014800001</v>
      </c>
      <c r="AR140" s="20">
        <v>2732.3540619099999</v>
      </c>
      <c r="AS140" s="20">
        <v>6154.0733130099998</v>
      </c>
      <c r="AT140" s="20">
        <v>4661.4468411899998</v>
      </c>
      <c r="AU140" s="20">
        <v>509.15107336</v>
      </c>
      <c r="AV140" s="20">
        <v>781.69523411</v>
      </c>
      <c r="AW140" s="20">
        <v>201.78016435000001</v>
      </c>
      <c r="AX140" s="20" t="s">
        <v>309</v>
      </c>
    </row>
    <row r="141" spans="1:50">
      <c r="A141" s="2">
        <v>2912202</v>
      </c>
      <c r="B141" s="2" t="s">
        <v>145</v>
      </c>
      <c r="C141" s="3">
        <v>17282</v>
      </c>
      <c r="D141" s="4">
        <v>63.42</v>
      </c>
      <c r="E141" s="4">
        <v>36.58</v>
      </c>
      <c r="F141" s="4">
        <v>50.65</v>
      </c>
      <c r="G141" s="4">
        <v>49.35</v>
      </c>
      <c r="H141" s="7">
        <v>2087.6655999999998</v>
      </c>
      <c r="I141" s="7">
        <v>3216.1802000000002</v>
      </c>
      <c r="J141" s="7">
        <v>3819.3220000000001</v>
      </c>
      <c r="K141" s="7">
        <v>4486.4072000000006</v>
      </c>
      <c r="L141" s="7">
        <v>2635.5050000000001</v>
      </c>
      <c r="M141" s="7">
        <v>1036.92</v>
      </c>
      <c r="N141" s="9">
        <v>3926</v>
      </c>
      <c r="O141" s="7">
        <v>4739</v>
      </c>
      <c r="P141" s="11">
        <v>269</v>
      </c>
      <c r="Q141" s="16">
        <v>12.46</v>
      </c>
      <c r="R141" s="16">
        <v>32.450000000000003</v>
      </c>
      <c r="S141" s="16">
        <v>66.84</v>
      </c>
      <c r="T141" s="17">
        <v>2715</v>
      </c>
      <c r="U141" s="16">
        <v>28.29</v>
      </c>
      <c r="V141" s="16">
        <v>16.39</v>
      </c>
      <c r="W141" s="16">
        <v>14.25</v>
      </c>
      <c r="X141" s="16">
        <v>16.61</v>
      </c>
      <c r="Y141" s="16">
        <v>31.44</v>
      </c>
      <c r="Z141" s="16">
        <v>67.8</v>
      </c>
      <c r="AA141" s="16">
        <v>54.31</v>
      </c>
      <c r="AB141" s="16">
        <v>15.59</v>
      </c>
      <c r="AC141" s="20">
        <v>13762.980893829999</v>
      </c>
      <c r="AD141" s="7">
        <v>7200.8778881300004</v>
      </c>
      <c r="AE141" s="20">
        <f t="shared" si="2"/>
        <v>8639.6333865600009</v>
      </c>
      <c r="AF141" s="20">
        <v>2139.0302612199998</v>
      </c>
      <c r="AG141" s="20">
        <v>4061.7911726500001</v>
      </c>
      <c r="AH141" s="20">
        <v>1873.01522189</v>
      </c>
      <c r="AI141" s="20">
        <v>395.05557697</v>
      </c>
      <c r="AJ141" s="20">
        <v>138.67476439999999</v>
      </c>
      <c r="AK141" s="20">
        <v>18.007024940000001</v>
      </c>
      <c r="AL141" s="20">
        <v>14.05936449</v>
      </c>
      <c r="AM141" s="20">
        <v>5123.3475072900001</v>
      </c>
      <c r="AN141" s="20">
        <v>7722.2048634599996</v>
      </c>
      <c r="AO141" s="20">
        <v>784.50359546000004</v>
      </c>
      <c r="AP141" s="20">
        <v>6040.7760303900004</v>
      </c>
      <c r="AQ141" s="20">
        <v>4338.8439118300003</v>
      </c>
      <c r="AR141" s="20">
        <v>5813.2645083500001</v>
      </c>
      <c r="AS141" s="20">
        <v>8154.9808938300002</v>
      </c>
      <c r="AT141" s="20">
        <v>6260.7429026999998</v>
      </c>
      <c r="AU141" s="20">
        <v>935.15537300999995</v>
      </c>
      <c r="AV141" s="20">
        <v>792.93828131999999</v>
      </c>
      <c r="AW141" s="20">
        <v>166.14433679999999</v>
      </c>
      <c r="AX141" s="20" t="s">
        <v>309</v>
      </c>
    </row>
    <row r="142" spans="1:50">
      <c r="A142" s="2">
        <v>2912301</v>
      </c>
      <c r="B142" s="2" t="s">
        <v>146</v>
      </c>
      <c r="C142" s="3">
        <v>15785</v>
      </c>
      <c r="D142" s="4">
        <v>75.790000000000006</v>
      </c>
      <c r="E142" s="4">
        <v>24.21</v>
      </c>
      <c r="F142" s="4">
        <v>51.08</v>
      </c>
      <c r="G142" s="4">
        <v>48.92</v>
      </c>
      <c r="H142" s="7">
        <v>1433.2779999999998</v>
      </c>
      <c r="I142" s="7">
        <v>2574.5334999999995</v>
      </c>
      <c r="J142" s="7">
        <v>2871.2915000000003</v>
      </c>
      <c r="K142" s="7">
        <v>3513.7410000000004</v>
      </c>
      <c r="L142" s="7">
        <v>3269.0735000000004</v>
      </c>
      <c r="M142" s="7">
        <v>2124.6610000000001</v>
      </c>
      <c r="N142" s="9">
        <v>6012</v>
      </c>
      <c r="O142" s="7">
        <v>4780</v>
      </c>
      <c r="P142" s="11">
        <v>302</v>
      </c>
      <c r="Q142" s="16">
        <v>11.07</v>
      </c>
      <c r="R142" s="16">
        <v>31.27</v>
      </c>
      <c r="S142" s="16">
        <v>65.36</v>
      </c>
      <c r="T142" s="17">
        <v>3553</v>
      </c>
      <c r="U142" s="16">
        <v>34.479999999999997</v>
      </c>
      <c r="V142" s="16">
        <v>25.52</v>
      </c>
      <c r="W142" s="16">
        <v>47.83</v>
      </c>
      <c r="X142" s="16">
        <v>56.05</v>
      </c>
      <c r="Y142" s="16">
        <v>25.84</v>
      </c>
      <c r="Z142" s="16">
        <v>20.399999999999999</v>
      </c>
      <c r="AA142" s="16">
        <v>26.33</v>
      </c>
      <c r="AB142" s="16">
        <v>23.56</v>
      </c>
      <c r="AC142" s="20">
        <v>13203.043721739999</v>
      </c>
      <c r="AD142" s="7">
        <v>5935.5344824900003</v>
      </c>
      <c r="AE142" s="20">
        <f t="shared" si="2"/>
        <v>8733.1658794500017</v>
      </c>
      <c r="AF142" s="20">
        <v>2653.7251895700001</v>
      </c>
      <c r="AG142" s="20">
        <v>4293.4720860500001</v>
      </c>
      <c r="AH142" s="20">
        <v>1177.6155409099999</v>
      </c>
      <c r="AI142" s="20">
        <v>470.05869629</v>
      </c>
      <c r="AJ142" s="20">
        <v>109.10548107</v>
      </c>
      <c r="AK142" s="20">
        <v>14.38441181</v>
      </c>
      <c r="AL142" s="20">
        <v>14.80447375</v>
      </c>
      <c r="AM142" s="20">
        <v>4469.8778423200001</v>
      </c>
      <c r="AN142" s="20">
        <v>6454.1759356800003</v>
      </c>
      <c r="AO142" s="20">
        <v>715.52233301000001</v>
      </c>
      <c r="AP142" s="20">
        <v>6748.8677860899998</v>
      </c>
      <c r="AQ142" s="20">
        <v>3754.3555093099999</v>
      </c>
      <c r="AR142" s="20">
        <v>5036.5626318599998</v>
      </c>
      <c r="AS142" s="20">
        <v>8908.0437218000006</v>
      </c>
      <c r="AT142" s="20">
        <v>6693.8316612400004</v>
      </c>
      <c r="AU142" s="20">
        <v>597.19671489999996</v>
      </c>
      <c r="AV142" s="20">
        <v>1352.6257748999999</v>
      </c>
      <c r="AW142" s="20">
        <v>253.58093263000001</v>
      </c>
      <c r="AX142" s="20">
        <v>10.80863813</v>
      </c>
    </row>
    <row r="143" spans="1:50">
      <c r="A143" s="2">
        <v>2912400</v>
      </c>
      <c r="B143" s="2" t="s">
        <v>147</v>
      </c>
      <c r="C143" s="3">
        <v>17008</v>
      </c>
      <c r="D143" s="4">
        <v>59.08</v>
      </c>
      <c r="E143" s="4">
        <v>40.92</v>
      </c>
      <c r="F143" s="4">
        <v>51.49</v>
      </c>
      <c r="G143" s="4">
        <v>48.51</v>
      </c>
      <c r="H143" s="7">
        <v>1653.1776</v>
      </c>
      <c r="I143" s="7">
        <v>2799.5167999999999</v>
      </c>
      <c r="J143" s="7">
        <v>3037.6288</v>
      </c>
      <c r="K143" s="7">
        <v>3942.4544000000001</v>
      </c>
      <c r="L143" s="7">
        <v>3547.8688000000002</v>
      </c>
      <c r="M143" s="7">
        <v>2025.6528000000001</v>
      </c>
      <c r="N143" s="9">
        <v>4584</v>
      </c>
      <c r="O143" s="7">
        <v>4918</v>
      </c>
      <c r="P143" s="11">
        <v>238</v>
      </c>
      <c r="Q143" s="16">
        <v>23.84</v>
      </c>
      <c r="R143" s="16">
        <v>42.8</v>
      </c>
      <c r="S143" s="16">
        <v>71.87</v>
      </c>
      <c r="T143" s="17">
        <v>2091</v>
      </c>
      <c r="U143" s="16">
        <v>20.3</v>
      </c>
      <c r="V143" s="16">
        <v>18.260000000000002</v>
      </c>
      <c r="W143" s="16">
        <v>0.4</v>
      </c>
      <c r="X143" s="16">
        <v>4.53</v>
      </c>
      <c r="Y143" s="16">
        <v>77.84</v>
      </c>
      <c r="Z143" s="16">
        <v>82.23</v>
      </c>
      <c r="AA143" s="16">
        <v>21.76</v>
      </c>
      <c r="AB143" s="16">
        <v>13.24</v>
      </c>
      <c r="AC143" s="20">
        <v>14141.212446940001</v>
      </c>
      <c r="AD143" s="7">
        <v>6386.2824034400001</v>
      </c>
      <c r="AE143" s="20">
        <f t="shared" si="2"/>
        <v>9341.280329559997</v>
      </c>
      <c r="AF143" s="20">
        <v>3933.1921322899998</v>
      </c>
      <c r="AG143" s="20">
        <v>3450.2137735699998</v>
      </c>
      <c r="AH143" s="20">
        <v>1512.0004253699999</v>
      </c>
      <c r="AI143" s="20">
        <v>312.39247193</v>
      </c>
      <c r="AJ143" s="20">
        <v>86.87502748</v>
      </c>
      <c r="AK143" s="20">
        <v>10.159161559999999</v>
      </c>
      <c r="AL143" s="20">
        <v>36.447337359999999</v>
      </c>
      <c r="AM143" s="20">
        <v>4799.9321174099996</v>
      </c>
      <c r="AN143" s="20">
        <v>6947.1009728700001</v>
      </c>
      <c r="AO143" s="20">
        <v>952.41507592000005</v>
      </c>
      <c r="AP143" s="20">
        <v>7194.1114741000001</v>
      </c>
      <c r="AQ143" s="20">
        <v>3847.5170414899999</v>
      </c>
      <c r="AR143" s="20">
        <v>5032.9876952200002</v>
      </c>
      <c r="AS143" s="20">
        <v>9536.2124469600003</v>
      </c>
      <c r="AT143" s="20">
        <v>6735.9485066799998</v>
      </c>
      <c r="AU143" s="20">
        <v>841.78158020000001</v>
      </c>
      <c r="AV143" s="20">
        <v>1693.8721107599999</v>
      </c>
      <c r="AW143" s="20">
        <v>259.49195652999998</v>
      </c>
      <c r="AX143" s="20">
        <v>5.1182927899999999</v>
      </c>
    </row>
    <row r="144" spans="1:50">
      <c r="A144" s="2">
        <v>2912509</v>
      </c>
      <c r="B144" s="2" t="s">
        <v>148</v>
      </c>
      <c r="C144" s="3">
        <v>14171</v>
      </c>
      <c r="D144" s="4">
        <v>36.380000000000003</v>
      </c>
      <c r="E144" s="4">
        <v>63.62</v>
      </c>
      <c r="F144" s="4">
        <v>49.74</v>
      </c>
      <c r="G144" s="4">
        <v>50.26</v>
      </c>
      <c r="H144" s="7">
        <v>1154.9365</v>
      </c>
      <c r="I144" s="7">
        <v>2400.5674000000004</v>
      </c>
      <c r="J144" s="7">
        <v>2736.4201000000003</v>
      </c>
      <c r="K144" s="7">
        <v>3136.0422999999996</v>
      </c>
      <c r="L144" s="7">
        <v>2744.9227000000001</v>
      </c>
      <c r="M144" s="7">
        <v>1998.1110000000001</v>
      </c>
      <c r="N144" s="9">
        <v>5966</v>
      </c>
      <c r="O144" s="7">
        <v>3787</v>
      </c>
      <c r="P144" s="11">
        <v>236</v>
      </c>
      <c r="Q144" s="16">
        <v>28.45</v>
      </c>
      <c r="R144" s="16">
        <v>44.1</v>
      </c>
      <c r="S144" s="16">
        <v>67.959999999999994</v>
      </c>
      <c r="T144" s="17">
        <v>6415</v>
      </c>
      <c r="U144" s="16">
        <v>38.54</v>
      </c>
      <c r="V144" s="16">
        <v>28.1</v>
      </c>
      <c r="W144" s="16">
        <v>0.03</v>
      </c>
      <c r="X144" s="16">
        <v>1</v>
      </c>
      <c r="Y144" s="16">
        <v>34.43</v>
      </c>
      <c r="Z144" s="16">
        <v>54.56</v>
      </c>
      <c r="AA144" s="16">
        <v>65.540000000000006</v>
      </c>
      <c r="AB144" s="16">
        <v>44.44</v>
      </c>
      <c r="AC144" s="20">
        <v>12029.7074158</v>
      </c>
      <c r="AD144" s="7">
        <v>4481.6969666200002</v>
      </c>
      <c r="AE144" s="20">
        <f t="shared" si="2"/>
        <v>6941.8000713999991</v>
      </c>
      <c r="AF144" s="20">
        <v>2570.3131251899999</v>
      </c>
      <c r="AG144" s="20">
        <v>3102.1464517200002</v>
      </c>
      <c r="AH144" s="20">
        <v>929.66424995</v>
      </c>
      <c r="AI144" s="20">
        <v>240.46599198000001</v>
      </c>
      <c r="AJ144" s="20">
        <v>78.464948649999997</v>
      </c>
      <c r="AK144" s="20">
        <v>10.579986099999999</v>
      </c>
      <c r="AL144" s="20">
        <v>10.165317809999999</v>
      </c>
      <c r="AM144" s="20">
        <v>5087.9073444200003</v>
      </c>
      <c r="AN144" s="20">
        <v>5121.3402458</v>
      </c>
      <c r="AO144" s="20">
        <v>1214.1648036900001</v>
      </c>
      <c r="AP144" s="20">
        <v>6908.3671700200002</v>
      </c>
      <c r="AQ144" s="20">
        <v>3873.7425407300002</v>
      </c>
      <c r="AR144" s="20">
        <v>4390.0213954499995</v>
      </c>
      <c r="AS144" s="20">
        <v>7867.7074158100004</v>
      </c>
      <c r="AT144" s="20">
        <v>6409.2302670999998</v>
      </c>
      <c r="AU144" s="20">
        <v>404.97261795999998</v>
      </c>
      <c r="AV144" s="20">
        <v>906.37722940000003</v>
      </c>
      <c r="AW144" s="20">
        <v>138.87317128999999</v>
      </c>
      <c r="AX144" s="20">
        <v>8.2541300599999996</v>
      </c>
    </row>
    <row r="145" spans="1:50">
      <c r="A145" s="2">
        <v>2912905</v>
      </c>
      <c r="B145" s="2" t="s">
        <v>149</v>
      </c>
      <c r="C145" s="3">
        <v>18943</v>
      </c>
      <c r="D145" s="4">
        <v>83.1</v>
      </c>
      <c r="E145" s="4">
        <v>16.899999999999999</v>
      </c>
      <c r="F145" s="4">
        <v>49.83</v>
      </c>
      <c r="G145" s="4">
        <v>50.17</v>
      </c>
      <c r="H145" s="7">
        <v>1782.5363</v>
      </c>
      <c r="I145" s="7">
        <v>3106.6519999999996</v>
      </c>
      <c r="J145" s="7">
        <v>3606.7471999999998</v>
      </c>
      <c r="K145" s="7">
        <v>4086.0051000000003</v>
      </c>
      <c r="L145" s="7">
        <v>3904.1522999999997</v>
      </c>
      <c r="M145" s="7">
        <v>2456.9071000000004</v>
      </c>
      <c r="N145" s="9">
        <v>8118</v>
      </c>
      <c r="O145" s="7">
        <v>5590</v>
      </c>
      <c r="P145" s="11">
        <v>277</v>
      </c>
      <c r="Q145" s="16">
        <v>14.14</v>
      </c>
      <c r="R145" s="16">
        <v>36.68</v>
      </c>
      <c r="S145" s="16">
        <v>69.48</v>
      </c>
      <c r="T145" s="17">
        <v>2396</v>
      </c>
      <c r="U145" s="16">
        <v>31.71</v>
      </c>
      <c r="V145" s="16">
        <v>28.88</v>
      </c>
      <c r="W145" s="16">
        <v>43.95</v>
      </c>
      <c r="X145" s="16">
        <v>66.37</v>
      </c>
      <c r="Y145" s="16">
        <v>27.88</v>
      </c>
      <c r="Z145" s="16">
        <v>19.03</v>
      </c>
      <c r="AA145" s="16">
        <v>28.17</v>
      </c>
      <c r="AB145" s="16">
        <v>14.6</v>
      </c>
      <c r="AC145" s="20">
        <v>15837.76691081</v>
      </c>
      <c r="AD145" s="7">
        <v>6349.8087632999996</v>
      </c>
      <c r="AE145" s="20">
        <f t="shared" si="2"/>
        <v>9989.6934610299977</v>
      </c>
      <c r="AF145" s="20">
        <v>3066.1821923100001</v>
      </c>
      <c r="AG145" s="20">
        <v>4749.1643528799996</v>
      </c>
      <c r="AH145" s="20">
        <v>1529.46355571</v>
      </c>
      <c r="AI145" s="20">
        <v>496.89607633999998</v>
      </c>
      <c r="AJ145" s="20">
        <v>116.99404629999999</v>
      </c>
      <c r="AK145" s="20">
        <v>30.993237489999999</v>
      </c>
      <c r="AL145" s="20" t="s">
        <v>309</v>
      </c>
      <c r="AM145" s="20">
        <v>5848.0734498299998</v>
      </c>
      <c r="AN145" s="20">
        <v>7295.8043504200004</v>
      </c>
      <c r="AO145" s="20">
        <v>936.95367732</v>
      </c>
      <c r="AP145" s="20">
        <v>8541.9625604400007</v>
      </c>
      <c r="AQ145" s="20">
        <v>4911.1197725100001</v>
      </c>
      <c r="AR145" s="20">
        <v>6213.93664128</v>
      </c>
      <c r="AS145" s="20">
        <v>10436.76691083</v>
      </c>
      <c r="AT145" s="20">
        <v>7719.3351527799996</v>
      </c>
      <c r="AU145" s="20">
        <v>938.42935939999995</v>
      </c>
      <c r="AV145" s="20">
        <v>1480.3487661199999</v>
      </c>
      <c r="AW145" s="20">
        <v>298.65363252999998</v>
      </c>
      <c r="AX145" s="20" t="s">
        <v>309</v>
      </c>
    </row>
    <row r="146" spans="1:50">
      <c r="A146" s="2">
        <v>2913002</v>
      </c>
      <c r="B146" s="2" t="s">
        <v>150</v>
      </c>
      <c r="C146" s="3">
        <v>15508</v>
      </c>
      <c r="D146" s="4">
        <v>22.16</v>
      </c>
      <c r="E146" s="4">
        <v>77.84</v>
      </c>
      <c r="F146" s="4">
        <v>49.62</v>
      </c>
      <c r="G146" s="4">
        <v>50.38</v>
      </c>
      <c r="H146" s="7">
        <v>1254.5971999999999</v>
      </c>
      <c r="I146" s="7">
        <v>2516.9483999999998</v>
      </c>
      <c r="J146" s="7">
        <v>2915.5040000000004</v>
      </c>
      <c r="K146" s="7">
        <v>3281.4928000000004</v>
      </c>
      <c r="L146" s="7">
        <v>3189.9956000000002</v>
      </c>
      <c r="M146" s="7">
        <v>2349.462</v>
      </c>
      <c r="N146" s="9">
        <v>5450</v>
      </c>
      <c r="O146" s="7">
        <v>4212</v>
      </c>
      <c r="P146" s="11">
        <v>231</v>
      </c>
      <c r="Q146" s="16">
        <v>28.25</v>
      </c>
      <c r="R146" s="16">
        <v>45.25</v>
      </c>
      <c r="S146" s="16">
        <v>71.430000000000007</v>
      </c>
      <c r="T146" s="17">
        <v>4305</v>
      </c>
      <c r="U146" s="16">
        <v>27.28</v>
      </c>
      <c r="V146" s="16">
        <v>23.22</v>
      </c>
      <c r="W146" s="16">
        <v>6.08</v>
      </c>
      <c r="X146" s="16">
        <v>11.61</v>
      </c>
      <c r="Y146" s="16">
        <v>41.78</v>
      </c>
      <c r="Z146" s="16">
        <v>59.07</v>
      </c>
      <c r="AA146" s="16">
        <v>52.14</v>
      </c>
      <c r="AB146" s="16">
        <v>29.32</v>
      </c>
      <c r="AC146" s="20">
        <v>13264.57263775</v>
      </c>
      <c r="AD146" s="7">
        <v>4993.9430567099998</v>
      </c>
      <c r="AE146" s="20">
        <f t="shared" si="2"/>
        <v>7559.9175930300007</v>
      </c>
      <c r="AF146" s="20">
        <v>2558.5226375100001</v>
      </c>
      <c r="AG146" s="20">
        <v>3559.0059421400001</v>
      </c>
      <c r="AH146" s="20">
        <v>1062.70088465</v>
      </c>
      <c r="AI146" s="20">
        <v>289.85707017999999</v>
      </c>
      <c r="AJ146" s="20">
        <v>74.482274750000002</v>
      </c>
      <c r="AK146" s="20">
        <v>15.3487838</v>
      </c>
      <c r="AL146" s="20" t="s">
        <v>309</v>
      </c>
      <c r="AM146" s="20">
        <v>5704.6550447400004</v>
      </c>
      <c r="AN146" s="20">
        <v>5226.6916265099999</v>
      </c>
      <c r="AO146" s="20">
        <v>937.36545247000004</v>
      </c>
      <c r="AP146" s="20">
        <v>8037.8810112600004</v>
      </c>
      <c r="AQ146" s="20">
        <v>4767.28959227</v>
      </c>
      <c r="AR146" s="20">
        <v>4577.2062715499997</v>
      </c>
      <c r="AS146" s="20">
        <v>8826.5726377999999</v>
      </c>
      <c r="AT146" s="20">
        <v>7124.90107618</v>
      </c>
      <c r="AU146" s="20">
        <v>659.61188298000002</v>
      </c>
      <c r="AV146" s="20">
        <v>792.61472074999995</v>
      </c>
      <c r="AW146" s="20">
        <v>245.50123267999999</v>
      </c>
      <c r="AX146" s="20">
        <v>3.9437252100000002</v>
      </c>
    </row>
    <row r="147" spans="1:50">
      <c r="A147" s="2">
        <v>2913101</v>
      </c>
      <c r="B147" s="2" t="s">
        <v>151</v>
      </c>
      <c r="C147" s="3">
        <v>17840</v>
      </c>
      <c r="D147" s="4">
        <v>46.74</v>
      </c>
      <c r="E147" s="4">
        <v>53.26</v>
      </c>
      <c r="F147" s="4">
        <v>50.77</v>
      </c>
      <c r="G147" s="4">
        <v>49.23</v>
      </c>
      <c r="H147" s="7">
        <v>1751.8880000000001</v>
      </c>
      <c r="I147" s="7">
        <v>2989.9840000000004</v>
      </c>
      <c r="J147" s="7">
        <v>3221.9039999999995</v>
      </c>
      <c r="K147" s="7">
        <v>3921.232</v>
      </c>
      <c r="L147" s="7">
        <v>3710.72</v>
      </c>
      <c r="M147" s="7">
        <v>2244.2719999999999</v>
      </c>
      <c r="N147" s="9">
        <v>5956</v>
      </c>
      <c r="O147" s="7">
        <v>5207</v>
      </c>
      <c r="P147" s="11">
        <v>227</v>
      </c>
      <c r="Q147" s="16">
        <v>26.98</v>
      </c>
      <c r="R147" s="16">
        <v>46.03</v>
      </c>
      <c r="S147" s="16">
        <v>72.650000000000006</v>
      </c>
      <c r="T147" s="17">
        <v>1056</v>
      </c>
      <c r="U147" s="16">
        <v>25.97</v>
      </c>
      <c r="V147" s="16">
        <v>22.73</v>
      </c>
      <c r="W147" s="16">
        <v>0.14000000000000001</v>
      </c>
      <c r="X147" s="16">
        <v>1.23</v>
      </c>
      <c r="Y147" s="16">
        <v>76.03</v>
      </c>
      <c r="Z147" s="16">
        <v>92.41</v>
      </c>
      <c r="AA147" s="16">
        <v>23.83</v>
      </c>
      <c r="AB147" s="16">
        <v>6.36</v>
      </c>
      <c r="AC147" s="20">
        <v>14811.720835399999</v>
      </c>
      <c r="AD147" s="7">
        <v>7008.6384128600002</v>
      </c>
      <c r="AE147" s="20">
        <f t="shared" si="2"/>
        <v>10080.767657479999</v>
      </c>
      <c r="AF147" s="20">
        <v>4602.4676160299996</v>
      </c>
      <c r="AG147" s="20">
        <v>3593.61797587</v>
      </c>
      <c r="AH147" s="20">
        <v>1348.18543819</v>
      </c>
      <c r="AI147" s="20">
        <v>428.44315125999998</v>
      </c>
      <c r="AJ147" s="20">
        <v>95.160567150000006</v>
      </c>
      <c r="AK147" s="20">
        <v>8.7528599699999994</v>
      </c>
      <c r="AL147" s="20">
        <v>4.1400490100000003</v>
      </c>
      <c r="AM147" s="20">
        <v>4730.9531778099999</v>
      </c>
      <c r="AN147" s="20">
        <v>7568.8874252200003</v>
      </c>
      <c r="AO147" s="20">
        <v>950.47263488999999</v>
      </c>
      <c r="AP147" s="20">
        <v>7242.8334100700004</v>
      </c>
      <c r="AQ147" s="20">
        <v>3780.4805429200001</v>
      </c>
      <c r="AR147" s="20">
        <v>5537.4195228199997</v>
      </c>
      <c r="AS147" s="20">
        <v>9897.7208353000005</v>
      </c>
      <c r="AT147" s="20">
        <v>7241.7103904200003</v>
      </c>
      <c r="AU147" s="20">
        <v>1125.0790061299999</v>
      </c>
      <c r="AV147" s="20">
        <v>1366.02253092</v>
      </c>
      <c r="AW147" s="20">
        <v>158.85114440999999</v>
      </c>
      <c r="AX147" s="20">
        <v>6.0577634199999997</v>
      </c>
    </row>
    <row r="148" spans="1:50">
      <c r="A148" s="2">
        <v>2913408</v>
      </c>
      <c r="B148" s="2" t="s">
        <v>152</v>
      </c>
      <c r="C148" s="3">
        <v>15205</v>
      </c>
      <c r="D148" s="4">
        <v>51.72</v>
      </c>
      <c r="E148" s="4">
        <v>48.28</v>
      </c>
      <c r="F148" s="4">
        <v>50.27</v>
      </c>
      <c r="G148" s="4">
        <v>49.73</v>
      </c>
      <c r="H148" s="7">
        <v>1286.3430000000001</v>
      </c>
      <c r="I148" s="7">
        <v>2297.4755</v>
      </c>
      <c r="J148" s="7">
        <v>2998.4259999999999</v>
      </c>
      <c r="K148" s="7">
        <v>3588.38</v>
      </c>
      <c r="L148" s="7">
        <v>3088.1354999999999</v>
      </c>
      <c r="M148" s="7">
        <v>1946.24</v>
      </c>
      <c r="N148" s="9">
        <v>4740</v>
      </c>
      <c r="O148" s="7">
        <v>3967</v>
      </c>
      <c r="P148" s="11">
        <v>265</v>
      </c>
      <c r="Q148" s="16">
        <v>12.52</v>
      </c>
      <c r="R148" s="16">
        <v>33.81</v>
      </c>
      <c r="S148" s="16">
        <v>67.89</v>
      </c>
      <c r="T148" s="17">
        <v>5153</v>
      </c>
      <c r="U148" s="16">
        <v>29.8</v>
      </c>
      <c r="V148" s="16">
        <v>20.39</v>
      </c>
      <c r="W148" s="16">
        <v>15.86</v>
      </c>
      <c r="X148" s="16">
        <v>19.41</v>
      </c>
      <c r="Y148" s="16">
        <v>49.86</v>
      </c>
      <c r="Z148" s="16">
        <v>48.32</v>
      </c>
      <c r="AA148" s="16">
        <v>34.28</v>
      </c>
      <c r="AB148" s="16">
        <v>32.270000000000003</v>
      </c>
      <c r="AC148" s="20">
        <v>12956.24211094</v>
      </c>
      <c r="AD148" s="7">
        <v>5663.7585245800001</v>
      </c>
      <c r="AE148" s="20">
        <f t="shared" si="2"/>
        <v>8399.8638897299988</v>
      </c>
      <c r="AF148" s="20">
        <v>2694.5791491999998</v>
      </c>
      <c r="AG148" s="20">
        <v>4124.2611676200004</v>
      </c>
      <c r="AH148" s="20">
        <v>1124.3862965799999</v>
      </c>
      <c r="AI148" s="20">
        <v>318.98072321000001</v>
      </c>
      <c r="AJ148" s="20">
        <v>81.972899769999998</v>
      </c>
      <c r="AK148" s="20">
        <v>35.223434589999997</v>
      </c>
      <c r="AL148" s="20">
        <v>20.46021876</v>
      </c>
      <c r="AM148" s="20">
        <v>4556.3782213499999</v>
      </c>
      <c r="AN148" s="20">
        <v>6734.2684236900004</v>
      </c>
      <c r="AO148" s="20">
        <v>1062.53557546</v>
      </c>
      <c r="AP148" s="20">
        <v>6221.9736873900001</v>
      </c>
      <c r="AQ148" s="20">
        <v>3493.8426458899999</v>
      </c>
      <c r="AR148" s="20">
        <v>4698.5126137799998</v>
      </c>
      <c r="AS148" s="20">
        <v>8625.2421110699997</v>
      </c>
      <c r="AT148" s="20">
        <v>6099.7659859400001</v>
      </c>
      <c r="AU148" s="20">
        <v>688.74263596000003</v>
      </c>
      <c r="AV148" s="20">
        <v>1434.6861301599999</v>
      </c>
      <c r="AW148" s="20">
        <v>393.87735462000001</v>
      </c>
      <c r="AX148" s="20">
        <v>8.1700043900000008</v>
      </c>
    </row>
    <row r="149" spans="1:50">
      <c r="A149" s="2">
        <v>2913457</v>
      </c>
      <c r="B149" s="2" t="s">
        <v>153</v>
      </c>
      <c r="C149" s="3">
        <v>13343</v>
      </c>
      <c r="D149" s="4">
        <v>32.04</v>
      </c>
      <c r="E149" s="4">
        <v>67.959999999999994</v>
      </c>
      <c r="F149" s="4">
        <v>52.78</v>
      </c>
      <c r="G149" s="4">
        <v>47.22</v>
      </c>
      <c r="H149" s="7">
        <v>1519.7677000000001</v>
      </c>
      <c r="I149" s="7">
        <v>2907.4396999999999</v>
      </c>
      <c r="J149" s="7">
        <v>2767.3382000000001</v>
      </c>
      <c r="K149" s="7">
        <v>2874.0821999999998</v>
      </c>
      <c r="L149" s="7">
        <v>2273.6471999999999</v>
      </c>
      <c r="M149" s="7">
        <v>999.39070000000004</v>
      </c>
      <c r="N149" s="9">
        <v>4366</v>
      </c>
      <c r="O149" s="7">
        <v>3554</v>
      </c>
      <c r="P149" s="11">
        <v>232</v>
      </c>
      <c r="Q149" s="16">
        <v>23.25</v>
      </c>
      <c r="R149" s="16">
        <v>45.62</v>
      </c>
      <c r="S149" s="16">
        <v>74.069999999999993</v>
      </c>
      <c r="T149" s="17">
        <v>6081</v>
      </c>
      <c r="U149" s="16">
        <v>38.799999999999997</v>
      </c>
      <c r="V149" s="16">
        <v>24.49</v>
      </c>
      <c r="W149" s="16">
        <v>14.91</v>
      </c>
      <c r="X149" s="16">
        <v>15.45</v>
      </c>
      <c r="Y149" s="16">
        <v>17.14</v>
      </c>
      <c r="Z149" s="16">
        <v>38.15</v>
      </c>
      <c r="AA149" s="16">
        <v>67.95</v>
      </c>
      <c r="AB149" s="16">
        <v>46.4</v>
      </c>
      <c r="AC149" s="20">
        <v>10636.85456419</v>
      </c>
      <c r="AD149" s="7">
        <v>5820.1022792399999</v>
      </c>
      <c r="AE149" s="20">
        <f t="shared" si="2"/>
        <v>6769.0831346000004</v>
      </c>
      <c r="AF149" s="20">
        <v>2633.7958945199998</v>
      </c>
      <c r="AG149" s="20">
        <v>2456.4801217099998</v>
      </c>
      <c r="AH149" s="20">
        <v>1263.1467021999999</v>
      </c>
      <c r="AI149" s="20">
        <v>317.52803911000001</v>
      </c>
      <c r="AJ149" s="20">
        <v>57.24489792</v>
      </c>
      <c r="AK149" s="20">
        <v>27.639419759999999</v>
      </c>
      <c r="AL149" s="20">
        <v>13.248059380000001</v>
      </c>
      <c r="AM149" s="20">
        <v>3867.7714295400001</v>
      </c>
      <c r="AN149" s="20">
        <v>6152.3795493600001</v>
      </c>
      <c r="AO149" s="20">
        <v>954.76445532000002</v>
      </c>
      <c r="AP149" s="20">
        <v>4484.4750147799996</v>
      </c>
      <c r="AQ149" s="20">
        <v>2913.0069742199998</v>
      </c>
      <c r="AR149" s="20">
        <v>5704.1513200899999</v>
      </c>
      <c r="AS149" s="20">
        <v>6143.8545641299997</v>
      </c>
      <c r="AT149" s="20">
        <v>4868.2308053099996</v>
      </c>
      <c r="AU149" s="20">
        <v>505.9912185</v>
      </c>
      <c r="AV149" s="20">
        <v>637.32505244000004</v>
      </c>
      <c r="AW149" s="20">
        <v>114.76145314999999</v>
      </c>
      <c r="AX149" s="20">
        <v>17.546034729999999</v>
      </c>
    </row>
    <row r="150" spans="1:50">
      <c r="A150" s="2">
        <v>2913804</v>
      </c>
      <c r="B150" s="2" t="s">
        <v>154</v>
      </c>
      <c r="C150" s="3">
        <v>15331</v>
      </c>
      <c r="D150" s="4">
        <v>17.2</v>
      </c>
      <c r="E150" s="4">
        <v>82.8</v>
      </c>
      <c r="F150" s="4">
        <v>49.48</v>
      </c>
      <c r="G150" s="4">
        <v>50.52</v>
      </c>
      <c r="H150" s="7">
        <v>1264.8074999999999</v>
      </c>
      <c r="I150" s="7">
        <v>2684.4580999999998</v>
      </c>
      <c r="J150" s="7">
        <v>3153.5866999999998</v>
      </c>
      <c r="K150" s="7">
        <v>3313.0290999999997</v>
      </c>
      <c r="L150" s="7">
        <v>2883.7610999999997</v>
      </c>
      <c r="M150" s="7">
        <v>2031.3575000000001</v>
      </c>
      <c r="N150" s="9">
        <v>5972</v>
      </c>
      <c r="O150" s="7">
        <v>3836</v>
      </c>
      <c r="P150" s="11">
        <v>190</v>
      </c>
      <c r="Q150" s="16">
        <v>26.86</v>
      </c>
      <c r="R150" s="16">
        <v>48.05</v>
      </c>
      <c r="S150" s="16">
        <v>77.09</v>
      </c>
      <c r="T150" s="17">
        <v>6428</v>
      </c>
      <c r="U150" s="16">
        <v>32.909999999999997</v>
      </c>
      <c r="V150" s="16">
        <v>26.23</v>
      </c>
      <c r="W150" s="16">
        <v>0.1</v>
      </c>
      <c r="X150" s="16">
        <v>0.99</v>
      </c>
      <c r="Y150" s="16">
        <v>28.83</v>
      </c>
      <c r="Z150" s="16">
        <v>57.04</v>
      </c>
      <c r="AA150" s="16">
        <v>71.06</v>
      </c>
      <c r="AB150" s="16">
        <v>41.97</v>
      </c>
      <c r="AC150" s="20">
        <v>12962.187721349999</v>
      </c>
      <c r="AD150" s="7">
        <v>6018.77498784</v>
      </c>
      <c r="AE150" s="20">
        <f t="shared" si="2"/>
        <v>6507.6590404399994</v>
      </c>
      <c r="AF150" s="20">
        <v>2215.8377876999998</v>
      </c>
      <c r="AG150" s="20">
        <v>3135.3157047700001</v>
      </c>
      <c r="AH150" s="20">
        <v>1060.73925515</v>
      </c>
      <c r="AI150" s="20">
        <v>79.298274739999997</v>
      </c>
      <c r="AJ150" s="20">
        <v>11.01161634</v>
      </c>
      <c r="AK150" s="20">
        <v>5.4564017400000004</v>
      </c>
      <c r="AL150" s="20" t="s">
        <v>309</v>
      </c>
      <c r="AM150" s="20">
        <v>6454.5286808800001</v>
      </c>
      <c r="AN150" s="20">
        <v>6730.0625946500004</v>
      </c>
      <c r="AO150" s="20">
        <v>2485.1394260799998</v>
      </c>
      <c r="AP150" s="20">
        <v>6232.1251266700001</v>
      </c>
      <c r="AQ150" s="20">
        <v>3969.3892547999999</v>
      </c>
      <c r="AR150" s="20">
        <v>6270.3458485000001</v>
      </c>
      <c r="AS150" s="20">
        <v>8205.1877213299995</v>
      </c>
      <c r="AT150" s="20">
        <v>6666.9078858700004</v>
      </c>
      <c r="AU150" s="20">
        <v>808.97682358999998</v>
      </c>
      <c r="AV150" s="20">
        <v>640.86422043000005</v>
      </c>
      <c r="AW150" s="20">
        <v>33.433689989999998</v>
      </c>
      <c r="AX150" s="20">
        <v>55.005101449999998</v>
      </c>
    </row>
    <row r="151" spans="1:50">
      <c r="A151" s="2">
        <v>2914307</v>
      </c>
      <c r="B151" s="2" t="s">
        <v>155</v>
      </c>
      <c r="C151" s="3">
        <v>11990</v>
      </c>
      <c r="D151" s="4">
        <v>45.07</v>
      </c>
      <c r="E151" s="4">
        <v>54.93</v>
      </c>
      <c r="F151" s="4">
        <v>51.43</v>
      </c>
      <c r="G151" s="4">
        <v>48.57</v>
      </c>
      <c r="H151" s="7">
        <v>1165.4280000000001</v>
      </c>
      <c r="I151" s="7">
        <v>2194.17</v>
      </c>
      <c r="J151" s="7">
        <v>2405.194</v>
      </c>
      <c r="K151" s="7">
        <v>2511.9050000000002</v>
      </c>
      <c r="L151" s="7">
        <v>2298.4830000000002</v>
      </c>
      <c r="M151" s="7">
        <v>1414.82</v>
      </c>
      <c r="N151" s="9">
        <v>4198</v>
      </c>
      <c r="O151" s="7">
        <v>3239</v>
      </c>
      <c r="P151" s="11">
        <v>214</v>
      </c>
      <c r="Q151" s="16">
        <v>25.43</v>
      </c>
      <c r="R151" s="16">
        <v>47.51</v>
      </c>
      <c r="S151" s="16">
        <v>76.42</v>
      </c>
      <c r="T151" s="17">
        <v>4385</v>
      </c>
      <c r="U151" s="16">
        <v>29.48</v>
      </c>
      <c r="V151" s="16">
        <v>24.32</v>
      </c>
      <c r="W151" s="16">
        <v>3.08</v>
      </c>
      <c r="X151" s="16">
        <v>1.17</v>
      </c>
      <c r="Y151" s="16">
        <v>42.87</v>
      </c>
      <c r="Z151" s="16">
        <v>62.03</v>
      </c>
      <c r="AA151" s="16">
        <v>54.05</v>
      </c>
      <c r="AB151" s="16">
        <v>36.799999999999997</v>
      </c>
      <c r="AC151" s="20">
        <v>9933.1372571699994</v>
      </c>
      <c r="AD151" s="7">
        <v>4304.2761543899996</v>
      </c>
      <c r="AE151" s="20">
        <f t="shared" si="2"/>
        <v>6020.1303607899999</v>
      </c>
      <c r="AF151" s="20">
        <v>2325.3513387799999</v>
      </c>
      <c r="AG151" s="20">
        <v>2493.7759752500001</v>
      </c>
      <c r="AH151" s="20">
        <v>908.41841357999999</v>
      </c>
      <c r="AI151" s="20">
        <v>223.13660651000001</v>
      </c>
      <c r="AJ151" s="20">
        <v>54.461430049999997</v>
      </c>
      <c r="AK151" s="20">
        <v>10.16848076</v>
      </c>
      <c r="AL151" s="20">
        <v>4.8181158599999998</v>
      </c>
      <c r="AM151" s="20">
        <v>3913.0068964699999</v>
      </c>
      <c r="AN151" s="20">
        <v>4642.50238713</v>
      </c>
      <c r="AO151" s="20">
        <v>706.05586932999995</v>
      </c>
      <c r="AP151" s="20">
        <v>5290.6348701300003</v>
      </c>
      <c r="AQ151" s="20">
        <v>3206.95102714</v>
      </c>
      <c r="AR151" s="20">
        <v>3972.1742856300002</v>
      </c>
      <c r="AS151" s="20">
        <v>6254.8415192399998</v>
      </c>
      <c r="AT151" s="20">
        <v>4872.9256272499997</v>
      </c>
      <c r="AU151" s="20">
        <v>441.03535267000001</v>
      </c>
      <c r="AV151" s="20">
        <v>783.08147002999999</v>
      </c>
      <c r="AW151" s="20">
        <v>142.87195129</v>
      </c>
      <c r="AX151" s="20">
        <v>14.927118</v>
      </c>
    </row>
    <row r="152" spans="1:50">
      <c r="A152" s="2">
        <v>2915007</v>
      </c>
      <c r="B152" s="2" t="s">
        <v>156</v>
      </c>
      <c r="C152" s="3">
        <v>14924</v>
      </c>
      <c r="D152" s="4">
        <v>41.6</v>
      </c>
      <c r="E152" s="4">
        <v>58.4</v>
      </c>
      <c r="F152" s="4">
        <v>50.34</v>
      </c>
      <c r="G152" s="4">
        <v>49.66</v>
      </c>
      <c r="H152" s="7">
        <v>1575.9744000000001</v>
      </c>
      <c r="I152" s="7">
        <v>2959.4292</v>
      </c>
      <c r="J152" s="7">
        <v>3083.2984000000001</v>
      </c>
      <c r="K152" s="7">
        <v>2929.5812000000001</v>
      </c>
      <c r="L152" s="7">
        <v>2586.3291999999997</v>
      </c>
      <c r="M152" s="7">
        <v>1787.8952000000002</v>
      </c>
      <c r="N152" s="9">
        <v>5468</v>
      </c>
      <c r="O152" s="7">
        <v>4071</v>
      </c>
      <c r="P152" s="11">
        <v>216</v>
      </c>
      <c r="Q152" s="16">
        <v>28.97</v>
      </c>
      <c r="R152" s="16">
        <v>50.22</v>
      </c>
      <c r="S152" s="16">
        <v>75.87</v>
      </c>
      <c r="T152" s="17">
        <v>2575</v>
      </c>
      <c r="U152" s="16">
        <v>37.85</v>
      </c>
      <c r="V152" s="16">
        <v>26.32</v>
      </c>
      <c r="W152" s="16">
        <v>10.47</v>
      </c>
      <c r="X152" s="16">
        <v>7.61</v>
      </c>
      <c r="Y152" s="16">
        <v>49.8</v>
      </c>
      <c r="Z152" s="16">
        <v>73.72</v>
      </c>
      <c r="AA152" s="16">
        <v>39.74</v>
      </c>
      <c r="AB152" s="16">
        <v>18.670000000000002</v>
      </c>
      <c r="AC152" s="20">
        <v>12207.69049735</v>
      </c>
      <c r="AD152" s="7">
        <v>4796.7376924700002</v>
      </c>
      <c r="AE152" s="20">
        <f t="shared" si="2"/>
        <v>6863.7061522899994</v>
      </c>
      <c r="AF152" s="20">
        <v>2556.93449534</v>
      </c>
      <c r="AG152" s="20">
        <v>2958.8798501400001</v>
      </c>
      <c r="AH152" s="20">
        <v>906.40322466999999</v>
      </c>
      <c r="AI152" s="20">
        <v>350.95066315999998</v>
      </c>
      <c r="AJ152" s="20">
        <v>75.303709359999999</v>
      </c>
      <c r="AK152" s="20">
        <v>10.63584112</v>
      </c>
      <c r="AL152" s="20">
        <v>4.5983685000000003</v>
      </c>
      <c r="AM152" s="20">
        <v>5343.9843451200004</v>
      </c>
      <c r="AN152" s="20">
        <v>5348.2965514099997</v>
      </c>
      <c r="AO152" s="20">
        <v>1057.4937369899999</v>
      </c>
      <c r="AP152" s="20">
        <v>6859.3939460000001</v>
      </c>
      <c r="AQ152" s="20">
        <v>4286.4906081299996</v>
      </c>
      <c r="AR152" s="20">
        <v>5491.3665376600002</v>
      </c>
      <c r="AS152" s="20">
        <v>7355.69049739</v>
      </c>
      <c r="AT152" s="20">
        <v>5755.7064960300004</v>
      </c>
      <c r="AU152" s="20">
        <v>472.16276620000002</v>
      </c>
      <c r="AV152" s="20">
        <v>1000.76955261</v>
      </c>
      <c r="AW152" s="20">
        <v>123.64566107</v>
      </c>
      <c r="AX152" s="20">
        <v>3.4060214800000002</v>
      </c>
    </row>
    <row r="153" spans="1:50">
      <c r="A153" s="2">
        <v>2915106</v>
      </c>
      <c r="B153" s="2" t="s">
        <v>157</v>
      </c>
      <c r="C153" s="3">
        <v>13051</v>
      </c>
      <c r="D153" s="4">
        <v>78.23</v>
      </c>
      <c r="E153" s="4">
        <v>21.77</v>
      </c>
      <c r="F153" s="4">
        <v>50.48</v>
      </c>
      <c r="G153" s="4">
        <v>49.52</v>
      </c>
      <c r="H153" s="7">
        <v>1191.5563</v>
      </c>
      <c r="I153" s="7">
        <v>2423.5707000000002</v>
      </c>
      <c r="J153" s="7">
        <v>2461.4186</v>
      </c>
      <c r="K153" s="7">
        <v>2547.5551999999998</v>
      </c>
      <c r="L153" s="7">
        <v>2649.3530000000001</v>
      </c>
      <c r="M153" s="7">
        <v>1777.5462</v>
      </c>
      <c r="N153" s="9">
        <v>5806</v>
      </c>
      <c r="O153" s="7">
        <v>3691</v>
      </c>
      <c r="P153" s="11">
        <v>228</v>
      </c>
      <c r="Q153" s="16">
        <v>21.29</v>
      </c>
      <c r="R153" s="16">
        <v>45.9</v>
      </c>
      <c r="S153" s="16">
        <v>74.45</v>
      </c>
      <c r="T153" s="17">
        <v>2155</v>
      </c>
      <c r="U153" s="16">
        <v>36.47</v>
      </c>
      <c r="V153" s="16">
        <v>30.77</v>
      </c>
      <c r="W153" s="16">
        <v>42.24</v>
      </c>
      <c r="X153" s="16">
        <v>50.88</v>
      </c>
      <c r="Y153" s="16">
        <v>26.41</v>
      </c>
      <c r="Z153" s="16">
        <v>31.08</v>
      </c>
      <c r="AA153" s="16">
        <v>31.35</v>
      </c>
      <c r="AB153" s="16">
        <v>18.04</v>
      </c>
      <c r="AC153" s="20">
        <v>10868.00663881</v>
      </c>
      <c r="AD153" s="7">
        <v>4256.1585494399997</v>
      </c>
      <c r="AE153" s="20">
        <f t="shared" si="2"/>
        <v>6845.7799024499991</v>
      </c>
      <c r="AF153" s="20">
        <v>2417.9058293600001</v>
      </c>
      <c r="AG153" s="20">
        <v>3379.4235525399999</v>
      </c>
      <c r="AH153" s="20">
        <v>765.14081362000002</v>
      </c>
      <c r="AI153" s="20">
        <v>216.90864959999999</v>
      </c>
      <c r="AJ153" s="20">
        <v>57.575991530000003</v>
      </c>
      <c r="AK153" s="20">
        <v>8.8250658000000008</v>
      </c>
      <c r="AL153" s="20" t="s">
        <v>309</v>
      </c>
      <c r="AM153" s="20">
        <v>4022.2267363599999</v>
      </c>
      <c r="AN153" s="20">
        <v>4730.7911126899999</v>
      </c>
      <c r="AO153" s="20">
        <v>657.47686109999995</v>
      </c>
      <c r="AP153" s="20">
        <v>6137.2155261199996</v>
      </c>
      <c r="AQ153" s="20">
        <v>3364.74987526</v>
      </c>
      <c r="AR153" s="20">
        <v>4807.1802684800004</v>
      </c>
      <c r="AS153" s="20">
        <v>6957.0066388200003</v>
      </c>
      <c r="AT153" s="20">
        <v>5455.3098558499996</v>
      </c>
      <c r="AU153" s="20">
        <v>572.71657117999996</v>
      </c>
      <c r="AV153" s="20">
        <v>734.96076174999996</v>
      </c>
      <c r="AW153" s="20">
        <v>184.92093407999999</v>
      </c>
      <c r="AX153" s="20">
        <v>9.0985159600000003</v>
      </c>
    </row>
    <row r="154" spans="1:50">
      <c r="A154" s="2">
        <v>2915205</v>
      </c>
      <c r="B154" s="2" t="s">
        <v>158</v>
      </c>
      <c r="C154" s="3">
        <v>15193</v>
      </c>
      <c r="D154" s="4">
        <v>63</v>
      </c>
      <c r="E154" s="4">
        <v>37</v>
      </c>
      <c r="F154" s="4">
        <v>51.37</v>
      </c>
      <c r="G154" s="4">
        <v>48.63</v>
      </c>
      <c r="H154" s="7">
        <v>1449.4122</v>
      </c>
      <c r="I154" s="7">
        <v>2435.4378999999999</v>
      </c>
      <c r="J154" s="7">
        <v>2926.1718000000005</v>
      </c>
      <c r="K154" s="7">
        <v>3328.7863000000002</v>
      </c>
      <c r="L154" s="7">
        <v>3144.9509999999996</v>
      </c>
      <c r="M154" s="7">
        <v>1908.2408000000003</v>
      </c>
      <c r="N154" s="9">
        <v>5996</v>
      </c>
      <c r="O154" s="7">
        <v>4226</v>
      </c>
      <c r="P154" s="11">
        <v>268</v>
      </c>
      <c r="Q154" s="16">
        <v>15.4</v>
      </c>
      <c r="R154" s="16">
        <v>38.409999999999997</v>
      </c>
      <c r="S154" s="16">
        <v>70.849999999999994</v>
      </c>
      <c r="T154" s="17">
        <v>2972</v>
      </c>
      <c r="U154" s="16">
        <v>35.549999999999997</v>
      </c>
      <c r="V154" s="16">
        <v>26.51</v>
      </c>
      <c r="W154" s="16">
        <v>36.630000000000003</v>
      </c>
      <c r="X154" s="16">
        <v>60.62</v>
      </c>
      <c r="Y154" s="16">
        <v>21.35</v>
      </c>
      <c r="Z154" s="16">
        <v>16.87</v>
      </c>
      <c r="AA154" s="16">
        <v>42.03</v>
      </c>
      <c r="AB154" s="16">
        <v>22.5</v>
      </c>
      <c r="AC154" s="20">
        <v>12689.42819904</v>
      </c>
      <c r="AD154" s="7">
        <v>4815.3621118499996</v>
      </c>
      <c r="AE154" s="20">
        <f t="shared" si="2"/>
        <v>7433.4139915700007</v>
      </c>
      <c r="AF154" s="20">
        <v>2065.8649614999999</v>
      </c>
      <c r="AG154" s="20">
        <v>3845.4462782599999</v>
      </c>
      <c r="AH154" s="20">
        <v>1034.94478546</v>
      </c>
      <c r="AI154" s="20">
        <v>375.08574801999998</v>
      </c>
      <c r="AJ154" s="20">
        <v>89.677617929999997</v>
      </c>
      <c r="AK154" s="20">
        <v>22.394600400000002</v>
      </c>
      <c r="AL154" s="20" t="s">
        <v>309</v>
      </c>
      <c r="AM154" s="20">
        <v>5256.0142075000003</v>
      </c>
      <c r="AN154" s="20">
        <v>5965.9006548200005</v>
      </c>
      <c r="AO154" s="20">
        <v>1289.08158759</v>
      </c>
      <c r="AP154" s="20">
        <v>6723.5275442499997</v>
      </c>
      <c r="AQ154" s="20">
        <v>3966.9326199100001</v>
      </c>
      <c r="AR154" s="20">
        <v>4723.0755532100002</v>
      </c>
      <c r="AS154" s="20">
        <v>8369.4281990899999</v>
      </c>
      <c r="AT154" s="20">
        <v>6250.82593051</v>
      </c>
      <c r="AU154" s="20">
        <v>640.55354127999999</v>
      </c>
      <c r="AV154" s="20">
        <v>1313.2356660299999</v>
      </c>
      <c r="AW154" s="20">
        <v>164.81306126999999</v>
      </c>
      <c r="AX154" s="20" t="s">
        <v>309</v>
      </c>
    </row>
    <row r="155" spans="1:50">
      <c r="A155" s="2">
        <v>2915353</v>
      </c>
      <c r="B155" s="2" t="s">
        <v>159</v>
      </c>
      <c r="C155" s="3">
        <v>13209</v>
      </c>
      <c r="D155" s="4">
        <v>19.670000000000002</v>
      </c>
      <c r="E155" s="4">
        <v>80.33</v>
      </c>
      <c r="F155" s="4">
        <v>52.68</v>
      </c>
      <c r="G155" s="4">
        <v>47.32</v>
      </c>
      <c r="H155" s="7">
        <v>1454.3108999999999</v>
      </c>
      <c r="I155" s="7">
        <v>2632.5536999999999</v>
      </c>
      <c r="J155" s="7">
        <v>2635.1954999999998</v>
      </c>
      <c r="K155" s="7">
        <v>2772.5690999999997</v>
      </c>
      <c r="L155" s="7">
        <v>2415.9260999999997</v>
      </c>
      <c r="M155" s="7">
        <v>1298.4447</v>
      </c>
      <c r="N155" s="9">
        <v>5240</v>
      </c>
      <c r="O155" s="7">
        <v>3529</v>
      </c>
      <c r="P155" s="11">
        <v>184</v>
      </c>
      <c r="Q155" s="16">
        <v>28.9</v>
      </c>
      <c r="R155" s="16">
        <v>51.36</v>
      </c>
      <c r="S155" s="16">
        <v>79.319999999999993</v>
      </c>
      <c r="T155" s="17">
        <v>2179</v>
      </c>
      <c r="U155" s="16">
        <v>34.92</v>
      </c>
      <c r="V155" s="16">
        <v>28.72</v>
      </c>
      <c r="W155" s="16" t="s">
        <v>309</v>
      </c>
      <c r="X155" s="16">
        <v>0.77</v>
      </c>
      <c r="Y155" s="16">
        <v>57.01</v>
      </c>
      <c r="Z155" s="16">
        <v>81.41</v>
      </c>
      <c r="AA155" s="16">
        <v>42.99</v>
      </c>
      <c r="AB155" s="16">
        <v>17.82</v>
      </c>
      <c r="AC155" s="20">
        <v>10641.500760839999</v>
      </c>
      <c r="AD155" s="7">
        <v>6156.9007886299996</v>
      </c>
      <c r="AE155" s="20">
        <f t="shared" si="2"/>
        <v>6783.9570549300006</v>
      </c>
      <c r="AF155" s="20">
        <v>2813.0472461700001</v>
      </c>
      <c r="AG155" s="20">
        <v>2605.4279807900002</v>
      </c>
      <c r="AH155" s="20">
        <v>1099.67851894</v>
      </c>
      <c r="AI155" s="20">
        <v>168.38030662</v>
      </c>
      <c r="AJ155" s="20">
        <v>57.917348599999997</v>
      </c>
      <c r="AK155" s="20">
        <v>25.857243180000001</v>
      </c>
      <c r="AL155" s="20">
        <v>13.648410630000001</v>
      </c>
      <c r="AM155" s="20">
        <v>3857.5437059000001</v>
      </c>
      <c r="AN155" s="20">
        <v>6531.7283896400004</v>
      </c>
      <c r="AO155" s="20">
        <v>1366.4830721999999</v>
      </c>
      <c r="AP155" s="20">
        <v>4109.7723711899998</v>
      </c>
      <c r="AQ155" s="20">
        <v>2491.0606336999999</v>
      </c>
      <c r="AR155" s="20">
        <v>4561.8627516099996</v>
      </c>
      <c r="AS155" s="20">
        <v>6480.5007608200003</v>
      </c>
      <c r="AT155" s="20">
        <v>5313.1544199800001</v>
      </c>
      <c r="AU155" s="20">
        <v>434.48775233999999</v>
      </c>
      <c r="AV155" s="20">
        <v>651.32326277000004</v>
      </c>
      <c r="AW155" s="20">
        <v>81.535325729999997</v>
      </c>
      <c r="AX155" s="20" t="s">
        <v>309</v>
      </c>
    </row>
    <row r="156" spans="1:50">
      <c r="A156" s="2">
        <v>2916203</v>
      </c>
      <c r="B156" s="2" t="s">
        <v>160</v>
      </c>
      <c r="C156" s="3">
        <v>10995</v>
      </c>
      <c r="D156" s="4">
        <v>65.3</v>
      </c>
      <c r="E156" s="4">
        <v>34.700000000000003</v>
      </c>
      <c r="F156" s="4">
        <v>51.01</v>
      </c>
      <c r="G156" s="4">
        <v>48.99</v>
      </c>
      <c r="H156" s="7">
        <v>1050.0225</v>
      </c>
      <c r="I156" s="7">
        <v>1798.7819999999999</v>
      </c>
      <c r="J156" s="7">
        <v>2116.5374999999999</v>
      </c>
      <c r="K156" s="7">
        <v>2487.0690000000004</v>
      </c>
      <c r="L156" s="7">
        <v>2185.8059999999996</v>
      </c>
      <c r="M156" s="7">
        <v>1355.6835000000001</v>
      </c>
      <c r="N156" s="9">
        <v>3782</v>
      </c>
      <c r="O156" s="7">
        <v>3332</v>
      </c>
      <c r="P156" s="11">
        <v>290</v>
      </c>
      <c r="Q156" s="16">
        <v>12.55</v>
      </c>
      <c r="R156" s="16">
        <v>32.380000000000003</v>
      </c>
      <c r="S156" s="16">
        <v>67.739999999999995</v>
      </c>
      <c r="T156" s="17">
        <v>1707</v>
      </c>
      <c r="U156" s="16">
        <v>29.58</v>
      </c>
      <c r="V156" s="16">
        <v>23.21</v>
      </c>
      <c r="W156" s="16">
        <v>32.92</v>
      </c>
      <c r="X156" s="16">
        <v>54.56</v>
      </c>
      <c r="Y156" s="16">
        <v>41.82</v>
      </c>
      <c r="Z156" s="16">
        <v>29.38</v>
      </c>
      <c r="AA156" s="16">
        <v>25.27</v>
      </c>
      <c r="AB156" s="16">
        <v>16.059999999999999</v>
      </c>
      <c r="AC156" s="20">
        <v>9156.68183021</v>
      </c>
      <c r="AD156" s="7">
        <v>3442.80003562</v>
      </c>
      <c r="AE156" s="20">
        <f t="shared" si="2"/>
        <v>5719.1925400799992</v>
      </c>
      <c r="AF156" s="20">
        <v>1542.20959223</v>
      </c>
      <c r="AG156" s="20">
        <v>2940.8215237999998</v>
      </c>
      <c r="AH156" s="20">
        <v>887.17353697999999</v>
      </c>
      <c r="AI156" s="20">
        <v>293.36928483999998</v>
      </c>
      <c r="AJ156" s="20">
        <v>32.8775896</v>
      </c>
      <c r="AK156" s="20">
        <v>16.654921399999999</v>
      </c>
      <c r="AL156" s="20">
        <v>6.0860912300000001</v>
      </c>
      <c r="AM156" s="20">
        <v>3437.4892900700002</v>
      </c>
      <c r="AN156" s="20">
        <v>4338.8008245700003</v>
      </c>
      <c r="AO156" s="20">
        <v>749.07368252000003</v>
      </c>
      <c r="AP156" s="20">
        <v>4817.8810055800004</v>
      </c>
      <c r="AQ156" s="20">
        <v>2688.41560755</v>
      </c>
      <c r="AR156" s="20">
        <v>3371.2672731799998</v>
      </c>
      <c r="AS156" s="20">
        <v>6017.6818301499998</v>
      </c>
      <c r="AT156" s="20">
        <v>4181.86801612</v>
      </c>
      <c r="AU156" s="20">
        <v>741.06207707999999</v>
      </c>
      <c r="AV156" s="20">
        <v>928.08314430999997</v>
      </c>
      <c r="AW156" s="20">
        <v>157.93087639000001</v>
      </c>
      <c r="AX156" s="20">
        <v>8.7377162500000001</v>
      </c>
    </row>
    <row r="157" spans="1:50">
      <c r="A157" s="2">
        <v>2916302</v>
      </c>
      <c r="B157" s="2" t="s">
        <v>161</v>
      </c>
      <c r="C157" s="3">
        <v>10495</v>
      </c>
      <c r="D157" s="4">
        <v>78.78</v>
      </c>
      <c r="E157" s="4">
        <v>21.22</v>
      </c>
      <c r="F157" s="4">
        <v>50.12</v>
      </c>
      <c r="G157" s="4">
        <v>49.88</v>
      </c>
      <c r="H157" s="7">
        <v>1151.3015</v>
      </c>
      <c r="I157" s="7">
        <v>2117.8910000000001</v>
      </c>
      <c r="J157" s="7">
        <v>1850.2684999999997</v>
      </c>
      <c r="K157" s="7">
        <v>2195.5540000000001</v>
      </c>
      <c r="L157" s="7">
        <v>2118.9405000000002</v>
      </c>
      <c r="M157" s="7">
        <v>1061.0445</v>
      </c>
      <c r="N157" s="9">
        <v>4284</v>
      </c>
      <c r="O157" s="7">
        <v>2996</v>
      </c>
      <c r="P157" s="11">
        <v>289</v>
      </c>
      <c r="Q157" s="16">
        <v>13.05</v>
      </c>
      <c r="R157" s="16">
        <v>34.159999999999997</v>
      </c>
      <c r="S157" s="16">
        <v>67.489999999999995</v>
      </c>
      <c r="T157" s="17">
        <v>1402</v>
      </c>
      <c r="U157" s="16">
        <v>36.96</v>
      </c>
      <c r="V157" s="16">
        <v>29.64</v>
      </c>
      <c r="W157" s="16">
        <v>3.96</v>
      </c>
      <c r="X157" s="16">
        <v>3.27</v>
      </c>
      <c r="Y157" s="16">
        <v>71.12</v>
      </c>
      <c r="Z157" s="16">
        <v>80.17</v>
      </c>
      <c r="AA157" s="16">
        <v>24.92</v>
      </c>
      <c r="AB157" s="16">
        <v>16.559999999999999</v>
      </c>
      <c r="AC157" s="20">
        <v>8431.2043059499993</v>
      </c>
      <c r="AD157" s="7">
        <v>3281.64390245</v>
      </c>
      <c r="AE157" s="20">
        <f t="shared" si="2"/>
        <v>4977.8589797200002</v>
      </c>
      <c r="AF157" s="20">
        <v>1414.2514310700001</v>
      </c>
      <c r="AG157" s="20">
        <v>2108.2653099499998</v>
      </c>
      <c r="AH157" s="20">
        <v>976.44963901999995</v>
      </c>
      <c r="AI157" s="20">
        <v>412.36626706999999</v>
      </c>
      <c r="AJ157" s="20">
        <v>61.265941310000002</v>
      </c>
      <c r="AK157" s="20">
        <v>5.2603913000000002</v>
      </c>
      <c r="AL157" s="20" t="s">
        <v>309</v>
      </c>
      <c r="AM157" s="20">
        <v>3453.3453261999998</v>
      </c>
      <c r="AN157" s="20">
        <v>3839.57798155</v>
      </c>
      <c r="AO157" s="20">
        <v>654.84679226000003</v>
      </c>
      <c r="AP157" s="20">
        <v>4591.6263243699996</v>
      </c>
      <c r="AQ157" s="20">
        <v>2798.49853394</v>
      </c>
      <c r="AR157" s="20">
        <v>3719.7281059500001</v>
      </c>
      <c r="AS157" s="20">
        <v>5351.2043059099997</v>
      </c>
      <c r="AT157" s="20">
        <v>4064.4778382899999</v>
      </c>
      <c r="AU157" s="20">
        <v>418.39874717999999</v>
      </c>
      <c r="AV157" s="20">
        <v>737.59308596999995</v>
      </c>
      <c r="AW157" s="20">
        <v>125.8701344</v>
      </c>
      <c r="AX157" s="20">
        <v>4.8645000700000001</v>
      </c>
    </row>
    <row r="158" spans="1:50">
      <c r="A158" s="2">
        <v>2916609</v>
      </c>
      <c r="B158" s="2" t="s">
        <v>162</v>
      </c>
      <c r="C158" s="3">
        <v>10207</v>
      </c>
      <c r="D158" s="4">
        <v>74.37</v>
      </c>
      <c r="E158" s="4">
        <v>25.63</v>
      </c>
      <c r="F158" s="4">
        <v>50.73</v>
      </c>
      <c r="G158" s="4">
        <v>49.27</v>
      </c>
      <c r="H158" s="7">
        <v>962.52009999999996</v>
      </c>
      <c r="I158" s="7">
        <v>1727.0244000000002</v>
      </c>
      <c r="J158" s="7">
        <v>1944.4335000000001</v>
      </c>
      <c r="K158" s="7">
        <v>2353.7341999999999</v>
      </c>
      <c r="L158" s="7">
        <v>2080.1866</v>
      </c>
      <c r="M158" s="7">
        <v>1139.1012000000001</v>
      </c>
      <c r="N158" s="9">
        <v>3860</v>
      </c>
      <c r="O158" s="7">
        <v>2752</v>
      </c>
      <c r="P158" s="11">
        <v>231</v>
      </c>
      <c r="Q158" s="16">
        <v>13</v>
      </c>
      <c r="R158" s="16">
        <v>36.96</v>
      </c>
      <c r="S158" s="16">
        <v>75.489999999999995</v>
      </c>
      <c r="T158" s="17">
        <v>1388</v>
      </c>
      <c r="U158" s="16">
        <v>37.14</v>
      </c>
      <c r="V158" s="16">
        <v>25.68</v>
      </c>
      <c r="W158" s="16">
        <v>51.67</v>
      </c>
      <c r="X158" s="16">
        <v>74.239999999999995</v>
      </c>
      <c r="Y158" s="16">
        <v>27.24</v>
      </c>
      <c r="Z158" s="16">
        <v>9.1199999999999992</v>
      </c>
      <c r="AA158" s="16">
        <v>21.09</v>
      </c>
      <c r="AB158" s="16">
        <v>16.64</v>
      </c>
      <c r="AC158" s="20">
        <v>8496.9780379700005</v>
      </c>
      <c r="AD158" s="7">
        <v>3079.4146493399999</v>
      </c>
      <c r="AE158" s="20">
        <f t="shared" si="2"/>
        <v>4862.2396526599996</v>
      </c>
      <c r="AF158" s="20">
        <v>1523.7031269900001</v>
      </c>
      <c r="AG158" s="20">
        <v>2460.8370788299999</v>
      </c>
      <c r="AH158" s="20">
        <v>705.80443743000001</v>
      </c>
      <c r="AI158" s="20">
        <v>150.62385755</v>
      </c>
      <c r="AJ158" s="20">
        <v>21.27115186</v>
      </c>
      <c r="AK158" s="20" t="s">
        <v>309</v>
      </c>
      <c r="AL158" s="20" t="s">
        <v>309</v>
      </c>
      <c r="AM158" s="20">
        <v>3634.7383853299998</v>
      </c>
      <c r="AN158" s="20">
        <v>3643.5887001199999</v>
      </c>
      <c r="AO158" s="20">
        <v>620.56024997999998</v>
      </c>
      <c r="AP158" s="20">
        <v>4853.3893378700004</v>
      </c>
      <c r="AQ158" s="20">
        <v>3014.17813535</v>
      </c>
      <c r="AR158" s="20">
        <v>3214.66110493</v>
      </c>
      <c r="AS158" s="20">
        <v>5564.9780379699996</v>
      </c>
      <c r="AT158" s="20">
        <v>4266.0951973299998</v>
      </c>
      <c r="AU158" s="20">
        <v>385.85194282999998</v>
      </c>
      <c r="AV158" s="20">
        <v>844.40199605999999</v>
      </c>
      <c r="AW158" s="20">
        <v>60.090474919999998</v>
      </c>
      <c r="AX158" s="20">
        <v>8.5384268300000006</v>
      </c>
    </row>
    <row r="159" spans="1:50">
      <c r="A159" s="2">
        <v>2916807</v>
      </c>
      <c r="B159" s="2" t="s">
        <v>163</v>
      </c>
      <c r="C159" s="3">
        <v>18539</v>
      </c>
      <c r="D159" s="4">
        <v>82.54</v>
      </c>
      <c r="E159" s="4">
        <v>17.46</v>
      </c>
      <c r="F159" s="4">
        <v>51.37</v>
      </c>
      <c r="G159" s="4">
        <v>48.63</v>
      </c>
      <c r="H159" s="7">
        <v>1659.2404999999999</v>
      </c>
      <c r="I159" s="7">
        <v>3034.8343</v>
      </c>
      <c r="J159" s="7">
        <v>3370.3902000000003</v>
      </c>
      <c r="K159" s="7">
        <v>4343.6877000000004</v>
      </c>
      <c r="L159" s="7">
        <v>3806.0567000000005</v>
      </c>
      <c r="M159" s="7">
        <v>2326.6445000000003</v>
      </c>
      <c r="N159" s="9">
        <v>6376</v>
      </c>
      <c r="O159" s="7">
        <v>5331</v>
      </c>
      <c r="P159" s="11">
        <v>294</v>
      </c>
      <c r="Q159" s="16">
        <v>9.6999999999999993</v>
      </c>
      <c r="R159" s="16">
        <v>28.55</v>
      </c>
      <c r="S159" s="16">
        <v>64.66</v>
      </c>
      <c r="T159" s="17">
        <v>1981</v>
      </c>
      <c r="U159" s="16">
        <v>27.15</v>
      </c>
      <c r="V159" s="16">
        <v>23.03</v>
      </c>
      <c r="W159" s="16">
        <v>58.47</v>
      </c>
      <c r="X159" s="16">
        <v>69.8</v>
      </c>
      <c r="Y159" s="16">
        <v>20.21</v>
      </c>
      <c r="Z159" s="16">
        <v>17.18</v>
      </c>
      <c r="AA159" s="16">
        <v>21.32</v>
      </c>
      <c r="AB159" s="16">
        <v>13.02</v>
      </c>
      <c r="AC159" s="20">
        <v>15617.692129929999</v>
      </c>
      <c r="AD159" s="7">
        <v>7100.49432772</v>
      </c>
      <c r="AE159" s="20">
        <f t="shared" si="2"/>
        <v>10400.598080399999</v>
      </c>
      <c r="AF159" s="20">
        <v>2583.7532610500002</v>
      </c>
      <c r="AG159" s="20">
        <v>5547.7719078099999</v>
      </c>
      <c r="AH159" s="20">
        <v>1646.6657554599999</v>
      </c>
      <c r="AI159" s="20">
        <v>462.86678043000001</v>
      </c>
      <c r="AJ159" s="20">
        <v>106.3472732</v>
      </c>
      <c r="AK159" s="20">
        <v>26.608120710000001</v>
      </c>
      <c r="AL159" s="20">
        <v>26.58498174</v>
      </c>
      <c r="AM159" s="20">
        <v>5217.0940495100003</v>
      </c>
      <c r="AN159" s="20">
        <v>8137.3077144700001</v>
      </c>
      <c r="AO159" s="20">
        <v>1110.79210773</v>
      </c>
      <c r="AP159" s="20">
        <v>7480.3844154400003</v>
      </c>
      <c r="AQ159" s="20">
        <v>4106.3019417799997</v>
      </c>
      <c r="AR159" s="20">
        <v>6198.2755371100002</v>
      </c>
      <c r="AS159" s="20">
        <v>10500.692129929999</v>
      </c>
      <c r="AT159" s="20">
        <v>7697.3463879299998</v>
      </c>
      <c r="AU159" s="20">
        <v>1000.32396398</v>
      </c>
      <c r="AV159" s="20">
        <v>1424.4202405399999</v>
      </c>
      <c r="AW159" s="20">
        <v>357.47808249000002</v>
      </c>
      <c r="AX159" s="20">
        <v>21.123454989999999</v>
      </c>
    </row>
    <row r="160" spans="1:50">
      <c r="A160" s="2">
        <v>2916856</v>
      </c>
      <c r="B160" s="2" t="s">
        <v>164</v>
      </c>
      <c r="C160" s="3">
        <v>14522</v>
      </c>
      <c r="D160" s="4">
        <v>69.63</v>
      </c>
      <c r="E160" s="4">
        <v>30.37</v>
      </c>
      <c r="F160" s="4">
        <v>49.94</v>
      </c>
      <c r="G160" s="4">
        <v>50.06</v>
      </c>
      <c r="H160" s="7">
        <v>1475.4351999999999</v>
      </c>
      <c r="I160" s="7">
        <v>2548.6109999999999</v>
      </c>
      <c r="J160" s="7">
        <v>2947.9660000000003</v>
      </c>
      <c r="K160" s="7">
        <v>3466.4014000000002</v>
      </c>
      <c r="L160" s="7">
        <v>2609.6034</v>
      </c>
      <c r="M160" s="7">
        <v>1475.4351999999999</v>
      </c>
      <c r="N160" s="9">
        <v>4896</v>
      </c>
      <c r="O160" s="7">
        <v>4172</v>
      </c>
      <c r="P160" s="11">
        <v>245</v>
      </c>
      <c r="Q160" s="16">
        <v>19.64</v>
      </c>
      <c r="R160" s="16">
        <v>41.19</v>
      </c>
      <c r="S160" s="16">
        <v>70.37</v>
      </c>
      <c r="T160" s="17">
        <v>1976</v>
      </c>
      <c r="U160" s="16">
        <v>30.96</v>
      </c>
      <c r="V160" s="16">
        <v>23.32</v>
      </c>
      <c r="W160" s="16">
        <v>1.4</v>
      </c>
      <c r="X160" s="16">
        <v>2.04</v>
      </c>
      <c r="Y160" s="16">
        <v>68.67</v>
      </c>
      <c r="Z160" s="16">
        <v>84.37</v>
      </c>
      <c r="AA160" s="16">
        <v>29.93</v>
      </c>
      <c r="AB160" s="16">
        <v>13.59</v>
      </c>
      <c r="AC160" s="20">
        <v>11940.360145570001</v>
      </c>
      <c r="AD160" s="7">
        <v>5489.3902927099998</v>
      </c>
      <c r="AE160" s="20">
        <f t="shared" si="2"/>
        <v>7456.4660632599998</v>
      </c>
      <c r="AF160" s="20">
        <v>2557.2570749500001</v>
      </c>
      <c r="AG160" s="20">
        <v>3341.42149793</v>
      </c>
      <c r="AH160" s="20">
        <v>1210.4548502800001</v>
      </c>
      <c r="AI160" s="20">
        <v>296.31827220000002</v>
      </c>
      <c r="AJ160" s="20">
        <v>43.345631900000001</v>
      </c>
      <c r="AK160" s="20">
        <v>7.668736</v>
      </c>
      <c r="AL160" s="20" t="s">
        <v>309</v>
      </c>
      <c r="AM160" s="20">
        <v>4483.8940823599996</v>
      </c>
      <c r="AN160" s="20">
        <v>6211.7259487600004</v>
      </c>
      <c r="AO160" s="20">
        <v>1032.77843745</v>
      </c>
      <c r="AP160" s="20">
        <v>5728.63419686</v>
      </c>
      <c r="AQ160" s="20">
        <v>3451.1156449099999</v>
      </c>
      <c r="AR160" s="20">
        <v>5045.4961154299999</v>
      </c>
      <c r="AS160" s="20">
        <v>7570.3601455799999</v>
      </c>
      <c r="AT160" s="20">
        <v>5672.5044555900004</v>
      </c>
      <c r="AU160" s="20">
        <v>513.90056703000005</v>
      </c>
      <c r="AV160" s="20">
        <v>1257.5330659000001</v>
      </c>
      <c r="AW160" s="20">
        <v>115.82493538</v>
      </c>
      <c r="AX160" s="20">
        <v>10.597121680000001</v>
      </c>
    </row>
    <row r="161" spans="1:50">
      <c r="A161" s="2">
        <v>2916906</v>
      </c>
      <c r="B161" s="2" t="s">
        <v>165</v>
      </c>
      <c r="C161" s="3">
        <v>12693</v>
      </c>
      <c r="D161" s="4">
        <v>75.05</v>
      </c>
      <c r="E161" s="4">
        <v>24.95</v>
      </c>
      <c r="F161" s="4">
        <v>49.17</v>
      </c>
      <c r="G161" s="4">
        <v>50.83</v>
      </c>
      <c r="H161" s="7">
        <v>1119.5226</v>
      </c>
      <c r="I161" s="7">
        <v>2084.1906000000004</v>
      </c>
      <c r="J161" s="7">
        <v>2334.2427000000002</v>
      </c>
      <c r="K161" s="7">
        <v>2812.7687999999998</v>
      </c>
      <c r="L161" s="7">
        <v>2645.2212</v>
      </c>
      <c r="M161" s="7">
        <v>1698.3234</v>
      </c>
      <c r="N161" s="9">
        <v>4654</v>
      </c>
      <c r="O161" s="7">
        <v>3798</v>
      </c>
      <c r="P161" s="11">
        <v>273</v>
      </c>
      <c r="Q161" s="16">
        <v>15.84</v>
      </c>
      <c r="R161" s="16">
        <v>37.33</v>
      </c>
      <c r="S161" s="16">
        <v>67.680000000000007</v>
      </c>
      <c r="T161" s="17">
        <v>999</v>
      </c>
      <c r="U161" s="16">
        <v>31.65</v>
      </c>
      <c r="V161" s="16">
        <v>24.52</v>
      </c>
      <c r="W161" s="16">
        <v>5.68</v>
      </c>
      <c r="X161" s="16">
        <v>43.55</v>
      </c>
      <c r="Y161" s="16">
        <v>77.63</v>
      </c>
      <c r="Z161" s="16">
        <v>48.18</v>
      </c>
      <c r="AA161" s="16">
        <v>16.690000000000001</v>
      </c>
      <c r="AB161" s="16">
        <v>8.27</v>
      </c>
      <c r="AC161" s="20">
        <v>10667.291562910001</v>
      </c>
      <c r="AD161" s="7">
        <v>4848.3809898500003</v>
      </c>
      <c r="AE161" s="20">
        <f t="shared" si="2"/>
        <v>7206.1088897699992</v>
      </c>
      <c r="AF161" s="20">
        <v>2290.0753137800002</v>
      </c>
      <c r="AG161" s="20">
        <v>3591.5683939300002</v>
      </c>
      <c r="AH161" s="20">
        <v>869.56041626000001</v>
      </c>
      <c r="AI161" s="20">
        <v>325.21087842999998</v>
      </c>
      <c r="AJ161" s="20">
        <v>97.039416320000001</v>
      </c>
      <c r="AK161" s="20">
        <v>26.74468766</v>
      </c>
      <c r="AL161" s="20">
        <v>5.9097833900000003</v>
      </c>
      <c r="AM161" s="20">
        <v>3461.1826731199999</v>
      </c>
      <c r="AN161" s="20">
        <v>5509.1332000000002</v>
      </c>
      <c r="AO161" s="20">
        <v>614.36873888000002</v>
      </c>
      <c r="AP161" s="20">
        <v>5158.1583628899998</v>
      </c>
      <c r="AQ161" s="20">
        <v>2846.81393424</v>
      </c>
      <c r="AR161" s="20">
        <v>4260.4986870399998</v>
      </c>
      <c r="AS161" s="20">
        <v>7126.29156289</v>
      </c>
      <c r="AT161" s="20">
        <v>5203.8970409000003</v>
      </c>
      <c r="AU161" s="20">
        <v>419.64663306</v>
      </c>
      <c r="AV161" s="20">
        <v>1278.8096928</v>
      </c>
      <c r="AW161" s="20">
        <v>213.80571896999999</v>
      </c>
      <c r="AX161" s="20">
        <v>10.132477160000001</v>
      </c>
    </row>
    <row r="162" spans="1:50">
      <c r="A162" s="2">
        <v>2917102</v>
      </c>
      <c r="B162" s="2" t="s">
        <v>166</v>
      </c>
      <c r="C162" s="3">
        <v>19914</v>
      </c>
      <c r="D162" s="4">
        <v>90.89</v>
      </c>
      <c r="E162" s="4">
        <v>9.11</v>
      </c>
      <c r="F162" s="4">
        <v>50.17</v>
      </c>
      <c r="G162" s="4">
        <v>49.83</v>
      </c>
      <c r="H162" s="7">
        <v>1836.0708000000002</v>
      </c>
      <c r="I162" s="7">
        <v>3241.9992000000002</v>
      </c>
      <c r="J162" s="7">
        <v>3672.1416000000004</v>
      </c>
      <c r="K162" s="7">
        <v>4367.1401999999998</v>
      </c>
      <c r="L162" s="7">
        <v>4020.6366000000003</v>
      </c>
      <c r="M162" s="7">
        <v>2776.0115999999998</v>
      </c>
      <c r="N162" s="9">
        <v>7232</v>
      </c>
      <c r="O162" s="7">
        <v>5947</v>
      </c>
      <c r="P162" s="11">
        <v>323</v>
      </c>
      <c r="Q162" s="16">
        <v>8.24</v>
      </c>
      <c r="R162" s="16">
        <v>24.25</v>
      </c>
      <c r="S162" s="16">
        <v>59.61</v>
      </c>
      <c r="T162" s="17">
        <v>1621</v>
      </c>
      <c r="U162" s="16">
        <v>31.8</v>
      </c>
      <c r="V162" s="16">
        <v>24.37</v>
      </c>
      <c r="W162" s="16">
        <v>59.25</v>
      </c>
      <c r="X162" s="16">
        <v>67.34</v>
      </c>
      <c r="Y162" s="16">
        <v>24.45</v>
      </c>
      <c r="Z162" s="16">
        <v>23.12</v>
      </c>
      <c r="AA162" s="16">
        <v>16.3</v>
      </c>
      <c r="AB162" s="16">
        <v>9.5299999999999994</v>
      </c>
      <c r="AC162" s="20">
        <v>16667.055862429999</v>
      </c>
      <c r="AD162" s="7">
        <v>7913.9150393</v>
      </c>
      <c r="AE162" s="20">
        <f t="shared" si="2"/>
        <v>10956.71250399</v>
      </c>
      <c r="AF162" s="20">
        <v>2236.53691127</v>
      </c>
      <c r="AG162" s="20">
        <v>6229.9738451399999</v>
      </c>
      <c r="AH162" s="20">
        <v>1740.09412886</v>
      </c>
      <c r="AI162" s="20">
        <v>543.14542699000003</v>
      </c>
      <c r="AJ162" s="20">
        <v>177.56761951999999</v>
      </c>
      <c r="AK162" s="20">
        <v>19.170523379999999</v>
      </c>
      <c r="AL162" s="20">
        <v>10.224048829999999</v>
      </c>
      <c r="AM162" s="20">
        <v>5710.3433585900002</v>
      </c>
      <c r="AN162" s="20">
        <v>8560.1206886</v>
      </c>
      <c r="AO162" s="20">
        <v>804.28719433000003</v>
      </c>
      <c r="AP162" s="20">
        <v>8106.9351739800004</v>
      </c>
      <c r="AQ162" s="20">
        <v>4906.0561642599996</v>
      </c>
      <c r="AR162" s="20">
        <v>6468.9199706500003</v>
      </c>
      <c r="AS162" s="20">
        <v>11144.055862560001</v>
      </c>
      <c r="AT162" s="20">
        <v>8153.9797105300004</v>
      </c>
      <c r="AU162" s="20">
        <v>1057.39662731</v>
      </c>
      <c r="AV162" s="20">
        <v>1646.8202109700001</v>
      </c>
      <c r="AW162" s="20">
        <v>255.94423689999999</v>
      </c>
      <c r="AX162" s="20">
        <v>29.915076849999998</v>
      </c>
    </row>
    <row r="163" spans="1:50">
      <c r="A163" s="2">
        <v>2917201</v>
      </c>
      <c r="B163" s="2" t="s">
        <v>167</v>
      </c>
      <c r="C163" s="3">
        <v>18127</v>
      </c>
      <c r="D163" s="4">
        <v>36.24</v>
      </c>
      <c r="E163" s="4">
        <v>63.76</v>
      </c>
      <c r="F163" s="4">
        <v>49.82</v>
      </c>
      <c r="G163" s="4">
        <v>50.18</v>
      </c>
      <c r="H163" s="7">
        <v>1582.4871000000003</v>
      </c>
      <c r="I163" s="7">
        <v>3014.5201000000002</v>
      </c>
      <c r="J163" s="7">
        <v>3460.4443000000001</v>
      </c>
      <c r="K163" s="7">
        <v>4129.3306000000002</v>
      </c>
      <c r="L163" s="7">
        <v>3663.4667000000004</v>
      </c>
      <c r="M163" s="7">
        <v>2276.7512000000002</v>
      </c>
      <c r="N163" s="9">
        <v>6982</v>
      </c>
      <c r="O163" s="7">
        <v>4973</v>
      </c>
      <c r="P163" s="11">
        <v>273</v>
      </c>
      <c r="Q163" s="16">
        <v>21.24</v>
      </c>
      <c r="R163" s="16">
        <v>41.47</v>
      </c>
      <c r="S163" s="16">
        <v>69.16</v>
      </c>
      <c r="T163" s="17">
        <v>8126</v>
      </c>
      <c r="U163" s="16">
        <v>37.82</v>
      </c>
      <c r="V163" s="16">
        <v>25.8</v>
      </c>
      <c r="W163" s="16">
        <v>2.46</v>
      </c>
      <c r="X163" s="16">
        <v>7.16</v>
      </c>
      <c r="Y163" s="16">
        <v>36.619999999999997</v>
      </c>
      <c r="Z163" s="16">
        <v>47.6</v>
      </c>
      <c r="AA163" s="16">
        <v>60.92</v>
      </c>
      <c r="AB163" s="16">
        <v>45.24</v>
      </c>
      <c r="AC163" s="20">
        <v>15270.5875875</v>
      </c>
      <c r="AD163" s="7">
        <v>7623.7234675899999</v>
      </c>
      <c r="AE163" s="20">
        <f t="shared" si="2"/>
        <v>9478.4000633100022</v>
      </c>
      <c r="AF163" s="20">
        <v>3083.2742632899999</v>
      </c>
      <c r="AG163" s="20">
        <v>4423.7606766400004</v>
      </c>
      <c r="AH163" s="20">
        <v>1402.92643213</v>
      </c>
      <c r="AI163" s="20">
        <v>431.97249326000002</v>
      </c>
      <c r="AJ163" s="20">
        <v>102.5052828</v>
      </c>
      <c r="AK163" s="20">
        <v>33.960915190000001</v>
      </c>
      <c r="AL163" s="20" t="s">
        <v>309</v>
      </c>
      <c r="AM163" s="20">
        <v>5792.1875241600001</v>
      </c>
      <c r="AN163" s="20">
        <v>8250.5760673700006</v>
      </c>
      <c r="AO163" s="20">
        <v>1786.02962297</v>
      </c>
      <c r="AP163" s="20">
        <v>7020.0115200999999</v>
      </c>
      <c r="AQ163" s="20">
        <v>4006.1579011899998</v>
      </c>
      <c r="AR163" s="20">
        <v>5772.7803848699996</v>
      </c>
      <c r="AS163" s="20">
        <v>10050.58758748</v>
      </c>
      <c r="AT163" s="20">
        <v>8174.12250141</v>
      </c>
      <c r="AU163" s="20">
        <v>544.11521135999999</v>
      </c>
      <c r="AV163" s="20">
        <v>997.36123153999995</v>
      </c>
      <c r="AW163" s="20">
        <v>334.98864316999999</v>
      </c>
      <c r="AX163" s="20" t="s">
        <v>309</v>
      </c>
    </row>
    <row r="164" spans="1:50">
      <c r="A164" s="2">
        <v>2917334</v>
      </c>
      <c r="B164" s="2" t="s">
        <v>168</v>
      </c>
      <c r="C164" s="3">
        <v>10900</v>
      </c>
      <c r="D164" s="4">
        <v>48.48</v>
      </c>
      <c r="E164" s="4">
        <v>51.52</v>
      </c>
      <c r="F164" s="4">
        <v>51.8</v>
      </c>
      <c r="G164" s="4">
        <v>48.2</v>
      </c>
      <c r="H164" s="7">
        <v>1113.98</v>
      </c>
      <c r="I164" s="7">
        <v>2015.4099999999996</v>
      </c>
      <c r="J164" s="7">
        <v>2379.4699999999998</v>
      </c>
      <c r="K164" s="7">
        <v>2378.38</v>
      </c>
      <c r="L164" s="7">
        <v>2037.21</v>
      </c>
      <c r="M164" s="7">
        <v>975.54999999999984</v>
      </c>
      <c r="N164" s="9">
        <v>4040</v>
      </c>
      <c r="O164" s="7">
        <v>2760</v>
      </c>
      <c r="P164" s="11">
        <v>223</v>
      </c>
      <c r="Q164" s="16">
        <v>18.149999999999999</v>
      </c>
      <c r="R164" s="16">
        <v>41.09</v>
      </c>
      <c r="S164" s="16">
        <v>72.31</v>
      </c>
      <c r="T164" s="17">
        <v>3439</v>
      </c>
      <c r="U164" s="16">
        <v>37.58</v>
      </c>
      <c r="V164" s="16">
        <v>25.99</v>
      </c>
      <c r="W164" s="16">
        <v>4.8600000000000003</v>
      </c>
      <c r="X164" s="16">
        <v>12.21</v>
      </c>
      <c r="Y164" s="16">
        <v>54.47</v>
      </c>
      <c r="Z164" s="16">
        <v>53.88</v>
      </c>
      <c r="AA164" s="16">
        <v>40.67</v>
      </c>
      <c r="AB164" s="16">
        <v>33.909999999999997</v>
      </c>
      <c r="AC164" s="20">
        <v>8954.3330405699999</v>
      </c>
      <c r="AD164" s="7">
        <v>4269.6343504400002</v>
      </c>
      <c r="AE164" s="20">
        <f t="shared" si="2"/>
        <v>5649.7020097699988</v>
      </c>
      <c r="AF164" s="20">
        <v>2155.9646431900001</v>
      </c>
      <c r="AG164" s="20">
        <v>2343.45696073</v>
      </c>
      <c r="AH164" s="20">
        <v>871.73703617000001</v>
      </c>
      <c r="AI164" s="20">
        <v>210.75793611</v>
      </c>
      <c r="AJ164" s="20">
        <v>50.005742410000003</v>
      </c>
      <c r="AK164" s="20">
        <v>12.315586100000001</v>
      </c>
      <c r="AL164" s="20">
        <v>5.4641050599999996</v>
      </c>
      <c r="AM164" s="20">
        <v>3304.6310308100001</v>
      </c>
      <c r="AN164" s="20">
        <v>4921.6115752200003</v>
      </c>
      <c r="AO164" s="20">
        <v>799.17006541000001</v>
      </c>
      <c r="AP164" s="20">
        <v>4032.7214653599999</v>
      </c>
      <c r="AQ164" s="20">
        <v>2505.4609654000001</v>
      </c>
      <c r="AR164" s="20">
        <v>4200.7716040300002</v>
      </c>
      <c r="AS164" s="20">
        <v>5384.3330405799998</v>
      </c>
      <c r="AT164" s="20">
        <v>4111.6237150400002</v>
      </c>
      <c r="AU164" s="20">
        <v>438.92886404000001</v>
      </c>
      <c r="AV164" s="20">
        <v>708.24146599999995</v>
      </c>
      <c r="AW164" s="20">
        <v>97.097914309999993</v>
      </c>
      <c r="AX164" s="20">
        <v>28.441081189999998</v>
      </c>
    </row>
    <row r="165" spans="1:50">
      <c r="A165" s="2">
        <v>2917409</v>
      </c>
      <c r="B165" s="2" t="s">
        <v>169</v>
      </c>
      <c r="C165" s="3">
        <v>13651</v>
      </c>
      <c r="D165" s="4">
        <v>36.06</v>
      </c>
      <c r="E165" s="4">
        <v>63.94</v>
      </c>
      <c r="F165" s="4">
        <v>50.74</v>
      </c>
      <c r="G165" s="4">
        <v>49.26</v>
      </c>
      <c r="H165" s="7">
        <v>970.58609999999999</v>
      </c>
      <c r="I165" s="7">
        <v>1902.9494</v>
      </c>
      <c r="J165" s="7">
        <v>2563.6578000000004</v>
      </c>
      <c r="K165" s="7">
        <v>2940.4253999999996</v>
      </c>
      <c r="L165" s="7">
        <v>3090.5864000000001</v>
      </c>
      <c r="M165" s="7">
        <v>2185.5251000000003</v>
      </c>
      <c r="N165" s="9">
        <v>5566</v>
      </c>
      <c r="O165" s="7">
        <v>3681</v>
      </c>
      <c r="P165" s="11">
        <v>269</v>
      </c>
      <c r="Q165" s="16">
        <v>16.29</v>
      </c>
      <c r="R165" s="16">
        <v>32.33</v>
      </c>
      <c r="S165" s="16">
        <v>61.48</v>
      </c>
      <c r="T165" s="17">
        <v>2099</v>
      </c>
      <c r="U165" s="16">
        <v>33.54</v>
      </c>
      <c r="V165" s="16">
        <v>25.82</v>
      </c>
      <c r="W165" s="16">
        <v>4.82</v>
      </c>
      <c r="X165" s="16">
        <v>5.32</v>
      </c>
      <c r="Y165" s="16">
        <v>59.85</v>
      </c>
      <c r="Z165" s="16">
        <v>80.22</v>
      </c>
      <c r="AA165" s="16">
        <v>35.32</v>
      </c>
      <c r="AB165" s="16">
        <v>14.45</v>
      </c>
      <c r="AC165" s="20">
        <v>11854.975937069999</v>
      </c>
      <c r="AD165" s="7">
        <v>6471.6543987799996</v>
      </c>
      <c r="AE165" s="20">
        <f t="shared" si="2"/>
        <v>7663.7778674099991</v>
      </c>
      <c r="AF165" s="20">
        <v>2591.7653577000001</v>
      </c>
      <c r="AG165" s="20">
        <v>3508.0069651399999</v>
      </c>
      <c r="AH165" s="20">
        <v>1243.71666063</v>
      </c>
      <c r="AI165" s="20">
        <v>249.95671881999999</v>
      </c>
      <c r="AJ165" s="20">
        <v>49.06093568</v>
      </c>
      <c r="AK165" s="20">
        <v>15.6195643</v>
      </c>
      <c r="AL165" s="20">
        <v>5.6516651400000004</v>
      </c>
      <c r="AM165" s="20">
        <v>4191.19806969</v>
      </c>
      <c r="AN165" s="20">
        <v>6797.4853835499998</v>
      </c>
      <c r="AO165" s="20">
        <v>1514.31519991</v>
      </c>
      <c r="AP165" s="20">
        <v>5057.4905535500002</v>
      </c>
      <c r="AQ165" s="20">
        <v>2676.88286978</v>
      </c>
      <c r="AR165" s="20">
        <v>3810.9347030700001</v>
      </c>
      <c r="AS165" s="20">
        <v>8167.9759370900001</v>
      </c>
      <c r="AT165" s="20">
        <v>6627.5835423099998</v>
      </c>
      <c r="AU165" s="20">
        <v>595.86213020000002</v>
      </c>
      <c r="AV165" s="20">
        <v>827.75300097000002</v>
      </c>
      <c r="AW165" s="20">
        <v>116.77726361000001</v>
      </c>
      <c r="AX165" s="20" t="s">
        <v>309</v>
      </c>
    </row>
    <row r="166" spans="1:50">
      <c r="A166" s="2">
        <v>2917805</v>
      </c>
      <c r="B166" s="2" t="s">
        <v>170</v>
      </c>
      <c r="C166" s="3">
        <v>16467</v>
      </c>
      <c r="D166" s="4">
        <v>32.17</v>
      </c>
      <c r="E166" s="4">
        <v>67.83</v>
      </c>
      <c r="F166" s="4">
        <v>51.31</v>
      </c>
      <c r="G166" s="4">
        <v>48.69</v>
      </c>
      <c r="H166" s="7">
        <v>1663.1669999999999</v>
      </c>
      <c r="I166" s="7">
        <v>3148.4904000000006</v>
      </c>
      <c r="J166" s="7">
        <v>3214.3583999999996</v>
      </c>
      <c r="K166" s="7">
        <v>3849.9845999999998</v>
      </c>
      <c r="L166" s="7">
        <v>3041.4548999999997</v>
      </c>
      <c r="M166" s="7">
        <v>1549.5446999999999</v>
      </c>
      <c r="N166" s="9">
        <v>6610</v>
      </c>
      <c r="O166" s="7">
        <v>4584</v>
      </c>
      <c r="P166" s="11">
        <v>201</v>
      </c>
      <c r="Q166" s="16">
        <v>29.03</v>
      </c>
      <c r="R166" s="16">
        <v>51.04</v>
      </c>
      <c r="S166" s="16">
        <v>78.709999999999994</v>
      </c>
      <c r="T166" s="17">
        <v>7261</v>
      </c>
      <c r="U166" s="16">
        <v>37.03</v>
      </c>
      <c r="V166" s="16">
        <v>28.35</v>
      </c>
      <c r="W166" s="16">
        <v>2.82</v>
      </c>
      <c r="X166" s="16">
        <v>4.01</v>
      </c>
      <c r="Y166" s="16">
        <v>43.07</v>
      </c>
      <c r="Z166" s="16">
        <v>49.65</v>
      </c>
      <c r="AA166" s="16">
        <v>54.1</v>
      </c>
      <c r="AB166" s="16">
        <v>46.34</v>
      </c>
      <c r="AC166" s="20">
        <v>13513.377215619999</v>
      </c>
      <c r="AD166" s="7">
        <v>8024.7294574699999</v>
      </c>
      <c r="AE166" s="20">
        <f t="shared" si="2"/>
        <v>8924.6580199100008</v>
      </c>
      <c r="AF166" s="20">
        <v>4249.2993756400001</v>
      </c>
      <c r="AG166" s="20">
        <v>3096.7609906600001</v>
      </c>
      <c r="AH166" s="20">
        <v>1222.6695359400001</v>
      </c>
      <c r="AI166" s="20">
        <v>280.02405462000002</v>
      </c>
      <c r="AJ166" s="20">
        <v>61.689142189999998</v>
      </c>
      <c r="AK166" s="20">
        <v>9.1358649599999993</v>
      </c>
      <c r="AL166" s="20">
        <v>5.0790559000000002</v>
      </c>
      <c r="AM166" s="20">
        <v>4588.7191956400002</v>
      </c>
      <c r="AN166" s="20">
        <v>8421.1027344899994</v>
      </c>
      <c r="AO166" s="20">
        <v>1335.3773031600001</v>
      </c>
      <c r="AP166" s="20">
        <v>5092.2744810599997</v>
      </c>
      <c r="AQ166" s="20">
        <v>3253.3418924799998</v>
      </c>
      <c r="AR166" s="20">
        <v>6188.460986</v>
      </c>
      <c r="AS166" s="20">
        <v>8419.3772155499992</v>
      </c>
      <c r="AT166" s="20">
        <v>6778.8963747199996</v>
      </c>
      <c r="AU166" s="20">
        <v>580.13784234000002</v>
      </c>
      <c r="AV166" s="20">
        <v>944.60429111999997</v>
      </c>
      <c r="AW166" s="20">
        <v>115.73870737</v>
      </c>
      <c r="AX166" s="20" t="s">
        <v>309</v>
      </c>
    </row>
    <row r="167" spans="1:50">
      <c r="A167" s="2">
        <v>2917904</v>
      </c>
      <c r="B167" s="2" t="s">
        <v>171</v>
      </c>
      <c r="C167" s="3">
        <v>10331</v>
      </c>
      <c r="D167" s="4">
        <v>59.5</v>
      </c>
      <c r="E167" s="4">
        <v>40.5</v>
      </c>
      <c r="F167" s="4">
        <v>51.39</v>
      </c>
      <c r="G167" s="4">
        <v>48.61</v>
      </c>
      <c r="H167" s="7">
        <v>1220.0911000000001</v>
      </c>
      <c r="I167" s="7">
        <v>2193.2712999999999</v>
      </c>
      <c r="J167" s="7">
        <v>2004.2139999999999</v>
      </c>
      <c r="K167" s="7">
        <v>2243.8932</v>
      </c>
      <c r="L167" s="7">
        <v>1714.9460000000001</v>
      </c>
      <c r="M167" s="7">
        <v>954.58440000000007</v>
      </c>
      <c r="N167" s="9">
        <v>3776</v>
      </c>
      <c r="O167" s="7">
        <v>2693</v>
      </c>
      <c r="P167" s="11">
        <v>187</v>
      </c>
      <c r="Q167" s="16">
        <v>32.11</v>
      </c>
      <c r="R167" s="16">
        <v>55.82</v>
      </c>
      <c r="S167" s="16">
        <v>81.39</v>
      </c>
      <c r="T167" s="17">
        <v>2490</v>
      </c>
      <c r="U167" s="16">
        <v>40.28</v>
      </c>
      <c r="V167" s="16">
        <v>27.29</v>
      </c>
      <c r="W167" s="16">
        <v>0.09</v>
      </c>
      <c r="X167" s="16">
        <v>2.56</v>
      </c>
      <c r="Y167" s="16">
        <v>49.68</v>
      </c>
      <c r="Z167" s="16">
        <v>72.45</v>
      </c>
      <c r="AA167" s="16">
        <v>50.23</v>
      </c>
      <c r="AB167" s="16">
        <v>24.99</v>
      </c>
      <c r="AC167" s="20">
        <v>8201.2680928499994</v>
      </c>
      <c r="AD167" s="7">
        <v>3455.5311126000001</v>
      </c>
      <c r="AE167" s="20">
        <f t="shared" si="2"/>
        <v>4596.6141940199996</v>
      </c>
      <c r="AF167" s="20">
        <v>1982.2641729500001</v>
      </c>
      <c r="AG167" s="20">
        <v>1881.8986414999999</v>
      </c>
      <c r="AH167" s="20">
        <v>526.63233704000004</v>
      </c>
      <c r="AI167" s="20">
        <v>164.03366295999999</v>
      </c>
      <c r="AJ167" s="20">
        <v>32.458133189999998</v>
      </c>
      <c r="AK167" s="20">
        <v>9.3272463800000001</v>
      </c>
      <c r="AL167" s="20" t="s">
        <v>309</v>
      </c>
      <c r="AM167" s="20">
        <v>3604.65389886</v>
      </c>
      <c r="AN167" s="20">
        <v>3843.6007373100001</v>
      </c>
      <c r="AO167" s="20">
        <v>762.12154421000002</v>
      </c>
      <c r="AP167" s="20">
        <v>4357.6673555699999</v>
      </c>
      <c r="AQ167" s="20">
        <v>2842.5323546499999</v>
      </c>
      <c r="AR167" s="20">
        <v>4376.3130504000001</v>
      </c>
      <c r="AS167" s="20">
        <v>4907.2680928600003</v>
      </c>
      <c r="AT167" s="20">
        <v>3846.4855632200001</v>
      </c>
      <c r="AU167" s="20">
        <v>342.07090891000001</v>
      </c>
      <c r="AV167" s="20">
        <v>554.80426017000002</v>
      </c>
      <c r="AW167" s="20">
        <v>163.90736056</v>
      </c>
      <c r="AX167" s="20" t="s">
        <v>309</v>
      </c>
    </row>
    <row r="168" spans="1:50">
      <c r="A168" s="2">
        <v>2918209</v>
      </c>
      <c r="B168" s="2" t="s">
        <v>172</v>
      </c>
      <c r="C168" s="3">
        <v>14118</v>
      </c>
      <c r="D168" s="4">
        <v>39.53</v>
      </c>
      <c r="E168" s="4">
        <v>60.47</v>
      </c>
      <c r="F168" s="4">
        <v>50.68</v>
      </c>
      <c r="G168" s="4">
        <v>49.32</v>
      </c>
      <c r="H168" s="7">
        <v>1376.5050000000001</v>
      </c>
      <c r="I168" s="7">
        <v>2339.3526000000002</v>
      </c>
      <c r="J168" s="7">
        <v>2761.4807999999994</v>
      </c>
      <c r="K168" s="7">
        <v>3275.3759999999997</v>
      </c>
      <c r="L168" s="7">
        <v>2856.0714000000003</v>
      </c>
      <c r="M168" s="7">
        <v>1509.2141999999999</v>
      </c>
      <c r="N168" s="9">
        <v>4702</v>
      </c>
      <c r="O168" s="7">
        <v>3985</v>
      </c>
      <c r="P168" s="11">
        <v>234</v>
      </c>
      <c r="Q168" s="16">
        <v>21.37</v>
      </c>
      <c r="R168" s="16">
        <v>43.84</v>
      </c>
      <c r="S168" s="16">
        <v>72.66</v>
      </c>
      <c r="T168" s="17">
        <v>7350</v>
      </c>
      <c r="U168" s="16">
        <v>35.47</v>
      </c>
      <c r="V168" s="16">
        <v>22.6</v>
      </c>
      <c r="W168" s="16">
        <v>18.87</v>
      </c>
      <c r="X168" s="16">
        <v>26.78</v>
      </c>
      <c r="Y168" s="16">
        <v>15.28</v>
      </c>
      <c r="Z168" s="16">
        <v>21.43</v>
      </c>
      <c r="AA168" s="16">
        <v>65.849999999999994</v>
      </c>
      <c r="AB168" s="16">
        <v>51.79</v>
      </c>
      <c r="AC168" s="20">
        <v>11772.450355720001</v>
      </c>
      <c r="AD168" s="7">
        <v>6764.3739457299998</v>
      </c>
      <c r="AE168" s="20">
        <f t="shared" si="2"/>
        <v>7625.6789792099989</v>
      </c>
      <c r="AF168" s="20">
        <v>2778.1315292700001</v>
      </c>
      <c r="AG168" s="20">
        <v>3457.872527</v>
      </c>
      <c r="AH168" s="20">
        <v>1009.31921643</v>
      </c>
      <c r="AI168" s="20">
        <v>281.17742440000001</v>
      </c>
      <c r="AJ168" s="20">
        <v>77.72916309</v>
      </c>
      <c r="AK168" s="20">
        <v>16.776748220000002</v>
      </c>
      <c r="AL168" s="20">
        <v>4.6723708000000004</v>
      </c>
      <c r="AM168" s="20">
        <v>4146.7713765300005</v>
      </c>
      <c r="AN168" s="20">
        <v>7051.7669620899997</v>
      </c>
      <c r="AO168" s="20">
        <v>1196.2314432799999</v>
      </c>
      <c r="AP168" s="20">
        <v>4720.6833936499997</v>
      </c>
      <c r="AQ168" s="20">
        <v>2950.5399332500001</v>
      </c>
      <c r="AR168" s="20">
        <v>4687.7057772199996</v>
      </c>
      <c r="AS168" s="20">
        <v>7652.4503557300004</v>
      </c>
      <c r="AT168" s="20">
        <v>6182.7104533600004</v>
      </c>
      <c r="AU168" s="20">
        <v>556.03688921000003</v>
      </c>
      <c r="AV168" s="20">
        <v>739.54624130000002</v>
      </c>
      <c r="AW168" s="20">
        <v>165.34594720000001</v>
      </c>
      <c r="AX168" s="20">
        <v>8.8108246599999998</v>
      </c>
    </row>
    <row r="169" spans="1:50">
      <c r="A169" s="2">
        <v>2918308</v>
      </c>
      <c r="B169" s="2" t="s">
        <v>173</v>
      </c>
      <c r="C169" s="3">
        <v>14115</v>
      </c>
      <c r="D169" s="4">
        <v>65.599999999999994</v>
      </c>
      <c r="E169" s="4">
        <v>34.4</v>
      </c>
      <c r="F169" s="4">
        <v>50.47</v>
      </c>
      <c r="G169" s="4">
        <v>49.53</v>
      </c>
      <c r="H169" s="7">
        <v>1263.2924999999998</v>
      </c>
      <c r="I169" s="7">
        <v>2447.5410000000002</v>
      </c>
      <c r="J169" s="7">
        <v>2810.2965000000004</v>
      </c>
      <c r="K169" s="7">
        <v>2903.4555</v>
      </c>
      <c r="L169" s="7">
        <v>2820.1770000000001</v>
      </c>
      <c r="M169" s="7">
        <v>1870.2375</v>
      </c>
      <c r="N169" s="9">
        <v>6184</v>
      </c>
      <c r="O169" s="7">
        <v>4093</v>
      </c>
      <c r="P169" s="11">
        <v>242</v>
      </c>
      <c r="Q169" s="16">
        <v>21.11</v>
      </c>
      <c r="R169" s="16">
        <v>44.63</v>
      </c>
      <c r="S169" s="16">
        <v>73.66</v>
      </c>
      <c r="T169" s="17">
        <v>3093</v>
      </c>
      <c r="U169" s="16">
        <v>35.1</v>
      </c>
      <c r="V169" s="16">
        <v>29.72</v>
      </c>
      <c r="W169" s="16">
        <v>36.78</v>
      </c>
      <c r="X169" s="16">
        <v>43.59</v>
      </c>
      <c r="Y169" s="16">
        <v>15.37</v>
      </c>
      <c r="Z169" s="16">
        <v>32.299999999999997</v>
      </c>
      <c r="AA169" s="16">
        <v>47.85</v>
      </c>
      <c r="AB169" s="16">
        <v>24.11</v>
      </c>
      <c r="AC169" s="20">
        <v>11775.549914990001</v>
      </c>
      <c r="AD169" s="7">
        <v>4709.2265518200002</v>
      </c>
      <c r="AE169" s="20">
        <f t="shared" si="2"/>
        <v>7273.9293454500003</v>
      </c>
      <c r="AF169" s="20">
        <v>2276.1232062499998</v>
      </c>
      <c r="AG169" s="20">
        <v>3604.0950115300002</v>
      </c>
      <c r="AH169" s="20">
        <v>919.45219907000001</v>
      </c>
      <c r="AI169" s="20">
        <v>417.45148734999998</v>
      </c>
      <c r="AJ169" s="20">
        <v>39.195881900000003</v>
      </c>
      <c r="AK169" s="20">
        <v>17.61155935</v>
      </c>
      <c r="AL169" s="20" t="s">
        <v>309</v>
      </c>
      <c r="AM169" s="20">
        <v>4501.6205695500003</v>
      </c>
      <c r="AN169" s="20">
        <v>5417.7593698299997</v>
      </c>
      <c r="AO169" s="20">
        <v>811.20462439000005</v>
      </c>
      <c r="AP169" s="20">
        <v>6357.7905451699999</v>
      </c>
      <c r="AQ169" s="20">
        <v>3690.4159451599999</v>
      </c>
      <c r="AR169" s="20">
        <v>4969.4285318900002</v>
      </c>
      <c r="AS169" s="20">
        <v>7575.5499149899997</v>
      </c>
      <c r="AT169" s="20">
        <v>5598.6106630900003</v>
      </c>
      <c r="AU169" s="20">
        <v>493.06607128000002</v>
      </c>
      <c r="AV169" s="20">
        <v>1321.7285903300001</v>
      </c>
      <c r="AW169" s="20">
        <v>162.14459029</v>
      </c>
      <c r="AX169" s="20" t="s">
        <v>309</v>
      </c>
    </row>
    <row r="170" spans="1:50">
      <c r="A170" s="2">
        <v>2918456</v>
      </c>
      <c r="B170" s="2" t="s">
        <v>174</v>
      </c>
      <c r="C170" s="3">
        <v>10290</v>
      </c>
      <c r="D170" s="4">
        <v>22.27</v>
      </c>
      <c r="E170" s="4">
        <v>77.73</v>
      </c>
      <c r="F170" s="4">
        <v>52.47</v>
      </c>
      <c r="G170" s="4">
        <v>47.53</v>
      </c>
      <c r="H170" s="7">
        <v>1000.188</v>
      </c>
      <c r="I170" s="7">
        <v>1889.2439999999999</v>
      </c>
      <c r="J170" s="7">
        <v>1927.317</v>
      </c>
      <c r="K170" s="7">
        <v>2077.5509999999999</v>
      </c>
      <c r="L170" s="7">
        <v>2186.625</v>
      </c>
      <c r="M170" s="7">
        <v>1209.075</v>
      </c>
      <c r="N170" s="9">
        <v>4742</v>
      </c>
      <c r="O170" s="7">
        <v>3004</v>
      </c>
      <c r="P170" s="11">
        <v>227</v>
      </c>
      <c r="Q170" s="16">
        <v>24.2</v>
      </c>
      <c r="R170" s="16">
        <v>43.99</v>
      </c>
      <c r="S170" s="16">
        <v>73.8</v>
      </c>
      <c r="T170" s="17">
        <v>4586</v>
      </c>
      <c r="U170" s="16">
        <v>44.69</v>
      </c>
      <c r="V170" s="16">
        <v>32.04</v>
      </c>
      <c r="W170" s="16">
        <v>12.26</v>
      </c>
      <c r="X170" s="16">
        <v>30.13</v>
      </c>
      <c r="Y170" s="16">
        <v>22.35</v>
      </c>
      <c r="Z170" s="16">
        <v>22.37</v>
      </c>
      <c r="AA170" s="16">
        <v>65.39</v>
      </c>
      <c r="AB170" s="16">
        <v>47.5</v>
      </c>
      <c r="AC170" s="20">
        <v>8543.0259021599995</v>
      </c>
      <c r="AD170" s="7">
        <v>2927.2663552700001</v>
      </c>
      <c r="AE170" s="20">
        <f t="shared" si="2"/>
        <v>4261.9207801399998</v>
      </c>
      <c r="AF170" s="20">
        <v>1600.66698683</v>
      </c>
      <c r="AG170" s="20">
        <v>1921.1666734299999</v>
      </c>
      <c r="AH170" s="20">
        <v>561.48425141999996</v>
      </c>
      <c r="AI170" s="20">
        <v>155.61150122000001</v>
      </c>
      <c r="AJ170" s="20">
        <v>22.991367239999999</v>
      </c>
      <c r="AK170" s="20" t="s">
        <v>309</v>
      </c>
      <c r="AL170" s="20" t="s">
        <v>309</v>
      </c>
      <c r="AM170" s="20">
        <v>4281.1051220600002</v>
      </c>
      <c r="AN170" s="20">
        <v>3100.8625445100001</v>
      </c>
      <c r="AO170" s="20">
        <v>838.39101998000001</v>
      </c>
      <c r="AP170" s="20">
        <v>5442.1633576900003</v>
      </c>
      <c r="AQ170" s="20">
        <v>3442.71410208</v>
      </c>
      <c r="AR170" s="20">
        <v>3197.0551763200001</v>
      </c>
      <c r="AS170" s="20">
        <v>5504.0259021900001</v>
      </c>
      <c r="AT170" s="20">
        <v>4421.8658173800004</v>
      </c>
      <c r="AU170" s="20">
        <v>402.72453000000002</v>
      </c>
      <c r="AV170" s="20">
        <v>618.21433440999999</v>
      </c>
      <c r="AW170" s="20">
        <v>55.813863150000003</v>
      </c>
      <c r="AX170" s="20">
        <v>5.4073572499999996</v>
      </c>
    </row>
    <row r="171" spans="1:50">
      <c r="A171" s="2">
        <v>2918506</v>
      </c>
      <c r="B171" s="2" t="s">
        <v>175</v>
      </c>
      <c r="C171" s="3">
        <v>15052</v>
      </c>
      <c r="D171" s="4">
        <v>66.78</v>
      </c>
      <c r="E171" s="4">
        <v>33.22</v>
      </c>
      <c r="F171" s="4">
        <v>51.9</v>
      </c>
      <c r="G171" s="4">
        <v>48.1</v>
      </c>
      <c r="H171" s="7">
        <v>1679.8032000000001</v>
      </c>
      <c r="I171" s="7">
        <v>2728.9276</v>
      </c>
      <c r="J171" s="7">
        <v>2879.4476</v>
      </c>
      <c r="K171" s="7">
        <v>3159.4148</v>
      </c>
      <c r="L171" s="7">
        <v>2817.7343999999998</v>
      </c>
      <c r="M171" s="7">
        <v>1786.6723999999999</v>
      </c>
      <c r="N171" s="9">
        <v>5492</v>
      </c>
      <c r="O171" s="7">
        <v>4182</v>
      </c>
      <c r="P171" s="11">
        <v>210</v>
      </c>
      <c r="Q171" s="16">
        <v>30.57</v>
      </c>
      <c r="R171" s="16">
        <v>48.75</v>
      </c>
      <c r="S171" s="16">
        <v>75.8</v>
      </c>
      <c r="T171" s="17">
        <v>1129</v>
      </c>
      <c r="U171" s="16">
        <v>33.590000000000003</v>
      </c>
      <c r="V171" s="16">
        <v>25.8</v>
      </c>
      <c r="W171" s="16">
        <v>0.14000000000000001</v>
      </c>
      <c r="X171" s="16">
        <v>0.84</v>
      </c>
      <c r="Y171" s="16">
        <v>66.69</v>
      </c>
      <c r="Z171" s="16">
        <v>90.84</v>
      </c>
      <c r="AA171" s="16">
        <v>33.17</v>
      </c>
      <c r="AB171" s="16">
        <v>8.32</v>
      </c>
      <c r="AC171" s="20">
        <v>12144.198067290001</v>
      </c>
      <c r="AD171" s="7">
        <v>5637.9383544700004</v>
      </c>
      <c r="AE171" s="20">
        <f t="shared" si="2"/>
        <v>8038.66983265</v>
      </c>
      <c r="AF171" s="20">
        <v>3608.9569683899999</v>
      </c>
      <c r="AG171" s="20">
        <v>2916.2491341499999</v>
      </c>
      <c r="AH171" s="20">
        <v>1094.27380253</v>
      </c>
      <c r="AI171" s="20">
        <v>346.39339968000002</v>
      </c>
      <c r="AJ171" s="20">
        <v>53.599344010000003</v>
      </c>
      <c r="AK171" s="20">
        <v>14.29830767</v>
      </c>
      <c r="AL171" s="20">
        <v>4.89887622</v>
      </c>
      <c r="AM171" s="20">
        <v>4105.5282346900003</v>
      </c>
      <c r="AN171" s="20">
        <v>6049.4419231900001</v>
      </c>
      <c r="AO171" s="20">
        <v>936.96827601999996</v>
      </c>
      <c r="AP171" s="20">
        <v>6094.7561441500002</v>
      </c>
      <c r="AQ171" s="20">
        <v>3168.55995867</v>
      </c>
      <c r="AR171" s="20">
        <v>4675.1015797</v>
      </c>
      <c r="AS171" s="20">
        <v>7732.1980673500002</v>
      </c>
      <c r="AT171" s="20">
        <v>5862.2338036299998</v>
      </c>
      <c r="AU171" s="20">
        <v>791.56956708999996</v>
      </c>
      <c r="AV171" s="20">
        <v>1026.0386198900001</v>
      </c>
      <c r="AW171" s="20">
        <v>52.356076739999999</v>
      </c>
      <c r="AX171" s="20" t="s">
        <v>309</v>
      </c>
    </row>
    <row r="172" spans="1:50">
      <c r="A172" s="2">
        <v>2918753</v>
      </c>
      <c r="B172" s="2" t="s">
        <v>176</v>
      </c>
      <c r="C172" s="3">
        <v>13934</v>
      </c>
      <c r="D172" s="4">
        <v>20.149999999999999</v>
      </c>
      <c r="E172" s="4">
        <v>79.849999999999994</v>
      </c>
      <c r="F172" s="4">
        <v>51.67</v>
      </c>
      <c r="G172" s="4">
        <v>48.33</v>
      </c>
      <c r="H172" s="7">
        <v>1141.1945999999998</v>
      </c>
      <c r="I172" s="7">
        <v>2430.0896000000002</v>
      </c>
      <c r="J172" s="7">
        <v>3082.2008000000001</v>
      </c>
      <c r="K172" s="7">
        <v>3101.7084000000004</v>
      </c>
      <c r="L172" s="7">
        <v>2541.5615999999995</v>
      </c>
      <c r="M172" s="7">
        <v>1638.6384</v>
      </c>
      <c r="N172" s="9">
        <v>4938</v>
      </c>
      <c r="O172" s="7">
        <v>3311</v>
      </c>
      <c r="P172" s="11">
        <v>197</v>
      </c>
      <c r="Q172" s="16">
        <v>24.68</v>
      </c>
      <c r="R172" s="16">
        <v>46.52</v>
      </c>
      <c r="S172" s="16">
        <v>76.23</v>
      </c>
      <c r="T172" s="17">
        <v>8599</v>
      </c>
      <c r="U172" s="16">
        <v>39.130000000000003</v>
      </c>
      <c r="V172" s="16">
        <v>23.83</v>
      </c>
      <c r="W172" s="16">
        <v>0.31</v>
      </c>
      <c r="X172" s="16">
        <v>1.54</v>
      </c>
      <c r="Y172" s="16">
        <v>46.4</v>
      </c>
      <c r="Z172" s="16">
        <v>36.880000000000003</v>
      </c>
      <c r="AA172" s="16">
        <v>53.29</v>
      </c>
      <c r="AB172" s="16">
        <v>61.58</v>
      </c>
      <c r="AC172" s="20">
        <v>11810.03997236</v>
      </c>
      <c r="AD172" s="7">
        <v>6141.3238768199999</v>
      </c>
      <c r="AE172" s="20">
        <f t="shared" si="2"/>
        <v>7075.0111550999991</v>
      </c>
      <c r="AF172" s="20">
        <v>2931.8410466199998</v>
      </c>
      <c r="AG172" s="20">
        <v>2823.6130414700001</v>
      </c>
      <c r="AH172" s="20">
        <v>1070.2219323100001</v>
      </c>
      <c r="AI172" s="20">
        <v>215.13416275</v>
      </c>
      <c r="AJ172" s="20">
        <v>16.394805460000001</v>
      </c>
      <c r="AK172" s="20" t="s">
        <v>309</v>
      </c>
      <c r="AL172" s="20">
        <v>17.806166489999999</v>
      </c>
      <c r="AM172" s="20">
        <v>4735.0288173099998</v>
      </c>
      <c r="AN172" s="20">
        <v>6440.5204032900001</v>
      </c>
      <c r="AO172" s="20">
        <v>1638.0724512300001</v>
      </c>
      <c r="AP172" s="20">
        <v>5369.5195691199997</v>
      </c>
      <c r="AQ172" s="20">
        <v>3096.95636608</v>
      </c>
      <c r="AR172" s="20">
        <v>4250.9700228000002</v>
      </c>
      <c r="AS172" s="20">
        <v>7274.0399724199997</v>
      </c>
      <c r="AT172" s="20">
        <v>6167.9301487000002</v>
      </c>
      <c r="AU172" s="20">
        <v>428.46269508</v>
      </c>
      <c r="AV172" s="20">
        <v>560.11695617999999</v>
      </c>
      <c r="AW172" s="20">
        <v>117.53017246</v>
      </c>
      <c r="AX172" s="20" t="s">
        <v>309</v>
      </c>
    </row>
    <row r="173" spans="1:50">
      <c r="A173" s="2">
        <v>2919306</v>
      </c>
      <c r="B173" s="2" t="s">
        <v>177</v>
      </c>
      <c r="C173" s="3">
        <v>10368</v>
      </c>
      <c r="D173" s="4">
        <v>77.52</v>
      </c>
      <c r="E173" s="4">
        <v>22.48</v>
      </c>
      <c r="F173" s="4">
        <v>50.25</v>
      </c>
      <c r="G173" s="4">
        <v>49.75</v>
      </c>
      <c r="H173" s="7">
        <v>1176.768</v>
      </c>
      <c r="I173" s="7">
        <v>1934.6688000000001</v>
      </c>
      <c r="J173" s="7">
        <v>2061.1583999999998</v>
      </c>
      <c r="K173" s="7">
        <v>2487.2831999999999</v>
      </c>
      <c r="L173" s="7">
        <v>1849.6512</v>
      </c>
      <c r="M173" s="7">
        <v>858.47039999999993</v>
      </c>
      <c r="N173" s="9">
        <v>2710</v>
      </c>
      <c r="O173" s="7">
        <v>3000</v>
      </c>
      <c r="P173" s="11">
        <v>325</v>
      </c>
      <c r="Q173" s="16">
        <v>18.62</v>
      </c>
      <c r="R173" s="16">
        <v>38.85</v>
      </c>
      <c r="S173" s="16">
        <v>68.27</v>
      </c>
      <c r="T173" s="17">
        <v>1667</v>
      </c>
      <c r="U173" s="16">
        <v>28.53</v>
      </c>
      <c r="V173" s="16">
        <v>18.68</v>
      </c>
      <c r="W173" s="16">
        <v>36.44</v>
      </c>
      <c r="X173" s="16">
        <v>53.6</v>
      </c>
      <c r="Y173" s="16">
        <v>38.119999999999997</v>
      </c>
      <c r="Z173" s="16">
        <v>29.5</v>
      </c>
      <c r="AA173" s="16">
        <v>25.43</v>
      </c>
      <c r="AB173" s="16">
        <v>16.899999999999999</v>
      </c>
      <c r="AC173" s="20">
        <v>8397.66900661</v>
      </c>
      <c r="AD173" s="7">
        <v>4386.0603068800001</v>
      </c>
      <c r="AE173" s="20">
        <f t="shared" si="2"/>
        <v>5269.0890999300009</v>
      </c>
      <c r="AF173" s="20">
        <v>1594.67515854</v>
      </c>
      <c r="AG173" s="20">
        <v>2190.91748246</v>
      </c>
      <c r="AH173" s="20">
        <v>878.14402500000006</v>
      </c>
      <c r="AI173" s="20">
        <v>404.13233599</v>
      </c>
      <c r="AJ173" s="20">
        <v>153.05851785999999</v>
      </c>
      <c r="AK173" s="20">
        <v>34.618827060000001</v>
      </c>
      <c r="AL173" s="20">
        <v>13.542753019999999</v>
      </c>
      <c r="AM173" s="20">
        <v>3128.57990655</v>
      </c>
      <c r="AN173" s="20">
        <v>4837.8732271099998</v>
      </c>
      <c r="AO173" s="20">
        <v>780.99842966999995</v>
      </c>
      <c r="AP173" s="20">
        <v>3559.7957793700002</v>
      </c>
      <c r="AQ173" s="20">
        <v>2347.5814768800001</v>
      </c>
      <c r="AR173" s="20">
        <v>3552.2018093699999</v>
      </c>
      <c r="AS173" s="20">
        <v>5198.6690064699997</v>
      </c>
      <c r="AT173" s="20">
        <v>3192.5400022700001</v>
      </c>
      <c r="AU173" s="20">
        <v>366.17877957000002</v>
      </c>
      <c r="AV173" s="20">
        <v>1347.74960261</v>
      </c>
      <c r="AW173" s="20">
        <v>287.00376267000001</v>
      </c>
      <c r="AX173" s="20">
        <v>5.1968593500000004</v>
      </c>
    </row>
    <row r="174" spans="1:50">
      <c r="A174" s="2">
        <v>2919405</v>
      </c>
      <c r="B174" s="2" t="s">
        <v>178</v>
      </c>
      <c r="C174" s="3">
        <v>12311</v>
      </c>
      <c r="D174" s="4">
        <v>50.79</v>
      </c>
      <c r="E174" s="4">
        <v>49.21</v>
      </c>
      <c r="F174" s="4">
        <v>50.98</v>
      </c>
      <c r="G174" s="4">
        <v>49.02</v>
      </c>
      <c r="H174" s="7">
        <v>1072.2881000000002</v>
      </c>
      <c r="I174" s="7">
        <v>1820.7969000000001</v>
      </c>
      <c r="J174" s="7">
        <v>2275.0727999999999</v>
      </c>
      <c r="K174" s="7">
        <v>2638.2473</v>
      </c>
      <c r="L174" s="7">
        <v>2714.5754999999999</v>
      </c>
      <c r="M174" s="7">
        <v>1790.0194000000001</v>
      </c>
      <c r="N174" s="9">
        <v>4320</v>
      </c>
      <c r="O174" s="7">
        <v>3483</v>
      </c>
      <c r="P174" s="11">
        <v>267</v>
      </c>
      <c r="Q174" s="16">
        <v>14.74</v>
      </c>
      <c r="R174" s="16">
        <v>33.19</v>
      </c>
      <c r="S174" s="16">
        <v>64.319999999999993</v>
      </c>
      <c r="T174" s="17">
        <v>2386</v>
      </c>
      <c r="U174" s="16">
        <v>28.61</v>
      </c>
      <c r="V174" s="16">
        <v>22.93</v>
      </c>
      <c r="W174" s="16">
        <v>0.34</v>
      </c>
      <c r="X174" s="16">
        <v>1.41</v>
      </c>
      <c r="Y174" s="16">
        <v>71.34</v>
      </c>
      <c r="Z174" s="16">
        <v>79.819999999999993</v>
      </c>
      <c r="AA174" s="16">
        <v>28.32</v>
      </c>
      <c r="AB174" s="16">
        <v>18.78</v>
      </c>
      <c r="AC174" s="20">
        <v>10448.82287104</v>
      </c>
      <c r="AD174" s="7">
        <v>5516.4251280799999</v>
      </c>
      <c r="AE174" s="20">
        <f t="shared" si="2"/>
        <v>7252.40556001</v>
      </c>
      <c r="AF174" s="20">
        <v>2438.52175149</v>
      </c>
      <c r="AG174" s="20">
        <v>3267.1047329200001</v>
      </c>
      <c r="AH174" s="20">
        <v>1129.9233015899999</v>
      </c>
      <c r="AI174" s="20">
        <v>329.19832065999998</v>
      </c>
      <c r="AJ174" s="20">
        <v>73.345020160000004</v>
      </c>
      <c r="AK174" s="20">
        <v>9.9649318099999995</v>
      </c>
      <c r="AL174" s="20">
        <v>4.3475013799999997</v>
      </c>
      <c r="AM174" s="20">
        <v>3196.4173110400002</v>
      </c>
      <c r="AN174" s="20">
        <v>5776.9721184999999</v>
      </c>
      <c r="AO174" s="20">
        <v>703.86830826000005</v>
      </c>
      <c r="AP174" s="20">
        <v>4671.8507525499999</v>
      </c>
      <c r="AQ174" s="20">
        <v>2492.5490027800001</v>
      </c>
      <c r="AR174" s="20">
        <v>3472.6800516500002</v>
      </c>
      <c r="AS174" s="20">
        <v>7126.8228710599997</v>
      </c>
      <c r="AT174" s="20">
        <v>5304.0403615599998</v>
      </c>
      <c r="AU174" s="20">
        <v>577.72501800999999</v>
      </c>
      <c r="AV174" s="20">
        <v>1038.8118033999999</v>
      </c>
      <c r="AW174" s="20">
        <v>206.24568808999999</v>
      </c>
      <c r="AX174" s="20" t="s">
        <v>309</v>
      </c>
    </row>
    <row r="175" spans="1:50">
      <c r="A175" s="2">
        <v>2919603</v>
      </c>
      <c r="B175" s="2" t="s">
        <v>179</v>
      </c>
      <c r="C175" s="3">
        <v>11229</v>
      </c>
      <c r="D175" s="4">
        <v>61.19</v>
      </c>
      <c r="E175" s="4">
        <v>38.81</v>
      </c>
      <c r="F175" s="4">
        <v>49.16</v>
      </c>
      <c r="G175" s="4">
        <v>50.84</v>
      </c>
      <c r="H175" s="7">
        <v>1189.1511</v>
      </c>
      <c r="I175" s="7">
        <v>2240.1855</v>
      </c>
      <c r="J175" s="7">
        <v>1953.8459999999998</v>
      </c>
      <c r="K175" s="7">
        <v>2222.2191000000003</v>
      </c>
      <c r="L175" s="7">
        <v>2142.4931999999999</v>
      </c>
      <c r="M175" s="7">
        <v>1482.2279999999998</v>
      </c>
      <c r="N175" s="9">
        <v>4330</v>
      </c>
      <c r="O175" s="7">
        <v>3324</v>
      </c>
      <c r="P175" s="11">
        <v>191</v>
      </c>
      <c r="Q175" s="16">
        <v>35.67</v>
      </c>
      <c r="R175" s="16">
        <v>54.26</v>
      </c>
      <c r="S175" s="16">
        <v>78.66</v>
      </c>
      <c r="T175" s="17">
        <v>3360</v>
      </c>
      <c r="U175" s="16">
        <v>34.04</v>
      </c>
      <c r="V175" s="16">
        <v>27.76</v>
      </c>
      <c r="W175" s="16">
        <v>17.149999999999999</v>
      </c>
      <c r="X175" s="16">
        <v>42.6</v>
      </c>
      <c r="Y175" s="16">
        <v>41.83</v>
      </c>
      <c r="Z175" s="16">
        <v>24.73</v>
      </c>
      <c r="AA175" s="16">
        <v>41.02</v>
      </c>
      <c r="AB175" s="16">
        <v>32.67</v>
      </c>
      <c r="AC175" s="20">
        <v>9032.3554641400005</v>
      </c>
      <c r="AD175" s="7">
        <v>3532.0140424199999</v>
      </c>
      <c r="AE175" s="20">
        <f t="shared" si="2"/>
        <v>4847.3467835500005</v>
      </c>
      <c r="AF175" s="20">
        <v>1852.3241216500001</v>
      </c>
      <c r="AG175" s="20">
        <v>2237.8222607500002</v>
      </c>
      <c r="AH175" s="20">
        <v>568.79804655999999</v>
      </c>
      <c r="AI175" s="20">
        <v>163.35146248000001</v>
      </c>
      <c r="AJ175" s="20">
        <v>20.85317788</v>
      </c>
      <c r="AK175" s="20">
        <v>4.1977142299999999</v>
      </c>
      <c r="AL175" s="20" t="s">
        <v>309</v>
      </c>
      <c r="AM175" s="20">
        <v>4185.0086805600004</v>
      </c>
      <c r="AN175" s="20">
        <v>4032.8047887900002</v>
      </c>
      <c r="AO175" s="20">
        <v>1089.75390133</v>
      </c>
      <c r="AP175" s="20">
        <v>4999.5506753199998</v>
      </c>
      <c r="AQ175" s="20">
        <v>3095.2547792300002</v>
      </c>
      <c r="AR175" s="20">
        <v>4065.04979022</v>
      </c>
      <c r="AS175" s="20">
        <v>5836.3554641299997</v>
      </c>
      <c r="AT175" s="20">
        <v>4878.2812631400002</v>
      </c>
      <c r="AU175" s="20">
        <v>390.66013101999999</v>
      </c>
      <c r="AV175" s="20">
        <v>411.95848310999997</v>
      </c>
      <c r="AW175" s="20">
        <v>155.45558686000001</v>
      </c>
      <c r="AX175" s="20" t="s">
        <v>309</v>
      </c>
    </row>
    <row r="176" spans="1:50">
      <c r="A176" s="2">
        <v>2919702</v>
      </c>
      <c r="B176" s="2" t="s">
        <v>180</v>
      </c>
      <c r="C176" s="3">
        <v>17093</v>
      </c>
      <c r="D176" s="4">
        <v>79.790000000000006</v>
      </c>
      <c r="E176" s="4">
        <v>20.21</v>
      </c>
      <c r="F176" s="4">
        <v>50.21</v>
      </c>
      <c r="G176" s="4">
        <v>49.79</v>
      </c>
      <c r="H176" s="7">
        <v>1625.5443</v>
      </c>
      <c r="I176" s="7">
        <v>2842.5658999999996</v>
      </c>
      <c r="J176" s="7">
        <v>3468.1696999999999</v>
      </c>
      <c r="K176" s="7">
        <v>3784.3902000000003</v>
      </c>
      <c r="L176" s="7">
        <v>3328.0070999999998</v>
      </c>
      <c r="M176" s="7">
        <v>2042.6134999999997</v>
      </c>
      <c r="N176" s="9">
        <v>6944</v>
      </c>
      <c r="O176" s="7">
        <v>4960</v>
      </c>
      <c r="P176" s="11">
        <v>325</v>
      </c>
      <c r="Q176" s="16">
        <v>7.7</v>
      </c>
      <c r="R176" s="16">
        <v>24.76</v>
      </c>
      <c r="S176" s="16">
        <v>59.37</v>
      </c>
      <c r="T176" s="17">
        <v>1627</v>
      </c>
      <c r="U176" s="16">
        <v>36.47</v>
      </c>
      <c r="V176" s="16">
        <v>27.5</v>
      </c>
      <c r="W176" s="16">
        <v>58.49</v>
      </c>
      <c r="X176" s="16">
        <v>73.25</v>
      </c>
      <c r="Y176" s="16">
        <v>23.89</v>
      </c>
      <c r="Z176" s="16">
        <v>15.16</v>
      </c>
      <c r="AA176" s="16">
        <v>17.61</v>
      </c>
      <c r="AB176" s="16">
        <v>11.59</v>
      </c>
      <c r="AC176" s="20">
        <v>14356.557494049999</v>
      </c>
      <c r="AD176" s="7">
        <v>6800.4007853399999</v>
      </c>
      <c r="AE176" s="20">
        <f t="shared" si="2"/>
        <v>9743.7666127900011</v>
      </c>
      <c r="AF176" s="20">
        <v>2025.44531706</v>
      </c>
      <c r="AG176" s="20">
        <v>5144.7563686800004</v>
      </c>
      <c r="AH176" s="20">
        <v>1878.3412314699999</v>
      </c>
      <c r="AI176" s="20">
        <v>519.67893038</v>
      </c>
      <c r="AJ176" s="20">
        <v>110.26050148</v>
      </c>
      <c r="AK176" s="20">
        <v>48.753000319999998</v>
      </c>
      <c r="AL176" s="20">
        <v>16.5312634</v>
      </c>
      <c r="AM176" s="20">
        <v>4612.7908811899997</v>
      </c>
      <c r="AN176" s="20">
        <v>7470.7322633699996</v>
      </c>
      <c r="AO176" s="20">
        <v>768.36049953999998</v>
      </c>
      <c r="AP176" s="20">
        <v>6885.8252306100003</v>
      </c>
      <c r="AQ176" s="20">
        <v>3844.4303816500001</v>
      </c>
      <c r="AR176" s="20">
        <v>5422.6112043900002</v>
      </c>
      <c r="AS176" s="20">
        <v>9167.5574939899998</v>
      </c>
      <c r="AT176" s="20">
        <v>6730.8329369800003</v>
      </c>
      <c r="AU176" s="20">
        <v>800.84982147999995</v>
      </c>
      <c r="AV176" s="20">
        <v>1273.16796206</v>
      </c>
      <c r="AW176" s="20">
        <v>357.78618674000001</v>
      </c>
      <c r="AX176" s="20">
        <v>4.9205867300000001</v>
      </c>
    </row>
    <row r="177" spans="1:50">
      <c r="A177" s="2">
        <v>2919926</v>
      </c>
      <c r="B177" s="2" t="s">
        <v>181</v>
      </c>
      <c r="C177" s="3">
        <v>17376</v>
      </c>
      <c r="D177" s="4">
        <v>97</v>
      </c>
      <c r="E177" s="4">
        <v>3</v>
      </c>
      <c r="F177" s="4">
        <v>48.21</v>
      </c>
      <c r="G177" s="4">
        <v>51.79</v>
      </c>
      <c r="H177" s="7">
        <v>1468.2719999999999</v>
      </c>
      <c r="I177" s="7">
        <v>2698.4927999999995</v>
      </c>
      <c r="J177" s="7">
        <v>3171.12</v>
      </c>
      <c r="K177" s="7">
        <v>4823.5776000000005</v>
      </c>
      <c r="L177" s="7">
        <v>3899.1743999999999</v>
      </c>
      <c r="M177" s="7">
        <v>1315.3632</v>
      </c>
      <c r="N177" s="9">
        <v>1390</v>
      </c>
      <c r="O177" s="7">
        <v>5172</v>
      </c>
      <c r="P177" s="11">
        <v>453</v>
      </c>
      <c r="Q177" s="16">
        <v>8.3000000000000007</v>
      </c>
      <c r="R177" s="16">
        <v>20.58</v>
      </c>
      <c r="S177" s="16">
        <v>45.95</v>
      </c>
      <c r="T177" s="17" t="s">
        <v>309</v>
      </c>
      <c r="U177" s="16">
        <v>8.73</v>
      </c>
      <c r="V177" s="16">
        <v>5.26</v>
      </c>
      <c r="W177" s="16">
        <v>86.74</v>
      </c>
      <c r="X177" s="16">
        <v>91.55</v>
      </c>
      <c r="Y177" s="16">
        <v>13.2</v>
      </c>
      <c r="Z177" s="16">
        <v>8.4499999999999993</v>
      </c>
      <c r="AA177" s="16">
        <v>7.0000000000000007E-2</v>
      </c>
      <c r="AB177" s="16" t="s">
        <v>309</v>
      </c>
      <c r="AC177" s="20">
        <v>14792.19632314</v>
      </c>
      <c r="AD177" s="7">
        <v>6034.9338997599998</v>
      </c>
      <c r="AE177" s="20">
        <f t="shared" si="2"/>
        <v>8247.4875695299997</v>
      </c>
      <c r="AF177" s="20">
        <v>1322.50181137</v>
      </c>
      <c r="AG177" s="20">
        <v>2273.0805518100001</v>
      </c>
      <c r="AH177" s="20">
        <v>2427.2613783699999</v>
      </c>
      <c r="AI177" s="20">
        <v>1669.5006127199999</v>
      </c>
      <c r="AJ177" s="20">
        <v>435.91342527</v>
      </c>
      <c r="AK177" s="20">
        <v>105.48462882</v>
      </c>
      <c r="AL177" s="20">
        <v>13.745161169999999</v>
      </c>
      <c r="AM177" s="20">
        <v>6544.70875351</v>
      </c>
      <c r="AN177" s="20">
        <v>7980.0645288400001</v>
      </c>
      <c r="AO177" s="20">
        <v>1648.4695770599999</v>
      </c>
      <c r="AP177" s="20">
        <v>6812.1317941999996</v>
      </c>
      <c r="AQ177" s="20">
        <v>4896.2391764499998</v>
      </c>
      <c r="AR177" s="20">
        <v>5415.4542071300002</v>
      </c>
      <c r="AS177" s="20">
        <v>10018.19632307</v>
      </c>
      <c r="AT177" s="20">
        <v>3639.9915276900001</v>
      </c>
      <c r="AU177" s="20">
        <v>1649.7064504499999</v>
      </c>
      <c r="AV177" s="20">
        <v>4212.3281811099996</v>
      </c>
      <c r="AW177" s="20">
        <v>501.73406395000001</v>
      </c>
      <c r="AX177" s="20">
        <v>14.43609987</v>
      </c>
    </row>
    <row r="178" spans="1:50">
      <c r="A178" s="2">
        <v>2920106</v>
      </c>
      <c r="B178" s="2" t="s">
        <v>182</v>
      </c>
      <c r="C178" s="3">
        <v>19326</v>
      </c>
      <c r="D178" s="4">
        <v>57.51</v>
      </c>
      <c r="E178" s="4">
        <v>42.49</v>
      </c>
      <c r="F178" s="4">
        <v>49.44</v>
      </c>
      <c r="G178" s="4">
        <v>50.56</v>
      </c>
      <c r="H178" s="7">
        <v>1654.3055999999999</v>
      </c>
      <c r="I178" s="7">
        <v>3418.7694000000001</v>
      </c>
      <c r="J178" s="7">
        <v>3633.288</v>
      </c>
      <c r="K178" s="7">
        <v>3903.8520000000003</v>
      </c>
      <c r="L178" s="7">
        <v>3901.9194000000002</v>
      </c>
      <c r="M178" s="7">
        <v>2815.7982000000002</v>
      </c>
      <c r="N178" s="9">
        <v>6872</v>
      </c>
      <c r="O178" s="7">
        <v>5809</v>
      </c>
      <c r="P178" s="11">
        <v>261</v>
      </c>
      <c r="Q178" s="16">
        <v>19.760000000000002</v>
      </c>
      <c r="R178" s="16">
        <v>40.76</v>
      </c>
      <c r="S178" s="16">
        <v>68.97</v>
      </c>
      <c r="T178" s="17">
        <v>4854</v>
      </c>
      <c r="U178" s="16">
        <v>30.96</v>
      </c>
      <c r="V178" s="16">
        <v>24.11</v>
      </c>
      <c r="W178" s="16">
        <v>24.03</v>
      </c>
      <c r="X178" s="16">
        <v>46.19</v>
      </c>
      <c r="Y178" s="16">
        <v>27.77</v>
      </c>
      <c r="Z178" s="16">
        <v>28.83</v>
      </c>
      <c r="AA178" s="16">
        <v>48.2</v>
      </c>
      <c r="AB178" s="16">
        <v>24.98</v>
      </c>
      <c r="AC178" s="20">
        <v>16251.990315339999</v>
      </c>
      <c r="AD178" s="7">
        <v>8372.7100192300004</v>
      </c>
      <c r="AE178" s="20">
        <f t="shared" si="2"/>
        <v>10600.470611819999</v>
      </c>
      <c r="AF178" s="20">
        <v>3498.5460380300001</v>
      </c>
      <c r="AG178" s="20">
        <v>4878.7516146999997</v>
      </c>
      <c r="AH178" s="20">
        <v>1638.1151916900001</v>
      </c>
      <c r="AI178" s="20">
        <v>405.35620639000001</v>
      </c>
      <c r="AJ178" s="20">
        <v>148.18905777000001</v>
      </c>
      <c r="AK178" s="20">
        <v>4.9122673600000004</v>
      </c>
      <c r="AL178" s="20">
        <v>26.60023588</v>
      </c>
      <c r="AM178" s="20">
        <v>5651.5197036700001</v>
      </c>
      <c r="AN178" s="20">
        <v>8919.8952786000009</v>
      </c>
      <c r="AO178" s="20">
        <v>1563.3823644500001</v>
      </c>
      <c r="AP178" s="20">
        <v>7332.0950368900003</v>
      </c>
      <c r="AQ178" s="20">
        <v>4088.1373392199998</v>
      </c>
      <c r="AR178" s="20">
        <v>6292.8020281199997</v>
      </c>
      <c r="AS178" s="20">
        <v>10621.990315520001</v>
      </c>
      <c r="AT178" s="20">
        <v>8359.3829769599997</v>
      </c>
      <c r="AU178" s="20">
        <v>793.46039001999998</v>
      </c>
      <c r="AV178" s="20">
        <v>1160.5033032199999</v>
      </c>
      <c r="AW178" s="20">
        <v>302.06913655</v>
      </c>
      <c r="AX178" s="20">
        <v>6.5745087699999996</v>
      </c>
    </row>
    <row r="179" spans="1:50">
      <c r="A179" s="2">
        <v>2920205</v>
      </c>
      <c r="B179" s="2" t="s">
        <v>183</v>
      </c>
      <c r="C179" s="3">
        <v>16014</v>
      </c>
      <c r="D179" s="4">
        <v>40.96</v>
      </c>
      <c r="E179" s="4">
        <v>59.04</v>
      </c>
      <c r="F179" s="4">
        <v>51.74</v>
      </c>
      <c r="G179" s="4">
        <v>48.26</v>
      </c>
      <c r="H179" s="7">
        <v>1801.575</v>
      </c>
      <c r="I179" s="7">
        <v>3302.0868</v>
      </c>
      <c r="J179" s="7">
        <v>3356.5344</v>
      </c>
      <c r="K179" s="7">
        <v>3340.5203999999999</v>
      </c>
      <c r="L179" s="7">
        <v>2829.6738</v>
      </c>
      <c r="M179" s="7">
        <v>1383.6096000000002</v>
      </c>
      <c r="N179" s="9">
        <v>5306</v>
      </c>
      <c r="O179" s="7">
        <v>3853</v>
      </c>
      <c r="P179" s="11">
        <v>198</v>
      </c>
      <c r="Q179" s="16">
        <v>24.66</v>
      </c>
      <c r="R179" s="16">
        <v>47.03</v>
      </c>
      <c r="S179" s="16">
        <v>77.010000000000005</v>
      </c>
      <c r="T179" s="17">
        <v>3778</v>
      </c>
      <c r="U179" s="16">
        <v>37.54</v>
      </c>
      <c r="V179" s="16">
        <v>24.32</v>
      </c>
      <c r="W179" s="16">
        <v>0.73</v>
      </c>
      <c r="X179" s="16">
        <v>8.0500000000000007</v>
      </c>
      <c r="Y179" s="16">
        <v>59.7</v>
      </c>
      <c r="Z179" s="16">
        <v>65.25</v>
      </c>
      <c r="AA179" s="16">
        <v>39.58</v>
      </c>
      <c r="AB179" s="16">
        <v>26.71</v>
      </c>
      <c r="AC179" s="20">
        <v>12802.73562521</v>
      </c>
      <c r="AD179" s="7">
        <v>5789.8145504000004</v>
      </c>
      <c r="AE179" s="20">
        <f t="shared" si="2"/>
        <v>7342.2766144400002</v>
      </c>
      <c r="AF179" s="20">
        <v>2653.2738838999999</v>
      </c>
      <c r="AG179" s="20">
        <v>3029.6400616300002</v>
      </c>
      <c r="AH179" s="20">
        <v>1341.1783206699999</v>
      </c>
      <c r="AI179" s="20">
        <v>252.04141804</v>
      </c>
      <c r="AJ179" s="20">
        <v>53.614840719999997</v>
      </c>
      <c r="AK179" s="20" t="s">
        <v>309</v>
      </c>
      <c r="AL179" s="20">
        <v>12.52808948</v>
      </c>
      <c r="AM179" s="20">
        <v>5460.4590107800004</v>
      </c>
      <c r="AN179" s="20">
        <v>6206.4949294799999</v>
      </c>
      <c r="AO179" s="20">
        <v>1106.9589608700001</v>
      </c>
      <c r="AP179" s="20">
        <v>6596.2406957399999</v>
      </c>
      <c r="AQ179" s="20">
        <v>4353.5000499099997</v>
      </c>
      <c r="AR179" s="20">
        <v>5797.1611867199999</v>
      </c>
      <c r="AS179" s="20">
        <v>7542.7356252199997</v>
      </c>
      <c r="AT179" s="20">
        <v>5990.4999798600002</v>
      </c>
      <c r="AU179" s="20">
        <v>454.65975147</v>
      </c>
      <c r="AV179" s="20">
        <v>973.39676769000005</v>
      </c>
      <c r="AW179" s="20">
        <v>124.1791262</v>
      </c>
      <c r="AX179" s="20" t="s">
        <v>309</v>
      </c>
    </row>
    <row r="180" spans="1:50">
      <c r="A180" s="2">
        <v>2920403</v>
      </c>
      <c r="B180" s="2" t="s">
        <v>184</v>
      </c>
      <c r="C180" s="3">
        <v>14387</v>
      </c>
      <c r="D180" s="4">
        <v>51.15</v>
      </c>
      <c r="E180" s="4">
        <v>48.85</v>
      </c>
      <c r="F180" s="4">
        <v>51</v>
      </c>
      <c r="G180" s="4">
        <v>49</v>
      </c>
      <c r="H180" s="7">
        <v>1330.7974999999999</v>
      </c>
      <c r="I180" s="7">
        <v>2605.4856999999997</v>
      </c>
      <c r="J180" s="7">
        <v>2776.6910000000003</v>
      </c>
      <c r="K180" s="7">
        <v>3044.2891999999997</v>
      </c>
      <c r="L180" s="7">
        <v>2749.3557000000001</v>
      </c>
      <c r="M180" s="7">
        <v>1880.3808999999999</v>
      </c>
      <c r="N180" s="9">
        <v>5812</v>
      </c>
      <c r="O180" s="7">
        <v>3953</v>
      </c>
      <c r="P180" s="11">
        <v>219</v>
      </c>
      <c r="Q180" s="16">
        <v>25</v>
      </c>
      <c r="R180" s="16">
        <v>45.26</v>
      </c>
      <c r="S180" s="16">
        <v>73.39</v>
      </c>
      <c r="T180" s="17">
        <v>5925</v>
      </c>
      <c r="U180" s="16">
        <v>39.78</v>
      </c>
      <c r="V180" s="16">
        <v>27.81</v>
      </c>
      <c r="W180" s="16">
        <v>21.95</v>
      </c>
      <c r="X180" s="16">
        <v>1.52</v>
      </c>
      <c r="Y180" s="16">
        <v>26.34</v>
      </c>
      <c r="Z180" s="16">
        <v>57.48</v>
      </c>
      <c r="AA180" s="16">
        <v>51.71</v>
      </c>
      <c r="AB180" s="16">
        <v>41.01</v>
      </c>
      <c r="AC180" s="20">
        <v>11988.17770464</v>
      </c>
      <c r="AD180" s="7">
        <v>5485.8798142300002</v>
      </c>
      <c r="AE180" s="20">
        <f t="shared" si="2"/>
        <v>7092.6890061000004</v>
      </c>
      <c r="AF180" s="20">
        <v>2718.1705810200001</v>
      </c>
      <c r="AG180" s="20">
        <v>3142.8126597400001</v>
      </c>
      <c r="AH180" s="20">
        <v>807.08737713999994</v>
      </c>
      <c r="AI180" s="20">
        <v>376.68113301</v>
      </c>
      <c r="AJ180" s="20">
        <v>47.937255190000002</v>
      </c>
      <c r="AK180" s="20" t="s">
        <v>309</v>
      </c>
      <c r="AL180" s="20" t="s">
        <v>309</v>
      </c>
      <c r="AM180" s="20">
        <v>4895.4886985399999</v>
      </c>
      <c r="AN180" s="20">
        <v>5932.16135227</v>
      </c>
      <c r="AO180" s="20">
        <v>1289.3186377899999</v>
      </c>
      <c r="AP180" s="20">
        <v>6056.0163523700003</v>
      </c>
      <c r="AQ180" s="20">
        <v>3606.1700607500002</v>
      </c>
      <c r="AR180" s="20">
        <v>5113.0490177299998</v>
      </c>
      <c r="AS180" s="20">
        <v>7666.1777046200004</v>
      </c>
      <c r="AT180" s="20">
        <v>6205.1081670800004</v>
      </c>
      <c r="AU180" s="20">
        <v>697.16425930000003</v>
      </c>
      <c r="AV180" s="20">
        <v>551.16184930999998</v>
      </c>
      <c r="AW180" s="20">
        <v>186.81889824000001</v>
      </c>
      <c r="AX180" s="20">
        <v>25.924530690000001</v>
      </c>
    </row>
    <row r="181" spans="1:50">
      <c r="A181" s="2">
        <v>2920452</v>
      </c>
      <c r="B181" s="2" t="s">
        <v>185</v>
      </c>
      <c r="C181" s="3">
        <v>12592</v>
      </c>
      <c r="D181" s="4">
        <v>37.979999999999997</v>
      </c>
      <c r="E181" s="4">
        <v>62.02</v>
      </c>
      <c r="F181" s="4">
        <v>52.3</v>
      </c>
      <c r="G181" s="4">
        <v>47.7</v>
      </c>
      <c r="H181" s="7">
        <v>1280.6063999999999</v>
      </c>
      <c r="I181" s="7">
        <v>2444.1071999999999</v>
      </c>
      <c r="J181" s="7">
        <v>2673.2816000000003</v>
      </c>
      <c r="K181" s="7">
        <v>2727.4272000000001</v>
      </c>
      <c r="L181" s="7">
        <v>2185.9712</v>
      </c>
      <c r="M181" s="7">
        <v>1280.6063999999999</v>
      </c>
      <c r="N181" s="9">
        <v>3112</v>
      </c>
      <c r="O181" s="7">
        <v>2829</v>
      </c>
      <c r="P181" s="11">
        <v>255</v>
      </c>
      <c r="Q181" s="16">
        <v>30.5</v>
      </c>
      <c r="R181" s="16">
        <v>50.27</v>
      </c>
      <c r="S181" s="16">
        <v>78.06</v>
      </c>
      <c r="T181" s="17">
        <v>3058</v>
      </c>
      <c r="U181" s="16">
        <v>22.66</v>
      </c>
      <c r="V181" s="16">
        <v>17.55</v>
      </c>
      <c r="W181" s="16">
        <v>9.64</v>
      </c>
      <c r="X181" s="16">
        <v>0.14000000000000001</v>
      </c>
      <c r="Y181" s="16">
        <v>47.35</v>
      </c>
      <c r="Z181" s="16">
        <v>72</v>
      </c>
      <c r="AA181" s="16">
        <v>43.02</v>
      </c>
      <c r="AB181" s="16">
        <v>27.85</v>
      </c>
      <c r="AC181" s="20">
        <v>10280.9381639</v>
      </c>
      <c r="AD181" s="7">
        <v>3790.4523986300001</v>
      </c>
      <c r="AE181" s="20">
        <f t="shared" si="2"/>
        <v>4927.8075790299999</v>
      </c>
      <c r="AF181" s="20">
        <v>1923.3416371799999</v>
      </c>
      <c r="AG181" s="20">
        <v>1956.31317734</v>
      </c>
      <c r="AH181" s="20">
        <v>828.12967385000002</v>
      </c>
      <c r="AI181" s="20">
        <v>191.66972928999999</v>
      </c>
      <c r="AJ181" s="20">
        <v>28.353361369999998</v>
      </c>
      <c r="AK181" s="20" t="s">
        <v>309</v>
      </c>
      <c r="AL181" s="20" t="s">
        <v>309</v>
      </c>
      <c r="AM181" s="20">
        <v>5353.1305848100001</v>
      </c>
      <c r="AN181" s="20">
        <v>4141.2571508000001</v>
      </c>
      <c r="AO181" s="20">
        <v>1309.4014600099999</v>
      </c>
      <c r="AP181" s="20">
        <v>6139.6810130399999</v>
      </c>
      <c r="AQ181" s="20">
        <v>4043.7291248000001</v>
      </c>
      <c r="AR181" s="20">
        <v>5162.7587469800001</v>
      </c>
      <c r="AS181" s="20">
        <v>6225.93816384</v>
      </c>
      <c r="AT181" s="20">
        <v>4093.7272994099999</v>
      </c>
      <c r="AU181" s="20">
        <v>620.98566988000005</v>
      </c>
      <c r="AV181" s="20">
        <v>1089.7573968500001</v>
      </c>
      <c r="AW181" s="20">
        <v>370.07420859000001</v>
      </c>
      <c r="AX181" s="20">
        <v>51.393589110000001</v>
      </c>
    </row>
    <row r="182" spans="1:50">
      <c r="A182" s="2">
        <v>2920700</v>
      </c>
      <c r="B182" s="2" t="s">
        <v>186</v>
      </c>
      <c r="C182" s="3">
        <v>19101</v>
      </c>
      <c r="D182" s="4">
        <v>18.64</v>
      </c>
      <c r="E182" s="4">
        <v>81.36</v>
      </c>
      <c r="F182" s="4">
        <v>52.75</v>
      </c>
      <c r="G182" s="4">
        <v>47.25</v>
      </c>
      <c r="H182" s="7">
        <v>2183.2442999999998</v>
      </c>
      <c r="I182" s="7">
        <v>3783.9081000000001</v>
      </c>
      <c r="J182" s="7">
        <v>3797.2788</v>
      </c>
      <c r="K182" s="7">
        <v>4236.6018000000004</v>
      </c>
      <c r="L182" s="7">
        <v>3497.3930999999998</v>
      </c>
      <c r="M182" s="7">
        <v>1602.5739000000001</v>
      </c>
      <c r="N182" s="9">
        <v>6682</v>
      </c>
      <c r="O182" s="7">
        <v>5162</v>
      </c>
      <c r="P182" s="11">
        <v>297</v>
      </c>
      <c r="Q182" s="16">
        <v>18.93</v>
      </c>
      <c r="R182" s="16">
        <v>39.85</v>
      </c>
      <c r="S182" s="16">
        <v>69.17</v>
      </c>
      <c r="T182" s="17">
        <v>7934</v>
      </c>
      <c r="U182" s="16">
        <v>45.82</v>
      </c>
      <c r="V182" s="16">
        <v>25.44</v>
      </c>
      <c r="W182" s="16">
        <v>5.38</v>
      </c>
      <c r="X182" s="16">
        <v>7.52</v>
      </c>
      <c r="Y182" s="16">
        <v>19.89</v>
      </c>
      <c r="Z182" s="16">
        <v>50.35</v>
      </c>
      <c r="AA182" s="16">
        <v>74.73</v>
      </c>
      <c r="AB182" s="16">
        <v>42.13</v>
      </c>
      <c r="AC182" s="20">
        <v>15250.12132063</v>
      </c>
      <c r="AD182" s="7">
        <v>7539.5271777099997</v>
      </c>
      <c r="AE182" s="20">
        <f t="shared" si="2"/>
        <v>9618.8198265100018</v>
      </c>
      <c r="AF182" s="20">
        <v>3303.7813117199998</v>
      </c>
      <c r="AG182" s="20">
        <v>3612.6309451500001</v>
      </c>
      <c r="AH182" s="20">
        <v>1768.41971958</v>
      </c>
      <c r="AI182" s="20">
        <v>608.79740211000001</v>
      </c>
      <c r="AJ182" s="20">
        <v>188.46708788000001</v>
      </c>
      <c r="AK182" s="20">
        <v>72.038318610000005</v>
      </c>
      <c r="AL182" s="20">
        <v>64.685041459999994</v>
      </c>
      <c r="AM182" s="20">
        <v>5631.3014942</v>
      </c>
      <c r="AN182" s="20">
        <v>8016.0336336700002</v>
      </c>
      <c r="AO182" s="20">
        <v>1159.0349923000001</v>
      </c>
      <c r="AP182" s="20">
        <v>7234.0876870399998</v>
      </c>
      <c r="AQ182" s="20">
        <v>4472.2665018999996</v>
      </c>
      <c r="AR182" s="20">
        <v>7195.5677117900004</v>
      </c>
      <c r="AS182" s="20">
        <v>9300.1213207000001</v>
      </c>
      <c r="AT182" s="20">
        <v>6973.4863830599998</v>
      </c>
      <c r="AU182" s="20">
        <v>762.08450977999996</v>
      </c>
      <c r="AV182" s="20">
        <v>1172.2915973300001</v>
      </c>
      <c r="AW182" s="20">
        <v>380.30538670999999</v>
      </c>
      <c r="AX182" s="20">
        <v>11.95344382</v>
      </c>
    </row>
    <row r="183" spans="1:50">
      <c r="A183" s="2">
        <v>2920809</v>
      </c>
      <c r="B183" s="2" t="s">
        <v>187</v>
      </c>
      <c r="C183" s="3">
        <v>10500</v>
      </c>
      <c r="D183" s="4">
        <v>50.59</v>
      </c>
      <c r="E183" s="4">
        <v>49.41</v>
      </c>
      <c r="F183" s="4">
        <v>50.46</v>
      </c>
      <c r="G183" s="4">
        <v>49.54</v>
      </c>
      <c r="H183" s="7">
        <v>1093.05</v>
      </c>
      <c r="I183" s="7">
        <v>2038.05</v>
      </c>
      <c r="J183" s="7">
        <v>2156.6999999999998</v>
      </c>
      <c r="K183" s="7">
        <v>2116.8000000000002</v>
      </c>
      <c r="L183" s="7">
        <v>1873.2</v>
      </c>
      <c r="M183" s="7">
        <v>1222.2</v>
      </c>
      <c r="N183" s="9">
        <v>4516</v>
      </c>
      <c r="O183" s="7">
        <v>2902</v>
      </c>
      <c r="P183" s="11">
        <v>200</v>
      </c>
      <c r="Q183" s="16">
        <v>29.67</v>
      </c>
      <c r="R183" s="16">
        <v>50.52</v>
      </c>
      <c r="S183" s="16">
        <v>77.08</v>
      </c>
      <c r="T183" s="17">
        <v>2180</v>
      </c>
      <c r="U183" s="16">
        <v>34.72</v>
      </c>
      <c r="V183" s="16">
        <v>30.64</v>
      </c>
      <c r="W183" s="16">
        <v>1.34</v>
      </c>
      <c r="X183" s="16">
        <v>5.0999999999999996</v>
      </c>
      <c r="Y183" s="16">
        <v>56.5</v>
      </c>
      <c r="Z183" s="16">
        <v>72.739999999999995</v>
      </c>
      <c r="AA183" s="16">
        <v>42.16</v>
      </c>
      <c r="AB183" s="16">
        <v>22.16</v>
      </c>
      <c r="AC183" s="20">
        <v>8593.8214918800004</v>
      </c>
      <c r="AD183" s="7">
        <v>3014.3866249500002</v>
      </c>
      <c r="AE183" s="20">
        <f t="shared" si="2"/>
        <v>4549.211739549999</v>
      </c>
      <c r="AF183" s="20">
        <v>1602.8428503499999</v>
      </c>
      <c r="AG183" s="20">
        <v>2068.4917734599999</v>
      </c>
      <c r="AH183" s="20">
        <v>664.85852058</v>
      </c>
      <c r="AI183" s="20">
        <v>182.51000184</v>
      </c>
      <c r="AJ183" s="20">
        <v>30.508593319999999</v>
      </c>
      <c r="AK183" s="20" t="s">
        <v>309</v>
      </c>
      <c r="AL183" s="20" t="s">
        <v>309</v>
      </c>
      <c r="AM183" s="20">
        <v>4044.60975224</v>
      </c>
      <c r="AN183" s="20">
        <v>3734.4707293000001</v>
      </c>
      <c r="AO183" s="20">
        <v>976.70766259000004</v>
      </c>
      <c r="AP183" s="20">
        <v>4859.3507624900003</v>
      </c>
      <c r="AQ183" s="20">
        <v>3067.9020896500001</v>
      </c>
      <c r="AR183" s="20">
        <v>3401.4509212799999</v>
      </c>
      <c r="AS183" s="20">
        <v>5206.8214917799996</v>
      </c>
      <c r="AT183" s="20">
        <v>4093.1129645400001</v>
      </c>
      <c r="AU183" s="20">
        <v>432.04485879999999</v>
      </c>
      <c r="AV183" s="20">
        <v>575.37899273000005</v>
      </c>
      <c r="AW183" s="20">
        <v>106.28467571</v>
      </c>
      <c r="AX183" s="20" t="s">
        <v>309</v>
      </c>
    </row>
    <row r="184" spans="1:50">
      <c r="A184" s="2">
        <v>2920908</v>
      </c>
      <c r="B184" s="2" t="s">
        <v>188</v>
      </c>
      <c r="C184" s="3">
        <v>14640</v>
      </c>
      <c r="D184" s="4">
        <v>79.77</v>
      </c>
      <c r="E184" s="4">
        <v>20.23</v>
      </c>
      <c r="F184" s="4">
        <v>51.58</v>
      </c>
      <c r="G184" s="4">
        <v>48.42</v>
      </c>
      <c r="H184" s="7">
        <v>1658.7120000000002</v>
      </c>
      <c r="I184" s="7">
        <v>2862.12</v>
      </c>
      <c r="J184" s="7">
        <v>2619.096</v>
      </c>
      <c r="K184" s="7">
        <v>2875.2960000000003</v>
      </c>
      <c r="L184" s="7">
        <v>2846.0160000000005</v>
      </c>
      <c r="M184" s="7">
        <v>1780.2239999999999</v>
      </c>
      <c r="N184" s="9">
        <v>6194</v>
      </c>
      <c r="O184" s="7">
        <v>4102</v>
      </c>
      <c r="P184" s="11">
        <v>239</v>
      </c>
      <c r="Q184" s="16">
        <v>20.07</v>
      </c>
      <c r="R184" s="16">
        <v>45.65</v>
      </c>
      <c r="S184" s="16">
        <v>74.67</v>
      </c>
      <c r="T184" s="17">
        <v>2143</v>
      </c>
      <c r="U184" s="16">
        <v>36.28</v>
      </c>
      <c r="V184" s="16">
        <v>30.6</v>
      </c>
      <c r="W184" s="16">
        <v>15.8</v>
      </c>
      <c r="X184" s="16">
        <v>40.81</v>
      </c>
      <c r="Y184" s="16">
        <v>61.9</v>
      </c>
      <c r="Z184" s="16">
        <v>41.49</v>
      </c>
      <c r="AA184" s="16">
        <v>22.3</v>
      </c>
      <c r="AB184" s="16">
        <v>17.7</v>
      </c>
      <c r="AC184" s="20">
        <v>11794.13612567</v>
      </c>
      <c r="AD184" s="7">
        <v>4092.8707513700001</v>
      </c>
      <c r="AE184" s="20">
        <f t="shared" si="2"/>
        <v>6284.7792554399994</v>
      </c>
      <c r="AF184" s="20">
        <v>2000.46734008</v>
      </c>
      <c r="AG184" s="20">
        <v>2749.7802649999999</v>
      </c>
      <c r="AH184" s="20">
        <v>1001.93062381</v>
      </c>
      <c r="AI184" s="20">
        <v>379.75624140999997</v>
      </c>
      <c r="AJ184" s="20">
        <v>95.694921300000004</v>
      </c>
      <c r="AK184" s="20">
        <v>51.406292829999998</v>
      </c>
      <c r="AL184" s="20">
        <v>5.7435710100000001</v>
      </c>
      <c r="AM184" s="20">
        <v>5509.3568702000002</v>
      </c>
      <c r="AN184" s="20">
        <v>4855.53084666</v>
      </c>
      <c r="AO184" s="20">
        <v>911.13408002000006</v>
      </c>
      <c r="AP184" s="20">
        <v>6938.6052789799996</v>
      </c>
      <c r="AQ184" s="20">
        <v>4598.2227901799997</v>
      </c>
      <c r="AR184" s="20">
        <v>5495.3618611600004</v>
      </c>
      <c r="AS184" s="20">
        <v>7472.1361256500004</v>
      </c>
      <c r="AT184" s="20">
        <v>5677.1960583700002</v>
      </c>
      <c r="AU184" s="20">
        <v>711.19749185000001</v>
      </c>
      <c r="AV184" s="20">
        <v>883.13205411000001</v>
      </c>
      <c r="AW184" s="20">
        <v>195.45850795000001</v>
      </c>
      <c r="AX184" s="20">
        <v>5.1520133699999997</v>
      </c>
    </row>
    <row r="185" spans="1:50">
      <c r="A185" s="2">
        <v>2921054</v>
      </c>
      <c r="B185" s="2" t="s">
        <v>189</v>
      </c>
      <c r="C185" s="3">
        <v>11145</v>
      </c>
      <c r="D185" s="4">
        <v>31.16</v>
      </c>
      <c r="E185" s="4">
        <v>68.84</v>
      </c>
      <c r="F185" s="4">
        <v>50.91</v>
      </c>
      <c r="G185" s="4">
        <v>49.09</v>
      </c>
      <c r="H185" s="7">
        <v>1140.1335000000001</v>
      </c>
      <c r="I185" s="7">
        <v>1972.665</v>
      </c>
      <c r="J185" s="7">
        <v>2314.8164999999999</v>
      </c>
      <c r="K185" s="7">
        <v>2478.6479999999997</v>
      </c>
      <c r="L185" s="7">
        <v>2037.306</v>
      </c>
      <c r="M185" s="7">
        <v>1201.4309999999998</v>
      </c>
      <c r="N185" s="9">
        <v>5126</v>
      </c>
      <c r="O185" s="7">
        <v>2739</v>
      </c>
      <c r="P185" s="11">
        <v>202</v>
      </c>
      <c r="Q185" s="16">
        <v>23.24</v>
      </c>
      <c r="R185" s="16">
        <v>45.52</v>
      </c>
      <c r="S185" s="16">
        <v>74.430000000000007</v>
      </c>
      <c r="T185" s="17">
        <v>4004</v>
      </c>
      <c r="U185" s="16">
        <v>40.770000000000003</v>
      </c>
      <c r="V185" s="16">
        <v>31.91</v>
      </c>
      <c r="W185" s="16">
        <v>21.42</v>
      </c>
      <c r="X185" s="16">
        <v>1.31</v>
      </c>
      <c r="Y185" s="16">
        <v>11.47</v>
      </c>
      <c r="Z185" s="16">
        <v>61.66</v>
      </c>
      <c r="AA185" s="16">
        <v>67.11</v>
      </c>
      <c r="AB185" s="16">
        <v>37.020000000000003</v>
      </c>
      <c r="AC185" s="20">
        <v>9202.0016354899999</v>
      </c>
      <c r="AD185" s="7">
        <v>3880.2827377200001</v>
      </c>
      <c r="AE185" s="20">
        <f t="shared" si="2"/>
        <v>5924.3451474700005</v>
      </c>
      <c r="AF185" s="20">
        <v>2308.8072364499999</v>
      </c>
      <c r="AG185" s="20">
        <v>2524.7085115999998</v>
      </c>
      <c r="AH185" s="20">
        <v>941.62768906999997</v>
      </c>
      <c r="AI185" s="20">
        <v>130.50702734000001</v>
      </c>
      <c r="AJ185" s="20">
        <v>14.0194639</v>
      </c>
      <c r="AK185" s="20">
        <v>4.6752191099999996</v>
      </c>
      <c r="AL185" s="20" t="s">
        <v>309</v>
      </c>
      <c r="AM185" s="20">
        <v>3277.6564879500002</v>
      </c>
      <c r="AN185" s="20">
        <v>4132.2639372399999</v>
      </c>
      <c r="AO185" s="20">
        <v>493.39858694999998</v>
      </c>
      <c r="AP185" s="20">
        <v>5069.7376981799998</v>
      </c>
      <c r="AQ185" s="20">
        <v>2784.2579009999999</v>
      </c>
      <c r="AR185" s="20">
        <v>3832.8908068999999</v>
      </c>
      <c r="AS185" s="20">
        <v>5721.00163539</v>
      </c>
      <c r="AT185" s="20">
        <v>4623.08335859</v>
      </c>
      <c r="AU185" s="20">
        <v>395.37316027999998</v>
      </c>
      <c r="AV185" s="20">
        <v>590.40530956999999</v>
      </c>
      <c r="AW185" s="20">
        <v>112.13980694999999</v>
      </c>
      <c r="AX185" s="20" t="s">
        <v>309</v>
      </c>
    </row>
    <row r="186" spans="1:50">
      <c r="A186" s="2">
        <v>2921302</v>
      </c>
      <c r="B186" s="2" t="s">
        <v>190</v>
      </c>
      <c r="C186" s="3">
        <v>10306</v>
      </c>
      <c r="D186" s="4">
        <v>75.58</v>
      </c>
      <c r="E186" s="4">
        <v>24.42</v>
      </c>
      <c r="F186" s="4">
        <v>48.54</v>
      </c>
      <c r="G186" s="4">
        <v>51.46</v>
      </c>
      <c r="H186" s="7">
        <v>955.36619999999994</v>
      </c>
      <c r="I186" s="7">
        <v>1776.7543999999998</v>
      </c>
      <c r="J186" s="7">
        <v>1966.3847999999998</v>
      </c>
      <c r="K186" s="7">
        <v>2333.2784000000001</v>
      </c>
      <c r="L186" s="7">
        <v>1960.2012</v>
      </c>
      <c r="M186" s="7">
        <v>1315.0455999999999</v>
      </c>
      <c r="N186" s="9">
        <v>3370</v>
      </c>
      <c r="O186" s="7">
        <v>3118</v>
      </c>
      <c r="P186" s="11">
        <v>268</v>
      </c>
      <c r="Q186" s="16">
        <v>17.96</v>
      </c>
      <c r="R186" s="16">
        <v>36.14</v>
      </c>
      <c r="S186" s="16">
        <v>67.56</v>
      </c>
      <c r="T186" s="17">
        <v>1154</v>
      </c>
      <c r="U186" s="16">
        <v>27.51</v>
      </c>
      <c r="V186" s="16">
        <v>22.25</v>
      </c>
      <c r="W186" s="16">
        <v>0.92</v>
      </c>
      <c r="X186" s="16">
        <v>3.69</v>
      </c>
      <c r="Y186" s="16">
        <v>74.62</v>
      </c>
      <c r="Z186" s="16">
        <v>85.25</v>
      </c>
      <c r="AA186" s="16">
        <v>24.46</v>
      </c>
      <c r="AB186" s="16">
        <v>11.06</v>
      </c>
      <c r="AC186" s="20">
        <v>8596.7537552600006</v>
      </c>
      <c r="AD186" s="7">
        <v>3789.8965481199998</v>
      </c>
      <c r="AE186" s="20">
        <f t="shared" si="2"/>
        <v>5661.2420494800008</v>
      </c>
      <c r="AF186" s="20">
        <v>1746.74407787</v>
      </c>
      <c r="AG186" s="20">
        <v>2567.0925672499998</v>
      </c>
      <c r="AH186" s="20">
        <v>948.32164220000004</v>
      </c>
      <c r="AI186" s="20">
        <v>324.20604562</v>
      </c>
      <c r="AJ186" s="20">
        <v>57.817984770000002</v>
      </c>
      <c r="AK186" s="20">
        <v>5.3627219899999998</v>
      </c>
      <c r="AL186" s="20">
        <v>11.69700978</v>
      </c>
      <c r="AM186" s="20">
        <v>2935.5117058199999</v>
      </c>
      <c r="AN186" s="20">
        <v>4407.1604349199997</v>
      </c>
      <c r="AO186" s="20">
        <v>588.19394345000001</v>
      </c>
      <c r="AP186" s="20">
        <v>4189.5933203799996</v>
      </c>
      <c r="AQ186" s="20">
        <v>2347.3177623699999</v>
      </c>
      <c r="AR186" s="20">
        <v>3352.60238923</v>
      </c>
      <c r="AS186" s="20">
        <v>5589.7537552800004</v>
      </c>
      <c r="AT186" s="20">
        <v>4031.3593257000002</v>
      </c>
      <c r="AU186" s="20">
        <v>382.37655018999999</v>
      </c>
      <c r="AV186" s="20">
        <v>1044.3194017000001</v>
      </c>
      <c r="AW186" s="20">
        <v>126.28848855</v>
      </c>
      <c r="AX186" s="20">
        <v>5.4099891400000004</v>
      </c>
    </row>
    <row r="187" spans="1:50">
      <c r="A187" s="2">
        <v>2921401</v>
      </c>
      <c r="B187" s="2" t="s">
        <v>191</v>
      </c>
      <c r="C187" s="3">
        <v>16279</v>
      </c>
      <c r="D187" s="4">
        <v>48.4</v>
      </c>
      <c r="E187" s="4">
        <v>51.6</v>
      </c>
      <c r="F187" s="4">
        <v>50.22</v>
      </c>
      <c r="G187" s="4">
        <v>49.78</v>
      </c>
      <c r="H187" s="7">
        <v>1614.8768</v>
      </c>
      <c r="I187" s="7">
        <v>3073.4751999999994</v>
      </c>
      <c r="J187" s="7">
        <v>3149.9865000000004</v>
      </c>
      <c r="K187" s="7">
        <v>3506.4965999999999</v>
      </c>
      <c r="L187" s="7">
        <v>3068.5915000000005</v>
      </c>
      <c r="M187" s="7">
        <v>1865.5734000000002</v>
      </c>
      <c r="N187" s="9">
        <v>5870</v>
      </c>
      <c r="O187" s="7">
        <v>4655</v>
      </c>
      <c r="P187" s="11">
        <v>186</v>
      </c>
      <c r="Q187" s="16">
        <v>31.77</v>
      </c>
      <c r="R187" s="16">
        <v>51.68</v>
      </c>
      <c r="S187" s="16">
        <v>78.44</v>
      </c>
      <c r="T187" s="17">
        <v>4118</v>
      </c>
      <c r="U187" s="16">
        <v>29.96</v>
      </c>
      <c r="V187" s="16">
        <v>25.32</v>
      </c>
      <c r="W187" s="16">
        <v>5.37</v>
      </c>
      <c r="X187" s="16">
        <v>16.82</v>
      </c>
      <c r="Y187" s="16">
        <v>53.3</v>
      </c>
      <c r="Z187" s="16">
        <v>56.56</v>
      </c>
      <c r="AA187" s="16">
        <v>41.33</v>
      </c>
      <c r="AB187" s="16">
        <v>26.62</v>
      </c>
      <c r="AC187" s="20">
        <v>13415.85213046</v>
      </c>
      <c r="AD187" s="7">
        <v>6014.2086702400002</v>
      </c>
      <c r="AE187" s="20">
        <f t="shared" si="2"/>
        <v>7793.6224581700008</v>
      </c>
      <c r="AF187" s="20">
        <v>3547.55946705</v>
      </c>
      <c r="AG187" s="20">
        <v>3077.7173903500002</v>
      </c>
      <c r="AH187" s="20">
        <v>945.17621129999998</v>
      </c>
      <c r="AI187" s="20">
        <v>157.43828450999999</v>
      </c>
      <c r="AJ187" s="20">
        <v>56.724852929999997</v>
      </c>
      <c r="AK187" s="20">
        <v>9.0062520300000006</v>
      </c>
      <c r="AL187" s="20" t="s">
        <v>309</v>
      </c>
      <c r="AM187" s="20">
        <v>5622.2296722499996</v>
      </c>
      <c r="AN187" s="20">
        <v>6545.9785440799997</v>
      </c>
      <c r="AO187" s="20">
        <v>1566.1415969300001</v>
      </c>
      <c r="AP187" s="20">
        <v>6869.8735863399997</v>
      </c>
      <c r="AQ187" s="20">
        <v>4056.0880753199999</v>
      </c>
      <c r="AR187" s="20">
        <v>6227.8370183500001</v>
      </c>
      <c r="AS187" s="20">
        <v>8452.8521304000005</v>
      </c>
      <c r="AT187" s="20">
        <v>6742.9066374800004</v>
      </c>
      <c r="AU187" s="20">
        <v>639.61690781000004</v>
      </c>
      <c r="AV187" s="20">
        <v>970.69236052999997</v>
      </c>
      <c r="AW187" s="20">
        <v>95.092393709999996</v>
      </c>
      <c r="AX187" s="20">
        <v>4.5438308699999999</v>
      </c>
    </row>
    <row r="188" spans="1:50">
      <c r="A188" s="2">
        <v>2921450</v>
      </c>
      <c r="B188" s="2" t="s">
        <v>192</v>
      </c>
      <c r="C188" s="3">
        <v>10507</v>
      </c>
      <c r="D188" s="4">
        <v>17.22</v>
      </c>
      <c r="E188" s="4">
        <v>82.78</v>
      </c>
      <c r="F188" s="4">
        <v>51.33</v>
      </c>
      <c r="G188" s="4">
        <v>48.67</v>
      </c>
      <c r="H188" s="7">
        <v>903.60199999999998</v>
      </c>
      <c r="I188" s="7">
        <v>1813.5082</v>
      </c>
      <c r="J188" s="7">
        <v>2020.4961000000001</v>
      </c>
      <c r="K188" s="7">
        <v>2414.5086000000001</v>
      </c>
      <c r="L188" s="7">
        <v>1967.9611000000002</v>
      </c>
      <c r="M188" s="7">
        <v>1385.8733</v>
      </c>
      <c r="N188" s="9">
        <v>4702</v>
      </c>
      <c r="O188" s="7">
        <v>2786</v>
      </c>
      <c r="P188" s="11">
        <v>202</v>
      </c>
      <c r="Q188" s="16">
        <v>29.32</v>
      </c>
      <c r="R188" s="16">
        <v>48.55</v>
      </c>
      <c r="S188" s="16">
        <v>74.989999999999995</v>
      </c>
      <c r="T188" s="17">
        <v>7486</v>
      </c>
      <c r="U188" s="16">
        <v>35.51</v>
      </c>
      <c r="V188" s="16">
        <v>30.18</v>
      </c>
      <c r="W188" s="16">
        <v>0.51</v>
      </c>
      <c r="X188" s="16">
        <v>19.239999999999998</v>
      </c>
      <c r="Y188" s="16">
        <v>14.12</v>
      </c>
      <c r="Z188" s="16">
        <v>7.61</v>
      </c>
      <c r="AA188" s="16">
        <v>85.37</v>
      </c>
      <c r="AB188" s="16">
        <v>73.150000000000006</v>
      </c>
      <c r="AC188" s="20">
        <v>8845.1031900300004</v>
      </c>
      <c r="AD188" s="7">
        <v>3959.8196460899999</v>
      </c>
      <c r="AE188" s="20">
        <f t="shared" si="2"/>
        <v>5365.1268459199991</v>
      </c>
      <c r="AF188" s="20">
        <v>2372.4529483400001</v>
      </c>
      <c r="AG188" s="20">
        <v>2159.4277780699999</v>
      </c>
      <c r="AH188" s="20">
        <v>576.94039119000001</v>
      </c>
      <c r="AI188" s="20">
        <v>223.44672001000001</v>
      </c>
      <c r="AJ188" s="20">
        <v>32.85900831</v>
      </c>
      <c r="AK188" s="20" t="s">
        <v>309</v>
      </c>
      <c r="AL188" s="20" t="s">
        <v>309</v>
      </c>
      <c r="AM188" s="20">
        <v>3479.9763441099999</v>
      </c>
      <c r="AN188" s="20">
        <v>4234.3586403999998</v>
      </c>
      <c r="AO188" s="20">
        <v>795.20544637</v>
      </c>
      <c r="AP188" s="20">
        <v>4610.7445496299997</v>
      </c>
      <c r="AQ188" s="20">
        <v>2684.7708977399998</v>
      </c>
      <c r="AR188" s="20">
        <v>3922.2447041599999</v>
      </c>
      <c r="AS188" s="20">
        <v>5787.1031900099997</v>
      </c>
      <c r="AT188" s="20">
        <v>5060.4239573100003</v>
      </c>
      <c r="AU188" s="20">
        <v>304.05280223</v>
      </c>
      <c r="AV188" s="20">
        <v>260.05894946000001</v>
      </c>
      <c r="AW188" s="20">
        <v>159.25217341999999</v>
      </c>
      <c r="AX188" s="20">
        <v>3.3153075900000002</v>
      </c>
    </row>
    <row r="189" spans="1:50">
      <c r="A189" s="2">
        <v>2921807</v>
      </c>
      <c r="B189" s="2" t="s">
        <v>193</v>
      </c>
      <c r="C189" s="3">
        <v>12477</v>
      </c>
      <c r="D189" s="4">
        <v>47.18</v>
      </c>
      <c r="E189" s="4">
        <v>52.82</v>
      </c>
      <c r="F189" s="4">
        <v>49.91</v>
      </c>
      <c r="G189" s="4">
        <v>50.09</v>
      </c>
      <c r="H189" s="7">
        <v>1025.6094000000001</v>
      </c>
      <c r="I189" s="7">
        <v>1780.4679000000001</v>
      </c>
      <c r="J189" s="7">
        <v>2364.3914999999997</v>
      </c>
      <c r="K189" s="7">
        <v>2510.3724000000002</v>
      </c>
      <c r="L189" s="7">
        <v>2777.3802000000001</v>
      </c>
      <c r="M189" s="7">
        <v>2017.5309000000002</v>
      </c>
      <c r="N189" s="9">
        <v>5122</v>
      </c>
      <c r="O189" s="7">
        <v>3446</v>
      </c>
      <c r="P189" s="11">
        <v>314</v>
      </c>
      <c r="Q189" s="16">
        <v>13.09</v>
      </c>
      <c r="R189" s="16">
        <v>27.33</v>
      </c>
      <c r="S189" s="16">
        <v>58.32</v>
      </c>
      <c r="T189" s="17">
        <v>4366</v>
      </c>
      <c r="U189" s="16">
        <v>30.95</v>
      </c>
      <c r="V189" s="16">
        <v>26.48</v>
      </c>
      <c r="W189" s="16">
        <v>0.7</v>
      </c>
      <c r="X189" s="16">
        <v>1.63</v>
      </c>
      <c r="Y189" s="16">
        <v>47.94</v>
      </c>
      <c r="Z189" s="16">
        <v>63.55</v>
      </c>
      <c r="AA189" s="16">
        <v>51.36</v>
      </c>
      <c r="AB189" s="16">
        <v>34.82</v>
      </c>
      <c r="AC189" s="20">
        <v>10759.734848870001</v>
      </c>
      <c r="AD189" s="7">
        <v>6163.0598850599999</v>
      </c>
      <c r="AE189" s="20">
        <f t="shared" si="2"/>
        <v>7347.15330808</v>
      </c>
      <c r="AF189" s="20">
        <v>2151.8943005400001</v>
      </c>
      <c r="AG189" s="20">
        <v>3459.51854736</v>
      </c>
      <c r="AH189" s="20">
        <v>1276.89868146</v>
      </c>
      <c r="AI189" s="20">
        <v>350.39244730000001</v>
      </c>
      <c r="AJ189" s="20">
        <v>69.494204100000005</v>
      </c>
      <c r="AK189" s="20">
        <v>18.828562699999999</v>
      </c>
      <c r="AL189" s="20">
        <v>20.12656462</v>
      </c>
      <c r="AM189" s="20">
        <v>3412.58154079</v>
      </c>
      <c r="AN189" s="20">
        <v>6519.5260123500002</v>
      </c>
      <c r="AO189" s="20">
        <v>1158.6394157300001</v>
      </c>
      <c r="AP189" s="20">
        <v>4240.2088365199997</v>
      </c>
      <c r="AQ189" s="20">
        <v>2253.9421250599999</v>
      </c>
      <c r="AR189" s="20">
        <v>3330.31065868</v>
      </c>
      <c r="AS189" s="20">
        <v>7306.7348488600001</v>
      </c>
      <c r="AT189" s="20">
        <v>5587.2648452900003</v>
      </c>
      <c r="AU189" s="20">
        <v>669.83209682999995</v>
      </c>
      <c r="AV189" s="20">
        <v>860.62181824000004</v>
      </c>
      <c r="AW189" s="20">
        <v>189.0160885</v>
      </c>
      <c r="AX189" s="20" t="s">
        <v>309</v>
      </c>
    </row>
    <row r="190" spans="1:50">
      <c r="A190" s="2">
        <v>2921906</v>
      </c>
      <c r="B190" s="2" t="s">
        <v>194</v>
      </c>
      <c r="C190" s="3">
        <v>10545</v>
      </c>
      <c r="D190" s="4">
        <v>39.64</v>
      </c>
      <c r="E190" s="4">
        <v>60.36</v>
      </c>
      <c r="F190" s="4">
        <v>49.58</v>
      </c>
      <c r="G190" s="4">
        <v>50.42</v>
      </c>
      <c r="H190" s="7">
        <v>1068.2085</v>
      </c>
      <c r="I190" s="7">
        <v>1774.7234999999998</v>
      </c>
      <c r="J190" s="7">
        <v>2076.3105</v>
      </c>
      <c r="K190" s="7">
        <v>2502.3285000000001</v>
      </c>
      <c r="L190" s="7">
        <v>1956.0975000000001</v>
      </c>
      <c r="M190" s="7">
        <v>1168.386</v>
      </c>
      <c r="N190" s="9">
        <v>3058</v>
      </c>
      <c r="O190" s="7">
        <v>3056</v>
      </c>
      <c r="P190" s="11">
        <v>408</v>
      </c>
      <c r="Q190" s="16">
        <v>12.76</v>
      </c>
      <c r="R190" s="16">
        <v>31.55</v>
      </c>
      <c r="S190" s="16">
        <v>63.61</v>
      </c>
      <c r="T190" s="17">
        <v>1214</v>
      </c>
      <c r="U190" s="16">
        <v>33.9</v>
      </c>
      <c r="V190" s="16">
        <v>19.850000000000001</v>
      </c>
      <c r="W190" s="16">
        <v>13.5</v>
      </c>
      <c r="X190" s="16">
        <v>30.96</v>
      </c>
      <c r="Y190" s="16">
        <v>52.01</v>
      </c>
      <c r="Z190" s="16">
        <v>55.01</v>
      </c>
      <c r="AA190" s="16">
        <v>34.49</v>
      </c>
      <c r="AB190" s="16">
        <v>14.04</v>
      </c>
      <c r="AC190" s="20">
        <v>8671.7164205900008</v>
      </c>
      <c r="AD190" s="7">
        <v>4297.2919609199998</v>
      </c>
      <c r="AE190" s="20">
        <f t="shared" si="2"/>
        <v>5420.2413355399995</v>
      </c>
      <c r="AF190" s="20">
        <v>1349.6996372799999</v>
      </c>
      <c r="AG190" s="20">
        <v>2621.2853828799998</v>
      </c>
      <c r="AH190" s="20">
        <v>966.46974001000001</v>
      </c>
      <c r="AI190" s="20">
        <v>367.99625562</v>
      </c>
      <c r="AJ190" s="20">
        <v>93.381399509999994</v>
      </c>
      <c r="AK190" s="20">
        <v>14.774795510000001</v>
      </c>
      <c r="AL190" s="20">
        <v>6.6341247299999999</v>
      </c>
      <c r="AM190" s="20">
        <v>3251.4750850199998</v>
      </c>
      <c r="AN190" s="20">
        <v>4815.86422606</v>
      </c>
      <c r="AO190" s="20">
        <v>888.08400268000003</v>
      </c>
      <c r="AP190" s="20">
        <v>3855.8521945000002</v>
      </c>
      <c r="AQ190" s="20">
        <v>2363.3910823400001</v>
      </c>
      <c r="AR190" s="20">
        <v>3493.0771754500001</v>
      </c>
      <c r="AS190" s="20">
        <v>5606.7164205700001</v>
      </c>
      <c r="AT190" s="20">
        <v>3915.6681139100001</v>
      </c>
      <c r="AU190" s="20">
        <v>451.74496154000002</v>
      </c>
      <c r="AV190" s="20">
        <v>929.57118663000006</v>
      </c>
      <c r="AW190" s="20">
        <v>305.16632516999999</v>
      </c>
      <c r="AX190" s="20">
        <v>4.5658333200000003</v>
      </c>
    </row>
    <row r="191" spans="1:50">
      <c r="A191" s="2">
        <v>2922052</v>
      </c>
      <c r="B191" s="2" t="s">
        <v>195</v>
      </c>
      <c r="C191" s="3">
        <v>12249</v>
      </c>
      <c r="D191" s="4">
        <v>48.32</v>
      </c>
      <c r="E191" s="4">
        <v>51.68</v>
      </c>
      <c r="F191" s="4">
        <v>50.41</v>
      </c>
      <c r="G191" s="4">
        <v>49.59</v>
      </c>
      <c r="H191" s="7">
        <v>1326.5667000000001</v>
      </c>
      <c r="I191" s="7">
        <v>2551.4666999999999</v>
      </c>
      <c r="J191" s="7">
        <v>2495.1213000000002</v>
      </c>
      <c r="K191" s="7">
        <v>2634.7599</v>
      </c>
      <c r="L191" s="7">
        <v>2097.0288</v>
      </c>
      <c r="M191" s="7">
        <v>1142.8317</v>
      </c>
      <c r="N191" s="9">
        <v>3416</v>
      </c>
      <c r="O191" s="7">
        <v>3307</v>
      </c>
      <c r="P191" s="11">
        <v>180</v>
      </c>
      <c r="Q191" s="16">
        <v>33.32</v>
      </c>
      <c r="R191" s="16">
        <v>53.49</v>
      </c>
      <c r="S191" s="16">
        <v>79.39</v>
      </c>
      <c r="T191" s="17">
        <v>5067</v>
      </c>
      <c r="U191" s="16">
        <v>27.92</v>
      </c>
      <c r="V191" s="16">
        <v>20.41</v>
      </c>
      <c r="W191" s="16">
        <v>0.19</v>
      </c>
      <c r="X191" s="16">
        <v>0.27</v>
      </c>
      <c r="Y191" s="16">
        <v>40.39</v>
      </c>
      <c r="Z191" s="16">
        <v>57.42</v>
      </c>
      <c r="AA191" s="16">
        <v>59.43</v>
      </c>
      <c r="AB191" s="16">
        <v>42.3</v>
      </c>
      <c r="AC191" s="20">
        <v>9847.1703152400005</v>
      </c>
      <c r="AD191" s="7">
        <v>5167.8996427100001</v>
      </c>
      <c r="AE191" s="20">
        <f t="shared" si="2"/>
        <v>6203.5385732200002</v>
      </c>
      <c r="AF191" s="20">
        <v>2778.0106559599999</v>
      </c>
      <c r="AG191" s="20">
        <v>2136.10974407</v>
      </c>
      <c r="AH191" s="20">
        <v>1075.9784829</v>
      </c>
      <c r="AI191" s="20">
        <v>199.73521696</v>
      </c>
      <c r="AJ191" s="20">
        <v>13.704473330000001</v>
      </c>
      <c r="AK191" s="20" t="s">
        <v>309</v>
      </c>
      <c r="AL191" s="20" t="s">
        <v>309</v>
      </c>
      <c r="AM191" s="20">
        <v>3643.6317421600002</v>
      </c>
      <c r="AN191" s="20">
        <v>5600.0985004200002</v>
      </c>
      <c r="AO191" s="20">
        <v>1001.04434883</v>
      </c>
      <c r="AP191" s="20">
        <v>4247.0718149599998</v>
      </c>
      <c r="AQ191" s="20">
        <v>2642.5873933299999</v>
      </c>
      <c r="AR191" s="20">
        <v>4177.4030153800004</v>
      </c>
      <c r="AS191" s="20">
        <v>5889.1703153999997</v>
      </c>
      <c r="AT191" s="20">
        <v>4791.1979328099997</v>
      </c>
      <c r="AU191" s="20">
        <v>341.43923691999998</v>
      </c>
      <c r="AV191" s="20">
        <v>611.65314492000005</v>
      </c>
      <c r="AW191" s="20">
        <v>144.88000074999999</v>
      </c>
      <c r="AX191" s="20" t="s">
        <v>309</v>
      </c>
    </row>
    <row r="192" spans="1:50">
      <c r="A192" s="2">
        <v>2922250</v>
      </c>
      <c r="B192" s="2" t="s">
        <v>196</v>
      </c>
      <c r="C192" s="3">
        <v>10272</v>
      </c>
      <c r="D192" s="4">
        <v>12.49</v>
      </c>
      <c r="E192" s="4">
        <v>87.51</v>
      </c>
      <c r="F192" s="4">
        <v>53.05</v>
      </c>
      <c r="G192" s="4">
        <v>46.95</v>
      </c>
      <c r="H192" s="7">
        <v>1317.8976</v>
      </c>
      <c r="I192" s="7">
        <v>2194.0991999999997</v>
      </c>
      <c r="J192" s="7">
        <v>2046.1824000000001</v>
      </c>
      <c r="K192" s="7">
        <v>2204.3712</v>
      </c>
      <c r="L192" s="7">
        <v>1662.0095999999999</v>
      </c>
      <c r="M192" s="7">
        <v>848.46720000000005</v>
      </c>
      <c r="N192" s="9">
        <v>3412</v>
      </c>
      <c r="O192" s="7">
        <v>2635</v>
      </c>
      <c r="P192" s="11">
        <v>176</v>
      </c>
      <c r="Q192" s="16">
        <v>34.4</v>
      </c>
      <c r="R192" s="16">
        <v>55.96</v>
      </c>
      <c r="S192" s="16">
        <v>80.430000000000007</v>
      </c>
      <c r="T192" s="17">
        <v>2611</v>
      </c>
      <c r="U192" s="16">
        <v>36.200000000000003</v>
      </c>
      <c r="V192" s="16">
        <v>25.24</v>
      </c>
      <c r="W192" s="16">
        <v>0.05</v>
      </c>
      <c r="X192" s="16">
        <v>5.05</v>
      </c>
      <c r="Y192" s="16">
        <v>51.66</v>
      </c>
      <c r="Z192" s="16">
        <v>67.25</v>
      </c>
      <c r="AA192" s="16">
        <v>48.28</v>
      </c>
      <c r="AB192" s="16">
        <v>27.7</v>
      </c>
      <c r="AC192" s="20">
        <v>8023.3421291900004</v>
      </c>
      <c r="AD192" s="7">
        <v>3424.9784546300002</v>
      </c>
      <c r="AE192" s="20">
        <f t="shared" si="2"/>
        <v>4059.5490712400001</v>
      </c>
      <c r="AF192" s="20">
        <v>1618.3065912</v>
      </c>
      <c r="AG192" s="20">
        <v>1657.0088022800001</v>
      </c>
      <c r="AH192" s="20">
        <v>641.34531079999999</v>
      </c>
      <c r="AI192" s="20">
        <v>133.97402575999999</v>
      </c>
      <c r="AJ192" s="20">
        <v>8.9143412000000009</v>
      </c>
      <c r="AK192" s="20" t="s">
        <v>309</v>
      </c>
      <c r="AL192" s="20" t="s">
        <v>309</v>
      </c>
      <c r="AM192" s="20">
        <v>3963.7930579600002</v>
      </c>
      <c r="AN192" s="20">
        <v>3913.0846617000002</v>
      </c>
      <c r="AO192" s="20">
        <v>1242.2606923400001</v>
      </c>
      <c r="AP192" s="20">
        <v>4110.2574674999996</v>
      </c>
      <c r="AQ192" s="20">
        <v>2721.5323656199998</v>
      </c>
      <c r="AR192" s="20">
        <v>4231.2500224799996</v>
      </c>
      <c r="AS192" s="20">
        <v>4696.3421291900004</v>
      </c>
      <c r="AT192" s="20">
        <v>3805.9305061999999</v>
      </c>
      <c r="AU192" s="20">
        <v>381.39086544999998</v>
      </c>
      <c r="AV192" s="20">
        <v>454.77758633000002</v>
      </c>
      <c r="AW192" s="20">
        <v>50.220928120000004</v>
      </c>
      <c r="AX192" s="20">
        <v>4.0222430899999999</v>
      </c>
    </row>
    <row r="193" spans="1:50">
      <c r="A193" s="2">
        <v>2922607</v>
      </c>
      <c r="B193" s="2" t="s">
        <v>197</v>
      </c>
      <c r="C193" s="3">
        <v>12530</v>
      </c>
      <c r="D193" s="4">
        <v>24.78</v>
      </c>
      <c r="E193" s="4">
        <v>75.22</v>
      </c>
      <c r="F193" s="4">
        <v>51.59</v>
      </c>
      <c r="G193" s="4">
        <v>48.41</v>
      </c>
      <c r="H193" s="7">
        <v>1285.578</v>
      </c>
      <c r="I193" s="7">
        <v>2308.0260000000003</v>
      </c>
      <c r="J193" s="7">
        <v>2523.5419999999999</v>
      </c>
      <c r="K193" s="7">
        <v>2932.02</v>
      </c>
      <c r="L193" s="7">
        <v>2335.5920000000001</v>
      </c>
      <c r="M193" s="7">
        <v>1145.2420000000002</v>
      </c>
      <c r="N193" s="9">
        <v>4698</v>
      </c>
      <c r="O193" s="7">
        <v>3556</v>
      </c>
      <c r="P193" s="11">
        <v>224</v>
      </c>
      <c r="Q193" s="16">
        <v>22.26</v>
      </c>
      <c r="R193" s="16">
        <v>45.81</v>
      </c>
      <c r="S193" s="16">
        <v>73.97</v>
      </c>
      <c r="T193" s="17">
        <v>4673</v>
      </c>
      <c r="U193" s="16">
        <v>33.49</v>
      </c>
      <c r="V193" s="16">
        <v>26.29</v>
      </c>
      <c r="W193" s="16">
        <v>17.03</v>
      </c>
      <c r="X193" s="16">
        <v>26.21</v>
      </c>
      <c r="Y193" s="16">
        <v>39.950000000000003</v>
      </c>
      <c r="Z193" s="16">
        <v>35.74</v>
      </c>
      <c r="AA193" s="16">
        <v>43.03</v>
      </c>
      <c r="AB193" s="16">
        <v>38.049999999999997</v>
      </c>
      <c r="AC193" s="20">
        <v>10305.421902829999</v>
      </c>
      <c r="AD193" s="7">
        <v>4979.1892441099999</v>
      </c>
      <c r="AE193" s="20">
        <f t="shared" si="2"/>
        <v>5820.5418001899998</v>
      </c>
      <c r="AF193" s="20">
        <v>2399.6300548999998</v>
      </c>
      <c r="AG193" s="20">
        <v>2511.92059281</v>
      </c>
      <c r="AH193" s="20">
        <v>541.03427290000002</v>
      </c>
      <c r="AI193" s="20">
        <v>336.57268827000001</v>
      </c>
      <c r="AJ193" s="20">
        <v>31.384191309999999</v>
      </c>
      <c r="AK193" s="20" t="s">
        <v>309</v>
      </c>
      <c r="AL193" s="20" t="s">
        <v>309</v>
      </c>
      <c r="AM193" s="20">
        <v>4484.8801025700004</v>
      </c>
      <c r="AN193" s="20">
        <v>5205.2666593599997</v>
      </c>
      <c r="AO193" s="20">
        <v>907.03289747999997</v>
      </c>
      <c r="AP193" s="20">
        <v>5100.1552433999996</v>
      </c>
      <c r="AQ193" s="20">
        <v>3577.84720509</v>
      </c>
      <c r="AR193" s="20">
        <v>5146.92582021</v>
      </c>
      <c r="AS193" s="20">
        <v>6432.4219027500003</v>
      </c>
      <c r="AT193" s="20">
        <v>5000.9519503499996</v>
      </c>
      <c r="AU193" s="20">
        <v>464.74336636999999</v>
      </c>
      <c r="AV193" s="20">
        <v>768.87313036</v>
      </c>
      <c r="AW193" s="20">
        <v>137.04743554999999</v>
      </c>
      <c r="AX193" s="20">
        <v>60.806020119999999</v>
      </c>
    </row>
    <row r="194" spans="1:50">
      <c r="A194" s="2">
        <v>2922656</v>
      </c>
      <c r="B194" s="2" t="s">
        <v>198</v>
      </c>
      <c r="C194" s="3">
        <v>12371</v>
      </c>
      <c r="D194" s="4">
        <v>31.7</v>
      </c>
      <c r="E194" s="4">
        <v>68.3</v>
      </c>
      <c r="F194" s="4">
        <v>51.79</v>
      </c>
      <c r="G194" s="4">
        <v>48.21</v>
      </c>
      <c r="H194" s="7">
        <v>1192.5644</v>
      </c>
      <c r="I194" s="7">
        <v>2407.3966</v>
      </c>
      <c r="J194" s="7">
        <v>2429.6644000000001</v>
      </c>
      <c r="K194" s="7">
        <v>2565.7453999999998</v>
      </c>
      <c r="L194" s="7">
        <v>2198.3266999999996</v>
      </c>
      <c r="M194" s="7">
        <v>1578.5395999999998</v>
      </c>
      <c r="N194" s="9">
        <v>5168</v>
      </c>
      <c r="O194" s="7">
        <v>3320</v>
      </c>
      <c r="P194" s="11">
        <v>180</v>
      </c>
      <c r="Q194" s="16">
        <v>34.58</v>
      </c>
      <c r="R194" s="16">
        <v>54.2</v>
      </c>
      <c r="S194" s="16">
        <v>80.03</v>
      </c>
      <c r="T194" s="17">
        <v>6147</v>
      </c>
      <c r="U194" s="16">
        <v>38.270000000000003</v>
      </c>
      <c r="V194" s="16">
        <v>29.46</v>
      </c>
      <c r="W194" s="16">
        <v>0.24</v>
      </c>
      <c r="X194" s="16">
        <v>1.2</v>
      </c>
      <c r="Y194" s="16">
        <v>24.52</v>
      </c>
      <c r="Z194" s="16">
        <v>48.95</v>
      </c>
      <c r="AA194" s="16">
        <v>75.23</v>
      </c>
      <c r="AB194" s="16">
        <v>49.85</v>
      </c>
      <c r="AC194" s="20">
        <v>10194.79729404</v>
      </c>
      <c r="AD194" s="7">
        <v>4350.5148865900001</v>
      </c>
      <c r="AE194" s="20">
        <f t="shared" si="2"/>
        <v>5604.482618779999</v>
      </c>
      <c r="AF194" s="20">
        <v>2404.5640592599998</v>
      </c>
      <c r="AG194" s="20">
        <v>2466.0596517099998</v>
      </c>
      <c r="AH194" s="20">
        <v>557.36121614000001</v>
      </c>
      <c r="AI194" s="20">
        <v>146.78647863</v>
      </c>
      <c r="AJ194" s="20">
        <v>12.94617628</v>
      </c>
      <c r="AK194" s="20">
        <v>16.765036760000001</v>
      </c>
      <c r="AL194" s="20" t="s">
        <v>309</v>
      </c>
      <c r="AM194" s="20">
        <v>4590.3146752499997</v>
      </c>
      <c r="AN194" s="20">
        <v>4791.0188477700003</v>
      </c>
      <c r="AO194" s="20">
        <v>1474.8773771799999</v>
      </c>
      <c r="AP194" s="20">
        <v>5403.7784462600002</v>
      </c>
      <c r="AQ194" s="20">
        <v>3115.43729807</v>
      </c>
      <c r="AR194" s="20">
        <v>4573.5128714100001</v>
      </c>
      <c r="AS194" s="20">
        <v>6330.7972940199998</v>
      </c>
      <c r="AT194" s="20">
        <v>5099.0098796100001</v>
      </c>
      <c r="AU194" s="20">
        <v>422.18340981</v>
      </c>
      <c r="AV194" s="20">
        <v>628.86895141000002</v>
      </c>
      <c r="AW194" s="20">
        <v>180.73505319</v>
      </c>
      <c r="AX194" s="20" t="s">
        <v>309</v>
      </c>
    </row>
    <row r="195" spans="1:50">
      <c r="A195" s="2">
        <v>2922706</v>
      </c>
      <c r="B195" s="2" t="s">
        <v>199</v>
      </c>
      <c r="C195" s="3">
        <v>16713</v>
      </c>
      <c r="D195" s="4">
        <v>41</v>
      </c>
      <c r="E195" s="4">
        <v>59</v>
      </c>
      <c r="F195" s="4">
        <v>51.28</v>
      </c>
      <c r="G195" s="4">
        <v>48.72</v>
      </c>
      <c r="H195" s="7">
        <v>1581.0498</v>
      </c>
      <c r="I195" s="7">
        <v>2899.7055000000005</v>
      </c>
      <c r="J195" s="7">
        <v>2697.4782</v>
      </c>
      <c r="K195" s="7">
        <v>3457.9197000000004</v>
      </c>
      <c r="L195" s="7">
        <v>3665.1608999999999</v>
      </c>
      <c r="M195" s="7">
        <v>2411.6858999999999</v>
      </c>
      <c r="N195" s="9">
        <v>7690</v>
      </c>
      <c r="O195" s="7">
        <v>4977</v>
      </c>
      <c r="P195" s="11">
        <v>243</v>
      </c>
      <c r="Q195" s="16">
        <v>21.47</v>
      </c>
      <c r="R195" s="16">
        <v>42.65</v>
      </c>
      <c r="S195" s="16">
        <v>72.459999999999994</v>
      </c>
      <c r="T195" s="17">
        <v>5954</v>
      </c>
      <c r="U195" s="16">
        <v>37.94</v>
      </c>
      <c r="V195" s="16">
        <v>31.43</v>
      </c>
      <c r="W195" s="16">
        <v>33.909999999999997</v>
      </c>
      <c r="X195" s="16">
        <v>42.76</v>
      </c>
      <c r="Y195" s="16">
        <v>8.2799999999999994</v>
      </c>
      <c r="Z195" s="16">
        <v>15.09</v>
      </c>
      <c r="AA195" s="16">
        <v>57.81</v>
      </c>
      <c r="AB195" s="16">
        <v>42.15</v>
      </c>
      <c r="AC195" s="20">
        <v>13897.874620160001</v>
      </c>
      <c r="AD195" s="7">
        <v>6526.3300778100001</v>
      </c>
      <c r="AE195" s="20">
        <f t="shared" si="2"/>
        <v>8848.7372707000013</v>
      </c>
      <c r="AF195" s="20">
        <v>2650.1155884300001</v>
      </c>
      <c r="AG195" s="20">
        <v>4812.2590758200004</v>
      </c>
      <c r="AH195" s="20">
        <v>968.98104411999998</v>
      </c>
      <c r="AI195" s="20">
        <v>371.36895621999997</v>
      </c>
      <c r="AJ195" s="20">
        <v>38.145677919999997</v>
      </c>
      <c r="AK195" s="20">
        <v>7.8669281900000003</v>
      </c>
      <c r="AL195" s="20" t="s">
        <v>309</v>
      </c>
      <c r="AM195" s="20">
        <v>5049.13734948</v>
      </c>
      <c r="AN195" s="20">
        <v>7025.6180889200004</v>
      </c>
      <c r="AO195" s="20">
        <v>1149.1538035799999</v>
      </c>
      <c r="AP195" s="20">
        <v>6872.25653126</v>
      </c>
      <c r="AQ195" s="20">
        <v>3899.9835459000001</v>
      </c>
      <c r="AR195" s="20">
        <v>5598.79528639</v>
      </c>
      <c r="AS195" s="20">
        <v>9544.8746201800004</v>
      </c>
      <c r="AT195" s="20">
        <v>7979.0150899199998</v>
      </c>
      <c r="AU195" s="20">
        <v>663.83420546000002</v>
      </c>
      <c r="AV195" s="20">
        <v>693.91482732999998</v>
      </c>
      <c r="AW195" s="20">
        <v>208.11049747000001</v>
      </c>
      <c r="AX195" s="20" t="s">
        <v>309</v>
      </c>
    </row>
    <row r="196" spans="1:50">
      <c r="A196" s="2">
        <v>2923035</v>
      </c>
      <c r="B196" s="2" t="s">
        <v>200</v>
      </c>
      <c r="C196" s="3">
        <v>10673</v>
      </c>
      <c r="D196" s="4">
        <v>32.840000000000003</v>
      </c>
      <c r="E196" s="4">
        <v>67.16</v>
      </c>
      <c r="F196" s="4">
        <v>51.55</v>
      </c>
      <c r="G196" s="4">
        <v>48.45</v>
      </c>
      <c r="H196" s="7">
        <v>1029.9445000000001</v>
      </c>
      <c r="I196" s="7">
        <v>1592.4116000000001</v>
      </c>
      <c r="J196" s="7">
        <v>1991.5817999999999</v>
      </c>
      <c r="K196" s="7">
        <v>2422.7710000000002</v>
      </c>
      <c r="L196" s="7">
        <v>2178.3593000000001</v>
      </c>
      <c r="M196" s="7">
        <v>1457.9317999999998</v>
      </c>
      <c r="N196" s="9">
        <v>3532</v>
      </c>
      <c r="O196" s="7">
        <v>3051</v>
      </c>
      <c r="P196" s="11">
        <v>237</v>
      </c>
      <c r="Q196" s="16">
        <v>26.32</v>
      </c>
      <c r="R196" s="16">
        <v>44.19</v>
      </c>
      <c r="S196" s="16">
        <v>70.849999999999994</v>
      </c>
      <c r="T196" s="17">
        <v>1085</v>
      </c>
      <c r="U196" s="16">
        <v>28.19</v>
      </c>
      <c r="V196" s="16">
        <v>21.94</v>
      </c>
      <c r="W196" s="16">
        <v>0.1</v>
      </c>
      <c r="X196" s="16">
        <v>1.02</v>
      </c>
      <c r="Y196" s="16">
        <v>69.290000000000006</v>
      </c>
      <c r="Z196" s="16">
        <v>86.92</v>
      </c>
      <c r="AA196" s="16">
        <v>30.62</v>
      </c>
      <c r="AB196" s="16">
        <v>12.06</v>
      </c>
      <c r="AC196" s="20">
        <v>8965.39798969</v>
      </c>
      <c r="AD196" s="7">
        <v>3750.3920278300002</v>
      </c>
      <c r="AE196" s="20">
        <f t="shared" ref="AE196:AE259" si="3">SUM(AF196:AL196)</f>
        <v>5365.2305623500015</v>
      </c>
      <c r="AF196" s="20">
        <v>2073.6991264899998</v>
      </c>
      <c r="AG196" s="20">
        <v>2351.7541076000002</v>
      </c>
      <c r="AH196" s="20">
        <v>707.92824411000004</v>
      </c>
      <c r="AI196" s="20">
        <v>167.94720530000001</v>
      </c>
      <c r="AJ196" s="20">
        <v>17.337233340000001</v>
      </c>
      <c r="AK196" s="20">
        <v>41.70354279</v>
      </c>
      <c r="AL196" s="20">
        <v>4.8611027199999999</v>
      </c>
      <c r="AM196" s="20">
        <v>3600.1674272700002</v>
      </c>
      <c r="AN196" s="20">
        <v>4120.7977523999998</v>
      </c>
      <c r="AO196" s="20">
        <v>930.78842077000002</v>
      </c>
      <c r="AP196" s="20">
        <v>4844.6002372200001</v>
      </c>
      <c r="AQ196" s="20">
        <v>2669.3790064999998</v>
      </c>
      <c r="AR196" s="20">
        <v>2847.3167421500002</v>
      </c>
      <c r="AS196" s="20">
        <v>6056.39798961</v>
      </c>
      <c r="AT196" s="20">
        <v>4778.6181665000004</v>
      </c>
      <c r="AU196" s="20">
        <v>365.05503161000001</v>
      </c>
      <c r="AV196" s="20">
        <v>820.48286869000003</v>
      </c>
      <c r="AW196" s="20">
        <v>81.984918399999998</v>
      </c>
      <c r="AX196" s="20">
        <v>10.25700441</v>
      </c>
    </row>
    <row r="197" spans="1:50">
      <c r="A197" s="2">
        <v>2923050</v>
      </c>
      <c r="B197" s="2" t="s">
        <v>201</v>
      </c>
      <c r="C197" s="3">
        <v>15051</v>
      </c>
      <c r="D197" s="4">
        <v>49.85</v>
      </c>
      <c r="E197" s="4">
        <v>50.15</v>
      </c>
      <c r="F197" s="4">
        <v>50.05</v>
      </c>
      <c r="G197" s="4">
        <v>49.95</v>
      </c>
      <c r="H197" s="7">
        <v>1324.4880000000003</v>
      </c>
      <c r="I197" s="7">
        <v>2808.5165999999999</v>
      </c>
      <c r="J197" s="7">
        <v>3011.7051000000001</v>
      </c>
      <c r="K197" s="7">
        <v>3397.0107000000003</v>
      </c>
      <c r="L197" s="7">
        <v>2949.9960000000005</v>
      </c>
      <c r="M197" s="7">
        <v>1559.2835999999998</v>
      </c>
      <c r="N197" s="9">
        <v>5086</v>
      </c>
      <c r="O197" s="7">
        <v>3644</v>
      </c>
      <c r="P197" s="11">
        <v>196</v>
      </c>
      <c r="Q197" s="16">
        <v>23.65</v>
      </c>
      <c r="R197" s="16">
        <v>47.62</v>
      </c>
      <c r="S197" s="16">
        <v>79.650000000000006</v>
      </c>
      <c r="T197" s="17">
        <v>3371</v>
      </c>
      <c r="U197" s="16">
        <v>34.770000000000003</v>
      </c>
      <c r="V197" s="16">
        <v>23.29</v>
      </c>
      <c r="W197" s="16">
        <v>27.77</v>
      </c>
      <c r="X197" s="16">
        <v>50.82</v>
      </c>
      <c r="Y197" s="16">
        <v>27.28</v>
      </c>
      <c r="Z197" s="16">
        <v>23.27</v>
      </c>
      <c r="AA197" s="16">
        <v>44.95</v>
      </c>
      <c r="AB197" s="16">
        <v>25.91</v>
      </c>
      <c r="AC197" s="20">
        <v>12528.73019147</v>
      </c>
      <c r="AD197" s="7">
        <v>5260.0503971899998</v>
      </c>
      <c r="AE197" s="20">
        <f t="shared" si="3"/>
        <v>6607.4547190900003</v>
      </c>
      <c r="AF197" s="20">
        <v>2625.0778346400002</v>
      </c>
      <c r="AG197" s="20">
        <v>2982.6262619300001</v>
      </c>
      <c r="AH197" s="20">
        <v>781.96810613000002</v>
      </c>
      <c r="AI197" s="20">
        <v>159.83574182999999</v>
      </c>
      <c r="AJ197" s="20">
        <v>44.480474770000001</v>
      </c>
      <c r="AK197" s="20">
        <v>13.466299790000001</v>
      </c>
      <c r="AL197" s="20" t="s">
        <v>309</v>
      </c>
      <c r="AM197" s="20">
        <v>5921.2754724099996</v>
      </c>
      <c r="AN197" s="20">
        <v>6393.1394225599997</v>
      </c>
      <c r="AO197" s="20">
        <v>2501.3583535500002</v>
      </c>
      <c r="AP197" s="20">
        <v>6135.5907689400001</v>
      </c>
      <c r="AQ197" s="20">
        <v>3419.9171188599998</v>
      </c>
      <c r="AR197" s="20">
        <v>4554.3200316700004</v>
      </c>
      <c r="AS197" s="20">
        <v>7889.7301914999998</v>
      </c>
      <c r="AT197" s="20">
        <v>5941.7653372699997</v>
      </c>
      <c r="AU197" s="20">
        <v>929.88586848</v>
      </c>
      <c r="AV197" s="20">
        <v>919.18779167000002</v>
      </c>
      <c r="AW197" s="20">
        <v>93.814613379999997</v>
      </c>
      <c r="AX197" s="20">
        <v>5.0765807000000001</v>
      </c>
    </row>
    <row r="198" spans="1:50">
      <c r="A198" s="2">
        <v>2923357</v>
      </c>
      <c r="B198" s="2" t="s">
        <v>202</v>
      </c>
      <c r="C198" s="3">
        <v>16425</v>
      </c>
      <c r="D198" s="4">
        <v>38.61</v>
      </c>
      <c r="E198" s="4">
        <v>61.39</v>
      </c>
      <c r="F198" s="4">
        <v>50.91</v>
      </c>
      <c r="G198" s="4">
        <v>49.09</v>
      </c>
      <c r="H198" s="7">
        <v>1865.88</v>
      </c>
      <c r="I198" s="7">
        <v>3153.6</v>
      </c>
      <c r="J198" s="7">
        <v>3091.1849999999999</v>
      </c>
      <c r="K198" s="7">
        <v>3877.9425000000001</v>
      </c>
      <c r="L198" s="7">
        <v>2897.37</v>
      </c>
      <c r="M198" s="7">
        <v>1540.665</v>
      </c>
      <c r="N198" s="9">
        <v>6354</v>
      </c>
      <c r="O198" s="7">
        <v>4668</v>
      </c>
      <c r="P198" s="11">
        <v>203</v>
      </c>
      <c r="Q198" s="16">
        <v>28.02</v>
      </c>
      <c r="R198" s="16">
        <v>47.1</v>
      </c>
      <c r="S198" s="16">
        <v>76.81</v>
      </c>
      <c r="T198" s="17">
        <v>2010</v>
      </c>
      <c r="U198" s="16">
        <v>41.13</v>
      </c>
      <c r="V198" s="16">
        <v>27.85</v>
      </c>
      <c r="W198" s="16">
        <v>0.28999999999999998</v>
      </c>
      <c r="X198" s="16">
        <v>5.89</v>
      </c>
      <c r="Y198" s="16">
        <v>55.57</v>
      </c>
      <c r="Z198" s="16">
        <v>80.14</v>
      </c>
      <c r="AA198" s="16">
        <v>44.15</v>
      </c>
      <c r="AB198" s="16">
        <v>13.97</v>
      </c>
      <c r="AC198" s="20">
        <v>13236.593013580001</v>
      </c>
      <c r="AD198" s="7">
        <v>6984.74277153</v>
      </c>
      <c r="AE198" s="20">
        <f t="shared" si="3"/>
        <v>8705.4759158300021</v>
      </c>
      <c r="AF198" s="20">
        <v>3822.2064229699999</v>
      </c>
      <c r="AG198" s="20">
        <v>3188.46422467</v>
      </c>
      <c r="AH198" s="20">
        <v>1297.62794095</v>
      </c>
      <c r="AI198" s="20">
        <v>319.50568625</v>
      </c>
      <c r="AJ198" s="20">
        <v>55.030201490000003</v>
      </c>
      <c r="AK198" s="20">
        <v>17.033688510000001</v>
      </c>
      <c r="AL198" s="20">
        <v>5.6077509900000004</v>
      </c>
      <c r="AM198" s="20">
        <v>4531.1170977700003</v>
      </c>
      <c r="AN198" s="20">
        <v>7377.8506802399997</v>
      </c>
      <c r="AO198" s="20">
        <v>826.35466695000002</v>
      </c>
      <c r="AP198" s="20">
        <v>5858.74233336</v>
      </c>
      <c r="AQ198" s="20">
        <v>3704.7624308200002</v>
      </c>
      <c r="AR198" s="20">
        <v>5781.0699116300002</v>
      </c>
      <c r="AS198" s="20">
        <v>8342.5930136099996</v>
      </c>
      <c r="AT198" s="20">
        <v>6572.3599745199999</v>
      </c>
      <c r="AU198" s="20">
        <v>719.83403965000002</v>
      </c>
      <c r="AV198" s="20">
        <v>858.31302425000001</v>
      </c>
      <c r="AW198" s="20">
        <v>174.06572123000001</v>
      </c>
      <c r="AX198" s="20">
        <v>18.020253960000002</v>
      </c>
    </row>
    <row r="199" spans="1:50">
      <c r="A199" s="2">
        <v>2923902</v>
      </c>
      <c r="B199" s="2" t="s">
        <v>203</v>
      </c>
      <c r="C199" s="3">
        <v>10852</v>
      </c>
      <c r="D199" s="4">
        <v>68.02</v>
      </c>
      <c r="E199" s="4">
        <v>31.98</v>
      </c>
      <c r="F199" s="4">
        <v>50.64</v>
      </c>
      <c r="G199" s="4">
        <v>49.36</v>
      </c>
      <c r="H199" s="7">
        <v>1263.1728000000001</v>
      </c>
      <c r="I199" s="7">
        <v>2189.9335999999998</v>
      </c>
      <c r="J199" s="7">
        <v>1988.0864000000001</v>
      </c>
      <c r="K199" s="7">
        <v>2206.2115999999996</v>
      </c>
      <c r="L199" s="7">
        <v>2006.5347999999999</v>
      </c>
      <c r="M199" s="7">
        <v>1199.146</v>
      </c>
      <c r="N199" s="9">
        <v>4172</v>
      </c>
      <c r="O199" s="7">
        <v>3152</v>
      </c>
      <c r="P199" s="11">
        <v>255</v>
      </c>
      <c r="Q199" s="16">
        <v>18.91</v>
      </c>
      <c r="R199" s="16">
        <v>41.39</v>
      </c>
      <c r="S199" s="16">
        <v>72.28</v>
      </c>
      <c r="T199" s="17">
        <v>2519</v>
      </c>
      <c r="U199" s="16">
        <v>36.19</v>
      </c>
      <c r="V199" s="16">
        <v>28.19</v>
      </c>
      <c r="W199" s="16">
        <v>44</v>
      </c>
      <c r="X199" s="16">
        <v>60.53</v>
      </c>
      <c r="Y199" s="16">
        <v>21.7</v>
      </c>
      <c r="Z199" s="16">
        <v>15.01</v>
      </c>
      <c r="AA199" s="16">
        <v>34.299999999999997</v>
      </c>
      <c r="AB199" s="16">
        <v>24.46</v>
      </c>
      <c r="AC199" s="20">
        <v>8586.8185814600001</v>
      </c>
      <c r="AD199" s="7">
        <v>3552.1991690899999</v>
      </c>
      <c r="AE199" s="20">
        <f t="shared" si="3"/>
        <v>5103.52184622</v>
      </c>
      <c r="AF199" s="20">
        <v>1650.94990536</v>
      </c>
      <c r="AG199" s="20">
        <v>2233.9256587999998</v>
      </c>
      <c r="AH199" s="20">
        <v>786.02973972999996</v>
      </c>
      <c r="AI199" s="20">
        <v>313.72812623999999</v>
      </c>
      <c r="AJ199" s="20">
        <v>77.437529019999999</v>
      </c>
      <c r="AK199" s="20">
        <v>35.95338478</v>
      </c>
      <c r="AL199" s="20">
        <v>5.4975022899999999</v>
      </c>
      <c r="AM199" s="20">
        <v>3483.2967353499998</v>
      </c>
      <c r="AN199" s="20">
        <v>3823.3899746799998</v>
      </c>
      <c r="AO199" s="20">
        <v>432.14921307999998</v>
      </c>
      <c r="AP199" s="20">
        <v>4763.4286068900001</v>
      </c>
      <c r="AQ199" s="20">
        <v>3051.1475222700001</v>
      </c>
      <c r="AR199" s="20">
        <v>3960.3138459100001</v>
      </c>
      <c r="AS199" s="20">
        <v>5403.8185815699999</v>
      </c>
      <c r="AT199" s="20">
        <v>4046.5053437500001</v>
      </c>
      <c r="AU199" s="20">
        <v>541.89427196999998</v>
      </c>
      <c r="AV199" s="20">
        <v>705.03474469000003</v>
      </c>
      <c r="AW199" s="20">
        <v>105.748122</v>
      </c>
      <c r="AX199" s="20">
        <v>4.6360991599999997</v>
      </c>
    </row>
    <row r="200" spans="1:50">
      <c r="A200" s="2">
        <v>2924058</v>
      </c>
      <c r="B200" s="2" t="s">
        <v>204</v>
      </c>
      <c r="C200" s="3">
        <v>13752</v>
      </c>
      <c r="D200" s="4">
        <v>37.619999999999997</v>
      </c>
      <c r="E200" s="4">
        <v>62.38</v>
      </c>
      <c r="F200" s="4">
        <v>49.57</v>
      </c>
      <c r="G200" s="4">
        <v>50.43</v>
      </c>
      <c r="H200" s="7">
        <v>1223.9280000000001</v>
      </c>
      <c r="I200" s="7">
        <v>2388.7224000000001</v>
      </c>
      <c r="J200" s="7">
        <v>2575.7496000000001</v>
      </c>
      <c r="K200" s="7">
        <v>2901.672</v>
      </c>
      <c r="L200" s="7">
        <v>2791.6560000000004</v>
      </c>
      <c r="M200" s="7">
        <v>1870.2719999999999</v>
      </c>
      <c r="N200" s="9">
        <v>4942</v>
      </c>
      <c r="O200" s="7">
        <v>4056</v>
      </c>
      <c r="P200" s="11">
        <v>230</v>
      </c>
      <c r="Q200" s="16">
        <v>19.62</v>
      </c>
      <c r="R200" s="16">
        <v>39.020000000000003</v>
      </c>
      <c r="S200" s="16">
        <v>69.290000000000006</v>
      </c>
      <c r="T200" s="17">
        <v>5010</v>
      </c>
      <c r="U200" s="16">
        <v>28.85</v>
      </c>
      <c r="V200" s="16">
        <v>24.37</v>
      </c>
      <c r="W200" s="16">
        <v>21.12</v>
      </c>
      <c r="X200" s="16">
        <v>2.69</v>
      </c>
      <c r="Y200" s="16">
        <v>25.85</v>
      </c>
      <c r="Z200" s="16">
        <v>62.2</v>
      </c>
      <c r="AA200" s="16">
        <v>53.02</v>
      </c>
      <c r="AB200" s="16">
        <v>35.11</v>
      </c>
      <c r="AC200" s="20">
        <v>11589.30377887</v>
      </c>
      <c r="AD200" s="7">
        <v>5945.5946290000002</v>
      </c>
      <c r="AE200" s="20">
        <f t="shared" si="3"/>
        <v>7567.7436707799998</v>
      </c>
      <c r="AF200" s="20">
        <v>2630.2097258899998</v>
      </c>
      <c r="AG200" s="20">
        <v>3549.1200186299998</v>
      </c>
      <c r="AH200" s="20">
        <v>1045.2539203900001</v>
      </c>
      <c r="AI200" s="20">
        <v>293.3794552</v>
      </c>
      <c r="AJ200" s="20">
        <v>31.83722453</v>
      </c>
      <c r="AK200" s="20">
        <v>12.155000680000001</v>
      </c>
      <c r="AL200" s="20">
        <v>5.7883254600000003</v>
      </c>
      <c r="AM200" s="20">
        <v>4021.5601080500001</v>
      </c>
      <c r="AN200" s="20">
        <v>6433.6567503799997</v>
      </c>
      <c r="AO200" s="20">
        <v>1274.7236723399999</v>
      </c>
      <c r="AP200" s="20">
        <v>5155.6470284500001</v>
      </c>
      <c r="AQ200" s="20">
        <v>2746.8364357099999</v>
      </c>
      <c r="AR200" s="20">
        <v>4646.9128511199997</v>
      </c>
      <c r="AS200" s="20">
        <v>7606.30377881</v>
      </c>
      <c r="AT200" s="20">
        <v>6129.5141351299999</v>
      </c>
      <c r="AU200" s="20">
        <v>372.60917481000001</v>
      </c>
      <c r="AV200" s="20">
        <v>945.63644815999999</v>
      </c>
      <c r="AW200" s="20">
        <v>158.54402071000001</v>
      </c>
      <c r="AX200" s="20" t="s">
        <v>309</v>
      </c>
    </row>
    <row r="201" spans="1:50">
      <c r="A201" s="2">
        <v>2924207</v>
      </c>
      <c r="B201" s="2" t="s">
        <v>205</v>
      </c>
      <c r="C201" s="3">
        <v>16995</v>
      </c>
      <c r="D201" s="4">
        <v>16.39</v>
      </c>
      <c r="E201" s="4">
        <v>83.61</v>
      </c>
      <c r="F201" s="4">
        <v>51.09</v>
      </c>
      <c r="G201" s="4">
        <v>48.91</v>
      </c>
      <c r="H201" s="7">
        <v>1832.0609999999997</v>
      </c>
      <c r="I201" s="7">
        <v>3545.1570000000002</v>
      </c>
      <c r="J201" s="7">
        <v>3543.4575</v>
      </c>
      <c r="K201" s="7">
        <v>3891.855</v>
      </c>
      <c r="L201" s="7">
        <v>2846.6624999999999</v>
      </c>
      <c r="M201" s="7">
        <v>1335.807</v>
      </c>
      <c r="N201" s="9">
        <v>9518</v>
      </c>
      <c r="O201" s="7">
        <v>4274</v>
      </c>
      <c r="P201" s="11">
        <v>163</v>
      </c>
      <c r="Q201" s="16">
        <v>34.57</v>
      </c>
      <c r="R201" s="16">
        <v>58.89</v>
      </c>
      <c r="S201" s="16">
        <v>84.67</v>
      </c>
      <c r="T201" s="17">
        <v>11038</v>
      </c>
      <c r="U201" s="16">
        <v>48.71</v>
      </c>
      <c r="V201" s="16">
        <v>40.96</v>
      </c>
      <c r="W201" s="16">
        <v>0.06</v>
      </c>
      <c r="X201" s="16">
        <v>2.06</v>
      </c>
      <c r="Y201" s="16">
        <v>22.71</v>
      </c>
      <c r="Z201" s="16">
        <v>32.869999999999997</v>
      </c>
      <c r="AA201" s="16">
        <v>77.23</v>
      </c>
      <c r="AB201" s="16">
        <v>65.069999999999993</v>
      </c>
      <c r="AC201" s="20">
        <v>13608.251784350001</v>
      </c>
      <c r="AD201" s="7">
        <v>6571.4467640900002</v>
      </c>
      <c r="AE201" s="20">
        <f t="shared" si="3"/>
        <v>7675.2145842599994</v>
      </c>
      <c r="AF201" s="20">
        <v>3854.00012345</v>
      </c>
      <c r="AG201" s="20">
        <v>2673.6385946800001</v>
      </c>
      <c r="AH201" s="20">
        <v>932.67461736999996</v>
      </c>
      <c r="AI201" s="20">
        <v>177.53953872</v>
      </c>
      <c r="AJ201" s="20">
        <v>32.116266899999999</v>
      </c>
      <c r="AK201" s="20">
        <v>5.2454431399999999</v>
      </c>
      <c r="AL201" s="20" t="s">
        <v>309</v>
      </c>
      <c r="AM201" s="20">
        <v>5933.0372001200003</v>
      </c>
      <c r="AN201" s="20">
        <v>6915.4604760499997</v>
      </c>
      <c r="AO201" s="20">
        <v>2027.7389553400001</v>
      </c>
      <c r="AP201" s="20">
        <v>6692.79130833</v>
      </c>
      <c r="AQ201" s="20">
        <v>3905.29824478</v>
      </c>
      <c r="AR201" s="20">
        <v>6839.8517791000004</v>
      </c>
      <c r="AS201" s="20">
        <v>8068.2517843599999</v>
      </c>
      <c r="AT201" s="20">
        <v>6795.8216848299999</v>
      </c>
      <c r="AU201" s="20">
        <v>568.98191512999995</v>
      </c>
      <c r="AV201" s="20">
        <v>533.72060151000005</v>
      </c>
      <c r="AW201" s="20">
        <v>150.01768096999999</v>
      </c>
      <c r="AX201" s="20">
        <v>19.70990192</v>
      </c>
    </row>
    <row r="202" spans="1:50">
      <c r="A202" s="2">
        <v>2924306</v>
      </c>
      <c r="B202" s="2" t="s">
        <v>206</v>
      </c>
      <c r="C202" s="3">
        <v>17982</v>
      </c>
      <c r="D202" s="4">
        <v>42.33</v>
      </c>
      <c r="E202" s="4">
        <v>57.67</v>
      </c>
      <c r="F202" s="4">
        <v>48.57</v>
      </c>
      <c r="G202" s="4">
        <v>51.43</v>
      </c>
      <c r="H202" s="7">
        <v>1692.1061999999999</v>
      </c>
      <c r="I202" s="7">
        <v>3137.8589999999995</v>
      </c>
      <c r="J202" s="7">
        <v>3159.4373999999998</v>
      </c>
      <c r="K202" s="7">
        <v>3657.5388000000003</v>
      </c>
      <c r="L202" s="7">
        <v>3686.31</v>
      </c>
      <c r="M202" s="7">
        <v>2648.7485999999999</v>
      </c>
      <c r="N202" s="9">
        <v>6244</v>
      </c>
      <c r="O202" s="7">
        <v>4858</v>
      </c>
      <c r="P202" s="11">
        <v>234</v>
      </c>
      <c r="Q202" s="16">
        <v>26.58</v>
      </c>
      <c r="R202" s="16">
        <v>45.58</v>
      </c>
      <c r="S202" s="16">
        <v>72.06</v>
      </c>
      <c r="T202" s="17">
        <v>4751</v>
      </c>
      <c r="U202" s="16">
        <v>28.77</v>
      </c>
      <c r="V202" s="16">
        <v>23.74</v>
      </c>
      <c r="W202" s="16">
        <v>0.09</v>
      </c>
      <c r="X202" s="16">
        <v>4.51</v>
      </c>
      <c r="Y202" s="16">
        <v>78.09</v>
      </c>
      <c r="Z202" s="16">
        <v>63.32</v>
      </c>
      <c r="AA202" s="16">
        <v>21.81</v>
      </c>
      <c r="AB202" s="16">
        <v>32.17</v>
      </c>
      <c r="AC202" s="20">
        <v>14915.448774500001</v>
      </c>
      <c r="AD202" s="7">
        <v>6617.1424887800003</v>
      </c>
      <c r="AE202" s="20">
        <f t="shared" si="3"/>
        <v>8015.3515921999997</v>
      </c>
      <c r="AF202" s="20">
        <v>2529.7294643499999</v>
      </c>
      <c r="AG202" s="20">
        <v>3797.8031462499998</v>
      </c>
      <c r="AH202" s="20">
        <v>1266.2826003499999</v>
      </c>
      <c r="AI202" s="20">
        <v>332.69106311000002</v>
      </c>
      <c r="AJ202" s="20">
        <v>72.287319839999995</v>
      </c>
      <c r="AK202" s="20">
        <v>10.31024304</v>
      </c>
      <c r="AL202" s="20">
        <v>6.2477552599999999</v>
      </c>
      <c r="AM202" s="20">
        <v>6900.09718221</v>
      </c>
      <c r="AN202" s="20">
        <v>7087.7374347100003</v>
      </c>
      <c r="AO202" s="20">
        <v>2103.8434670199999</v>
      </c>
      <c r="AP202" s="20">
        <v>7827.7113397000003</v>
      </c>
      <c r="AQ202" s="20">
        <v>4796.2537151899996</v>
      </c>
      <c r="AR202" s="20">
        <v>5518.6526488099998</v>
      </c>
      <c r="AS202" s="20">
        <v>9948.4487743999998</v>
      </c>
      <c r="AT202" s="20">
        <v>8198.3006280400004</v>
      </c>
      <c r="AU202" s="20">
        <v>601.53635665000002</v>
      </c>
      <c r="AV202" s="20">
        <v>926.67567558999997</v>
      </c>
      <c r="AW202" s="20">
        <v>211.19939772000001</v>
      </c>
      <c r="AX202" s="20">
        <v>10.736716400000001</v>
      </c>
    </row>
    <row r="203" spans="1:50">
      <c r="A203" s="2">
        <v>2924504</v>
      </c>
      <c r="B203" s="2" t="s">
        <v>207</v>
      </c>
      <c r="C203" s="3">
        <v>15628</v>
      </c>
      <c r="D203" s="4">
        <v>27.64</v>
      </c>
      <c r="E203" s="4">
        <v>72.36</v>
      </c>
      <c r="F203" s="4">
        <v>51.3</v>
      </c>
      <c r="G203" s="4">
        <v>48.7</v>
      </c>
      <c r="H203" s="7">
        <v>1247.1143999999999</v>
      </c>
      <c r="I203" s="7">
        <v>2383.27</v>
      </c>
      <c r="J203" s="7">
        <v>3202.1771999999996</v>
      </c>
      <c r="K203" s="7">
        <v>3542.8676</v>
      </c>
      <c r="L203" s="7">
        <v>3222.4936000000002</v>
      </c>
      <c r="M203" s="7">
        <v>2030.0771999999999</v>
      </c>
      <c r="N203" s="9">
        <v>5710</v>
      </c>
      <c r="O203" s="7">
        <v>4164</v>
      </c>
      <c r="P203" s="11">
        <v>238</v>
      </c>
      <c r="Q203" s="16">
        <v>19.239999999999998</v>
      </c>
      <c r="R203" s="16">
        <v>37.770000000000003</v>
      </c>
      <c r="S203" s="16">
        <v>68.02</v>
      </c>
      <c r="T203" s="17">
        <v>6808</v>
      </c>
      <c r="U203" s="16">
        <v>32</v>
      </c>
      <c r="V203" s="16">
        <v>23.8</v>
      </c>
      <c r="W203" s="16">
        <v>1.27</v>
      </c>
      <c r="X203" s="16">
        <v>0.79</v>
      </c>
      <c r="Y203" s="16">
        <v>50.59</v>
      </c>
      <c r="Z203" s="16">
        <v>56.08</v>
      </c>
      <c r="AA203" s="16">
        <v>48.14</v>
      </c>
      <c r="AB203" s="16">
        <v>43.13</v>
      </c>
      <c r="AC203" s="20">
        <v>13365.678520130001</v>
      </c>
      <c r="AD203" s="7">
        <v>7015.77412929</v>
      </c>
      <c r="AE203" s="20">
        <f t="shared" si="3"/>
        <v>8637.2959505500003</v>
      </c>
      <c r="AF203" s="20">
        <v>3130.2681382000001</v>
      </c>
      <c r="AG203" s="20">
        <v>3359.9819215500002</v>
      </c>
      <c r="AH203" s="20">
        <v>1666.4078348999999</v>
      </c>
      <c r="AI203" s="20">
        <v>415.8241031</v>
      </c>
      <c r="AJ203" s="20">
        <v>48.073498839999999</v>
      </c>
      <c r="AK203" s="20">
        <v>16.74045396</v>
      </c>
      <c r="AL203" s="20" t="s">
        <v>309</v>
      </c>
      <c r="AM203" s="20">
        <v>4728.3825696399999</v>
      </c>
      <c r="AN203" s="20">
        <v>7396.3058915700003</v>
      </c>
      <c r="AO203" s="20">
        <v>1436.3858429700001</v>
      </c>
      <c r="AP203" s="20">
        <v>5969.3726286199999</v>
      </c>
      <c r="AQ203" s="20">
        <v>3291.99672667</v>
      </c>
      <c r="AR203" s="20">
        <v>4963.0548508800002</v>
      </c>
      <c r="AS203" s="20">
        <v>8784.6785201900002</v>
      </c>
      <c r="AT203" s="20">
        <v>6922.1144696600004</v>
      </c>
      <c r="AU203" s="20">
        <v>533.04780749999998</v>
      </c>
      <c r="AV203" s="20">
        <v>1030.44971502</v>
      </c>
      <c r="AW203" s="20">
        <v>289.13899054000001</v>
      </c>
      <c r="AX203" s="20">
        <v>9.9275374700000008</v>
      </c>
    </row>
    <row r="204" spans="1:50">
      <c r="A204" s="2">
        <v>2924652</v>
      </c>
      <c r="B204" s="2" t="s">
        <v>208</v>
      </c>
      <c r="C204" s="3">
        <v>10342</v>
      </c>
      <c r="D204" s="4">
        <v>56.47</v>
      </c>
      <c r="E204" s="4">
        <v>43.53</v>
      </c>
      <c r="F204" s="4">
        <v>50.26</v>
      </c>
      <c r="G204" s="4">
        <v>49.74</v>
      </c>
      <c r="H204" s="7">
        <v>900.78820000000007</v>
      </c>
      <c r="I204" s="7">
        <v>1762.2767999999999</v>
      </c>
      <c r="J204" s="7">
        <v>1968.0826000000002</v>
      </c>
      <c r="K204" s="7">
        <v>2268.0005999999998</v>
      </c>
      <c r="L204" s="7">
        <v>2013.5873999999999</v>
      </c>
      <c r="M204" s="7">
        <v>1429.2644</v>
      </c>
      <c r="N204" s="9">
        <v>3702</v>
      </c>
      <c r="O204" s="7">
        <v>2866</v>
      </c>
      <c r="P204" s="11">
        <v>277</v>
      </c>
      <c r="Q204" s="16">
        <v>15.17</v>
      </c>
      <c r="R204" s="16">
        <v>32.729999999999997</v>
      </c>
      <c r="S204" s="16">
        <v>62.23</v>
      </c>
      <c r="T204" s="17">
        <v>2914</v>
      </c>
      <c r="U204" s="16">
        <v>32.11</v>
      </c>
      <c r="V204" s="16">
        <v>24.1</v>
      </c>
      <c r="W204" s="16">
        <v>29.3</v>
      </c>
      <c r="X204" s="16">
        <v>47.56</v>
      </c>
      <c r="Y204" s="16">
        <v>22.8</v>
      </c>
      <c r="Z204" s="16">
        <v>24.56</v>
      </c>
      <c r="AA204" s="16">
        <v>47.9</v>
      </c>
      <c r="AB204" s="16">
        <v>27.88</v>
      </c>
      <c r="AC204" s="20">
        <v>8738.1520828400007</v>
      </c>
      <c r="AD204" s="7">
        <v>4306.1852594900001</v>
      </c>
      <c r="AE204" s="20">
        <f t="shared" si="3"/>
        <v>5452.8717664000005</v>
      </c>
      <c r="AF204" s="20">
        <v>1661.14071008</v>
      </c>
      <c r="AG204" s="20">
        <v>2386.7791269700001</v>
      </c>
      <c r="AH204" s="20">
        <v>1047.9016318199999</v>
      </c>
      <c r="AI204" s="20">
        <v>333.21500428000002</v>
      </c>
      <c r="AJ204" s="20">
        <v>19.030688739999999</v>
      </c>
      <c r="AK204" s="20">
        <v>4.8046045099999999</v>
      </c>
      <c r="AL204" s="20" t="s">
        <v>309</v>
      </c>
      <c r="AM204" s="20">
        <v>3285.2803164100001</v>
      </c>
      <c r="AN204" s="20">
        <v>4656.3407147400003</v>
      </c>
      <c r="AO204" s="20">
        <v>817.51690185999996</v>
      </c>
      <c r="AP204" s="20">
        <v>4081.8113680699998</v>
      </c>
      <c r="AQ204" s="20">
        <v>2467.7634145500001</v>
      </c>
      <c r="AR204" s="20">
        <v>3148.2687114999999</v>
      </c>
      <c r="AS204" s="20">
        <v>5680.1520828399998</v>
      </c>
      <c r="AT204" s="20">
        <v>4391.64168505</v>
      </c>
      <c r="AU204" s="20">
        <v>456.56515557</v>
      </c>
      <c r="AV204" s="20">
        <v>776.37681335000002</v>
      </c>
      <c r="AW204" s="20">
        <v>49.199719430000002</v>
      </c>
      <c r="AX204" s="20">
        <v>6.3687094399999999</v>
      </c>
    </row>
    <row r="205" spans="1:50">
      <c r="A205" s="2">
        <v>2924702</v>
      </c>
      <c r="B205" s="2" t="s">
        <v>209</v>
      </c>
      <c r="C205" s="3">
        <v>12783</v>
      </c>
      <c r="D205" s="4">
        <v>48.46</v>
      </c>
      <c r="E205" s="4">
        <v>51.54</v>
      </c>
      <c r="F205" s="4">
        <v>50.38</v>
      </c>
      <c r="G205" s="4">
        <v>49.62</v>
      </c>
      <c r="H205" s="7">
        <v>1029.0315000000001</v>
      </c>
      <c r="I205" s="7">
        <v>1700.1390000000001</v>
      </c>
      <c r="J205" s="7">
        <v>2303.4965999999999</v>
      </c>
      <c r="K205" s="7">
        <v>3249.4386000000004</v>
      </c>
      <c r="L205" s="7">
        <v>2610.2886000000003</v>
      </c>
      <c r="M205" s="7">
        <v>1890.6056999999998</v>
      </c>
      <c r="N205" s="9">
        <v>5110</v>
      </c>
      <c r="O205" s="7">
        <v>3349</v>
      </c>
      <c r="P205" s="11">
        <v>239</v>
      </c>
      <c r="Q205" s="16">
        <v>13.69</v>
      </c>
      <c r="R205" s="16">
        <v>36.76</v>
      </c>
      <c r="S205" s="16">
        <v>70.41</v>
      </c>
      <c r="T205" s="17">
        <v>4297</v>
      </c>
      <c r="U205" s="16">
        <v>36.409999999999997</v>
      </c>
      <c r="V205" s="16">
        <v>25.41</v>
      </c>
      <c r="W205" s="16">
        <v>0.84</v>
      </c>
      <c r="X205" s="16">
        <v>3.34</v>
      </c>
      <c r="Y205" s="16">
        <v>36.909999999999997</v>
      </c>
      <c r="Z205" s="16">
        <v>61.3</v>
      </c>
      <c r="AA205" s="16">
        <v>62.24</v>
      </c>
      <c r="AB205" s="16">
        <v>35.35</v>
      </c>
      <c r="AC205" s="20">
        <v>10920.155734890001</v>
      </c>
      <c r="AD205" s="7">
        <v>4029.4997377300001</v>
      </c>
      <c r="AE205" s="20">
        <f t="shared" si="3"/>
        <v>6150.9696029699999</v>
      </c>
      <c r="AF205" s="20">
        <v>1732.8975674200001</v>
      </c>
      <c r="AG205" s="20">
        <v>3027.8738355700002</v>
      </c>
      <c r="AH205" s="20">
        <v>1133.80122001</v>
      </c>
      <c r="AI205" s="20">
        <v>215.12217570000001</v>
      </c>
      <c r="AJ205" s="20">
        <v>36.371628520000002</v>
      </c>
      <c r="AK205" s="20">
        <v>4.9031757499999999</v>
      </c>
      <c r="AL205" s="20" t="s">
        <v>309</v>
      </c>
      <c r="AM205" s="20">
        <v>4769.1861319500003</v>
      </c>
      <c r="AN205" s="20">
        <v>4484.2641211600003</v>
      </c>
      <c r="AO205" s="20">
        <v>712.43728442999998</v>
      </c>
      <c r="AP205" s="20">
        <v>6435.8916137599999</v>
      </c>
      <c r="AQ205" s="20">
        <v>4056.7488475199998</v>
      </c>
      <c r="AR205" s="20">
        <v>3358.0757405600002</v>
      </c>
      <c r="AS205" s="20">
        <v>7451.5703861600005</v>
      </c>
      <c r="AT205" s="20">
        <v>5747.3458896499997</v>
      </c>
      <c r="AU205" s="20">
        <v>818.28753615999995</v>
      </c>
      <c r="AV205" s="20">
        <v>638.19636174000004</v>
      </c>
      <c r="AW205" s="20">
        <v>247.74059861000001</v>
      </c>
      <c r="AX205" s="20" t="s">
        <v>309</v>
      </c>
    </row>
    <row r="206" spans="1:50">
      <c r="A206" s="2">
        <v>2925253</v>
      </c>
      <c r="B206" s="2" t="s">
        <v>210</v>
      </c>
      <c r="C206" s="3">
        <v>15742</v>
      </c>
      <c r="D206" s="4">
        <v>53.39</v>
      </c>
      <c r="E206" s="4">
        <v>46.61</v>
      </c>
      <c r="F206" s="4">
        <v>50.34</v>
      </c>
      <c r="G206" s="4">
        <v>49.66</v>
      </c>
      <c r="H206" s="7">
        <v>1582.0710000000001</v>
      </c>
      <c r="I206" s="7">
        <v>3003.5735999999997</v>
      </c>
      <c r="J206" s="7">
        <v>3154.6967999999997</v>
      </c>
      <c r="K206" s="7">
        <v>3461.6657999999998</v>
      </c>
      <c r="L206" s="7">
        <v>2655.6754000000005</v>
      </c>
      <c r="M206" s="7">
        <v>1887.4658000000002</v>
      </c>
      <c r="N206" s="9">
        <v>5676</v>
      </c>
      <c r="O206" s="7">
        <v>4501</v>
      </c>
      <c r="P206" s="11">
        <v>214</v>
      </c>
      <c r="Q206" s="16">
        <v>27.72</v>
      </c>
      <c r="R206" s="16">
        <v>45.5</v>
      </c>
      <c r="S206" s="16">
        <v>74.52</v>
      </c>
      <c r="T206" s="17">
        <v>2786</v>
      </c>
      <c r="U206" s="16">
        <v>34.35</v>
      </c>
      <c r="V206" s="16">
        <v>25.44</v>
      </c>
      <c r="W206" s="16">
        <v>41.28</v>
      </c>
      <c r="X206" s="16">
        <v>9.7799999999999994</v>
      </c>
      <c r="Y206" s="16">
        <v>16.670000000000002</v>
      </c>
      <c r="Z206" s="16">
        <v>73.89</v>
      </c>
      <c r="AA206" s="16">
        <v>42.05</v>
      </c>
      <c r="AB206" s="16">
        <v>16.329999999999998</v>
      </c>
      <c r="AC206" s="20">
        <v>12827.94822627</v>
      </c>
      <c r="AD206" s="7">
        <v>5718.7272059300003</v>
      </c>
      <c r="AE206" s="20">
        <f t="shared" si="3"/>
        <v>7481.9633681300011</v>
      </c>
      <c r="AF206" s="20">
        <v>2640.25111049</v>
      </c>
      <c r="AG206" s="20">
        <v>3365.1014096700001</v>
      </c>
      <c r="AH206" s="20">
        <v>1087.6497405800001</v>
      </c>
      <c r="AI206" s="20">
        <v>306.20093315000003</v>
      </c>
      <c r="AJ206" s="20">
        <v>68.860001409999995</v>
      </c>
      <c r="AK206" s="20">
        <v>13.900172830000001</v>
      </c>
      <c r="AL206" s="20" t="s">
        <v>309</v>
      </c>
      <c r="AM206" s="20">
        <v>5345.9848581099995</v>
      </c>
      <c r="AN206" s="20">
        <v>6462.5785873599998</v>
      </c>
      <c r="AO206" s="20">
        <v>1620.0587422599999</v>
      </c>
      <c r="AP206" s="20">
        <v>6365.3696388799999</v>
      </c>
      <c r="AQ206" s="20">
        <v>3725.9261158499999</v>
      </c>
      <c r="AR206" s="20">
        <v>5800.4903707399999</v>
      </c>
      <c r="AS206" s="20">
        <v>7977.9482262600004</v>
      </c>
      <c r="AT206" s="20">
        <v>6242.7414067099999</v>
      </c>
      <c r="AU206" s="20">
        <v>783.05933309</v>
      </c>
      <c r="AV206" s="20">
        <v>792.50565703999996</v>
      </c>
      <c r="AW206" s="20">
        <v>151.11069566</v>
      </c>
      <c r="AX206" s="20">
        <v>8.5311337599999995</v>
      </c>
    </row>
    <row r="207" spans="1:50">
      <c r="A207" s="2">
        <v>2925600</v>
      </c>
      <c r="B207" s="2" t="s">
        <v>211</v>
      </c>
      <c r="C207" s="3">
        <v>13750</v>
      </c>
      <c r="D207" s="4">
        <v>65.86</v>
      </c>
      <c r="E207" s="4">
        <v>34.14</v>
      </c>
      <c r="F207" s="4">
        <v>50.85</v>
      </c>
      <c r="G207" s="4">
        <v>49.15</v>
      </c>
      <c r="H207" s="7">
        <v>1318.625</v>
      </c>
      <c r="I207" s="7">
        <v>2206.875</v>
      </c>
      <c r="J207" s="7">
        <v>2451.6249999999995</v>
      </c>
      <c r="K207" s="7">
        <v>3217.5</v>
      </c>
      <c r="L207" s="7">
        <v>2924.625</v>
      </c>
      <c r="M207" s="7">
        <v>1629.375</v>
      </c>
      <c r="N207" s="9">
        <v>3152</v>
      </c>
      <c r="O207" s="7">
        <v>4041</v>
      </c>
      <c r="P207" s="11">
        <v>237</v>
      </c>
      <c r="Q207" s="16">
        <v>21.36</v>
      </c>
      <c r="R207" s="16">
        <v>42.45</v>
      </c>
      <c r="S207" s="16">
        <v>73.709999999999994</v>
      </c>
      <c r="T207" s="17">
        <v>189</v>
      </c>
      <c r="U207" s="16">
        <v>22.07</v>
      </c>
      <c r="V207" s="16">
        <v>15.41</v>
      </c>
      <c r="W207" s="16">
        <v>9.82</v>
      </c>
      <c r="X207" s="16">
        <v>6.76</v>
      </c>
      <c r="Y207" s="16">
        <v>66.13</v>
      </c>
      <c r="Z207" s="16">
        <v>91.04</v>
      </c>
      <c r="AA207" s="16">
        <v>24.06</v>
      </c>
      <c r="AB207" s="16">
        <v>2.2000000000000002</v>
      </c>
      <c r="AC207" s="20">
        <v>11527.9988607</v>
      </c>
      <c r="AD207" s="7">
        <v>4672.46559531</v>
      </c>
      <c r="AE207" s="20">
        <f t="shared" si="3"/>
        <v>7237.1376563799995</v>
      </c>
      <c r="AF207" s="20">
        <v>2839.9881282900001</v>
      </c>
      <c r="AG207" s="20">
        <v>3135.0325148500001</v>
      </c>
      <c r="AH207" s="20">
        <v>911.19756429999995</v>
      </c>
      <c r="AI207" s="20">
        <v>282.42885229000001</v>
      </c>
      <c r="AJ207" s="20">
        <v>34.778639409999997</v>
      </c>
      <c r="AK207" s="20">
        <v>18.775996960000001</v>
      </c>
      <c r="AL207" s="20">
        <v>14.93596028</v>
      </c>
      <c r="AM207" s="20">
        <v>4290.8612042000004</v>
      </c>
      <c r="AN207" s="20">
        <v>4863.3557344999999</v>
      </c>
      <c r="AO207" s="20">
        <v>281.39827994000001</v>
      </c>
      <c r="AP207" s="20">
        <v>6664.64312608</v>
      </c>
      <c r="AQ207" s="20">
        <v>4009.4629242599999</v>
      </c>
      <c r="AR207" s="20">
        <v>4210.9069091299998</v>
      </c>
      <c r="AS207" s="20">
        <v>7781.9988605600001</v>
      </c>
      <c r="AT207" s="20">
        <v>5408.94414805</v>
      </c>
      <c r="AU207" s="20">
        <v>774.59396717000004</v>
      </c>
      <c r="AV207" s="20">
        <v>1407.7937277799999</v>
      </c>
      <c r="AW207" s="20">
        <v>190.66701756000001</v>
      </c>
      <c r="AX207" s="20" t="s">
        <v>309</v>
      </c>
    </row>
    <row r="208" spans="1:50">
      <c r="A208" s="2">
        <v>2925709</v>
      </c>
      <c r="B208" s="2" t="s">
        <v>212</v>
      </c>
      <c r="C208" s="3">
        <v>13652</v>
      </c>
      <c r="D208" s="4">
        <v>30.75</v>
      </c>
      <c r="E208" s="4">
        <v>69.25</v>
      </c>
      <c r="F208" s="4">
        <v>51.11</v>
      </c>
      <c r="G208" s="4">
        <v>48.89</v>
      </c>
      <c r="H208" s="7">
        <v>1053.9344000000001</v>
      </c>
      <c r="I208" s="7">
        <v>2267.5972000000002</v>
      </c>
      <c r="J208" s="7">
        <v>2498.3160000000003</v>
      </c>
      <c r="K208" s="7">
        <v>2948.8320000000003</v>
      </c>
      <c r="L208" s="7">
        <v>2790.4688000000001</v>
      </c>
      <c r="M208" s="7">
        <v>2094.2168000000001</v>
      </c>
      <c r="N208" s="9">
        <v>7034</v>
      </c>
      <c r="O208" s="7">
        <v>3792</v>
      </c>
      <c r="P208" s="11">
        <v>216</v>
      </c>
      <c r="Q208" s="16">
        <v>25.8</v>
      </c>
      <c r="R208" s="16">
        <v>46.64</v>
      </c>
      <c r="S208" s="16">
        <v>73.75</v>
      </c>
      <c r="T208" s="17">
        <v>7500</v>
      </c>
      <c r="U208" s="16">
        <v>44.1</v>
      </c>
      <c r="V208" s="16">
        <v>34.04</v>
      </c>
      <c r="W208" s="16">
        <v>7.96</v>
      </c>
      <c r="X208" s="16">
        <v>23.07</v>
      </c>
      <c r="Y208" s="16">
        <v>16.100000000000001</v>
      </c>
      <c r="Z208" s="16">
        <v>23.5</v>
      </c>
      <c r="AA208" s="16">
        <v>75.95</v>
      </c>
      <c r="AB208" s="16">
        <v>53.43</v>
      </c>
      <c r="AC208" s="20">
        <v>11642.66045017</v>
      </c>
      <c r="AD208" s="7">
        <v>4885.4535345100003</v>
      </c>
      <c r="AE208" s="20">
        <f t="shared" si="3"/>
        <v>6920.9202095499995</v>
      </c>
      <c r="AF208" s="20">
        <v>3135.2759852600002</v>
      </c>
      <c r="AG208" s="20">
        <v>2719.6398148799999</v>
      </c>
      <c r="AH208" s="20">
        <v>841.24438270999997</v>
      </c>
      <c r="AI208" s="20">
        <v>172.129379</v>
      </c>
      <c r="AJ208" s="20">
        <v>34.990470389999999</v>
      </c>
      <c r="AK208" s="20">
        <v>13.26102508</v>
      </c>
      <c r="AL208" s="20">
        <v>4.3791522299999999</v>
      </c>
      <c r="AM208" s="20">
        <v>4721.7402407099999</v>
      </c>
      <c r="AN208" s="20">
        <v>5372.4255696500004</v>
      </c>
      <c r="AO208" s="20">
        <v>1243.1899182100001</v>
      </c>
      <c r="AP208" s="20">
        <v>6270.2348806099999</v>
      </c>
      <c r="AQ208" s="20">
        <v>3478.5503225000002</v>
      </c>
      <c r="AR208" s="20">
        <v>4552.2883818700002</v>
      </c>
      <c r="AS208" s="20">
        <v>7802.6604502500004</v>
      </c>
      <c r="AT208" s="20">
        <v>6772.2610602499999</v>
      </c>
      <c r="AU208" s="20">
        <v>452.34584254999999</v>
      </c>
      <c r="AV208" s="20">
        <v>451.54249478000003</v>
      </c>
      <c r="AW208" s="20">
        <v>122.03470720999999</v>
      </c>
      <c r="AX208" s="20">
        <v>4.4763454600000001</v>
      </c>
    </row>
    <row r="209" spans="1:50">
      <c r="A209" s="2">
        <v>2926103</v>
      </c>
      <c r="B209" s="2" t="s">
        <v>213</v>
      </c>
      <c r="C209" s="3">
        <v>12055</v>
      </c>
      <c r="D209" s="4">
        <v>55.76</v>
      </c>
      <c r="E209" s="4">
        <v>44.24</v>
      </c>
      <c r="F209" s="4">
        <v>49.98</v>
      </c>
      <c r="G209" s="4">
        <v>50.02</v>
      </c>
      <c r="H209" s="7">
        <v>1116.2930000000001</v>
      </c>
      <c r="I209" s="7">
        <v>1903.4844999999998</v>
      </c>
      <c r="J209" s="7">
        <v>2151.8175000000001</v>
      </c>
      <c r="K209" s="7">
        <v>3017.3665000000001</v>
      </c>
      <c r="L209" s="7">
        <v>2331.4369999999999</v>
      </c>
      <c r="M209" s="7">
        <v>1534.6015</v>
      </c>
      <c r="N209" s="9">
        <v>3472</v>
      </c>
      <c r="O209" s="7">
        <v>3675</v>
      </c>
      <c r="P209" s="11">
        <v>276</v>
      </c>
      <c r="Q209" s="16">
        <v>15.47</v>
      </c>
      <c r="R209" s="16">
        <v>32.83</v>
      </c>
      <c r="S209" s="16">
        <v>65.55</v>
      </c>
      <c r="T209" s="17">
        <v>2187</v>
      </c>
      <c r="U209" s="16">
        <v>28.15</v>
      </c>
      <c r="V209" s="16">
        <v>19.21</v>
      </c>
      <c r="W209" s="16">
        <v>3.25</v>
      </c>
      <c r="X209" s="16">
        <v>16.11</v>
      </c>
      <c r="Y209" s="16">
        <v>50.94</v>
      </c>
      <c r="Z209" s="16">
        <v>64.73</v>
      </c>
      <c r="AA209" s="16">
        <v>45.81</v>
      </c>
      <c r="AB209" s="16">
        <v>19.16</v>
      </c>
      <c r="AC209" s="20">
        <v>10211.95124384</v>
      </c>
      <c r="AD209" s="7">
        <v>5325.6891695900003</v>
      </c>
      <c r="AE209" s="20">
        <f t="shared" si="3"/>
        <v>6985.383512209999</v>
      </c>
      <c r="AF209" s="20">
        <v>2284.2778255899998</v>
      </c>
      <c r="AG209" s="20">
        <v>3395.18769475</v>
      </c>
      <c r="AH209" s="20">
        <v>1019.7390573599999</v>
      </c>
      <c r="AI209" s="20">
        <v>201.21120250999999</v>
      </c>
      <c r="AJ209" s="20">
        <v>53.633607310000002</v>
      </c>
      <c r="AK209" s="20">
        <v>26.82680015</v>
      </c>
      <c r="AL209" s="20">
        <v>4.5073245399999999</v>
      </c>
      <c r="AM209" s="20">
        <v>3226.56773161</v>
      </c>
      <c r="AN209" s="20">
        <v>5843.7128957699997</v>
      </c>
      <c r="AO209" s="20">
        <v>834.08080012999994</v>
      </c>
      <c r="AP209" s="20">
        <v>4368.2383480500002</v>
      </c>
      <c r="AQ209" s="20">
        <v>2392.4869314799998</v>
      </c>
      <c r="AR209" s="20">
        <v>3898.9219279700001</v>
      </c>
      <c r="AS209" s="20">
        <v>6954.9512438100001</v>
      </c>
      <c r="AT209" s="20">
        <v>4876.4855425400001</v>
      </c>
      <c r="AU209" s="20">
        <v>547.56004466000002</v>
      </c>
      <c r="AV209" s="20">
        <v>1398.85828479</v>
      </c>
      <c r="AW209" s="20">
        <v>127.15518466</v>
      </c>
      <c r="AX209" s="20">
        <v>4.8921871599999998</v>
      </c>
    </row>
    <row r="210" spans="1:50">
      <c r="A210" s="2">
        <v>2926509</v>
      </c>
      <c r="B210" s="2" t="s">
        <v>214</v>
      </c>
      <c r="C210" s="3">
        <v>14276</v>
      </c>
      <c r="D210" s="4">
        <v>13.46</v>
      </c>
      <c r="E210" s="4">
        <v>86.54</v>
      </c>
      <c r="F210" s="4">
        <v>50.67</v>
      </c>
      <c r="G210" s="4">
        <v>49.33</v>
      </c>
      <c r="H210" s="7">
        <v>1371.9235999999999</v>
      </c>
      <c r="I210" s="7">
        <v>2879.4692000000005</v>
      </c>
      <c r="J210" s="7">
        <v>2882.3244</v>
      </c>
      <c r="K210" s="7">
        <v>2898.0279999999998</v>
      </c>
      <c r="L210" s="7">
        <v>2515.4312000000004</v>
      </c>
      <c r="M210" s="7">
        <v>1727.396</v>
      </c>
      <c r="N210" s="9">
        <v>7136</v>
      </c>
      <c r="O210" s="7">
        <v>3933</v>
      </c>
      <c r="P210" s="11">
        <v>177</v>
      </c>
      <c r="Q210" s="16">
        <v>37.31</v>
      </c>
      <c r="R210" s="16">
        <v>55.57</v>
      </c>
      <c r="S210" s="16">
        <v>80.040000000000006</v>
      </c>
      <c r="T210" s="17">
        <v>3213</v>
      </c>
      <c r="U210" s="16">
        <v>45.99</v>
      </c>
      <c r="V210" s="16">
        <v>35.590000000000003</v>
      </c>
      <c r="W210" s="16">
        <v>1.28</v>
      </c>
      <c r="X210" s="16">
        <v>0.43</v>
      </c>
      <c r="Y210" s="16">
        <v>44.21</v>
      </c>
      <c r="Z210" s="16">
        <v>75.849999999999994</v>
      </c>
      <c r="AA210" s="16">
        <v>54.51</v>
      </c>
      <c r="AB210" s="16">
        <v>23.72</v>
      </c>
      <c r="AC210" s="20">
        <v>11849.773742199999</v>
      </c>
      <c r="AD210" s="7">
        <v>5726.2533766200004</v>
      </c>
      <c r="AE210" s="20">
        <f t="shared" si="3"/>
        <v>6756.2089971100004</v>
      </c>
      <c r="AF210" s="20">
        <v>3209.0642127400001</v>
      </c>
      <c r="AG210" s="20">
        <v>2562.4841423100002</v>
      </c>
      <c r="AH210" s="20">
        <v>784.32104933999995</v>
      </c>
      <c r="AI210" s="20">
        <v>163.51176074</v>
      </c>
      <c r="AJ210" s="20">
        <v>33.683120199999998</v>
      </c>
      <c r="AK210" s="20">
        <v>3.1447117800000002</v>
      </c>
      <c r="AL210" s="20" t="s">
        <v>309</v>
      </c>
      <c r="AM210" s="20">
        <v>5093.5647450099996</v>
      </c>
      <c r="AN210" s="20">
        <v>5968.9900320799998</v>
      </c>
      <c r="AO210" s="20">
        <v>1582.97222076</v>
      </c>
      <c r="AP210" s="20">
        <v>5880.7837100400002</v>
      </c>
      <c r="AQ210" s="20">
        <v>3510.5925242500002</v>
      </c>
      <c r="AR210" s="20">
        <v>5881.93938514</v>
      </c>
      <c r="AS210" s="20">
        <v>7168.7737421299998</v>
      </c>
      <c r="AT210" s="20">
        <v>6115.4258629899996</v>
      </c>
      <c r="AU210" s="20">
        <v>419.03998328</v>
      </c>
      <c r="AV210" s="20">
        <v>551.63439144999995</v>
      </c>
      <c r="AW210" s="20">
        <v>77.290688959999997</v>
      </c>
      <c r="AX210" s="20">
        <v>5.3828154499999998</v>
      </c>
    </row>
    <row r="211" spans="1:50">
      <c r="A211" s="2">
        <v>2926707</v>
      </c>
      <c r="B211" s="2" t="s">
        <v>215</v>
      </c>
      <c r="C211" s="3">
        <v>13007</v>
      </c>
      <c r="D211" s="4">
        <v>48.5</v>
      </c>
      <c r="E211" s="4">
        <v>51.5</v>
      </c>
      <c r="F211" s="4">
        <v>47.92</v>
      </c>
      <c r="G211" s="4">
        <v>52.08</v>
      </c>
      <c r="H211" s="7">
        <v>881.8746000000001</v>
      </c>
      <c r="I211" s="7">
        <v>1767.6513</v>
      </c>
      <c r="J211" s="7">
        <v>2324.3509000000004</v>
      </c>
      <c r="K211" s="7">
        <v>2743.1763000000001</v>
      </c>
      <c r="L211" s="7">
        <v>3141.1904999999997</v>
      </c>
      <c r="M211" s="7">
        <v>2147.4557</v>
      </c>
      <c r="N211" s="9">
        <v>4158</v>
      </c>
      <c r="O211" s="7">
        <v>3721</v>
      </c>
      <c r="P211" s="11">
        <v>290</v>
      </c>
      <c r="Q211" s="16">
        <v>16.45</v>
      </c>
      <c r="R211" s="16">
        <v>34.9</v>
      </c>
      <c r="S211" s="16">
        <v>63</v>
      </c>
      <c r="T211" s="17">
        <v>2978</v>
      </c>
      <c r="U211" s="16">
        <v>26.55</v>
      </c>
      <c r="V211" s="16">
        <v>20.07</v>
      </c>
      <c r="W211" s="16">
        <v>0.93</v>
      </c>
      <c r="X211" s="16">
        <v>20.64</v>
      </c>
      <c r="Y211" s="16">
        <v>72.319999999999993</v>
      </c>
      <c r="Z211" s="16">
        <v>56.92</v>
      </c>
      <c r="AA211" s="16">
        <v>26.75</v>
      </c>
      <c r="AB211" s="16">
        <v>22.44</v>
      </c>
      <c r="AC211" s="20">
        <v>11492.98244709</v>
      </c>
      <c r="AD211" s="7">
        <v>4867.9196127499999</v>
      </c>
      <c r="AE211" s="20">
        <f t="shared" si="3"/>
        <v>7345.4595374600003</v>
      </c>
      <c r="AF211" s="20">
        <v>2360.5991782400001</v>
      </c>
      <c r="AG211" s="20">
        <v>3612.6358034300001</v>
      </c>
      <c r="AH211" s="20">
        <v>1000.49837124</v>
      </c>
      <c r="AI211" s="20">
        <v>263.03451487000001</v>
      </c>
      <c r="AJ211" s="20">
        <v>74.431958010000002</v>
      </c>
      <c r="AK211" s="20">
        <v>34.259711670000002</v>
      </c>
      <c r="AL211" s="20" t="s">
        <v>309</v>
      </c>
      <c r="AM211" s="20">
        <v>4147.5229096700004</v>
      </c>
      <c r="AN211" s="20">
        <v>5147.5032305000004</v>
      </c>
      <c r="AO211" s="20">
        <v>919.47365494999997</v>
      </c>
      <c r="AP211" s="20">
        <v>6345.4792166300003</v>
      </c>
      <c r="AQ211" s="20">
        <v>3228.0492547200001</v>
      </c>
      <c r="AR211" s="20">
        <v>3360.3469292899999</v>
      </c>
      <c r="AS211" s="20">
        <v>8068.9824471499996</v>
      </c>
      <c r="AT211" s="20">
        <v>6078.9002401199996</v>
      </c>
      <c r="AU211" s="20">
        <v>697.71711184000003</v>
      </c>
      <c r="AV211" s="20">
        <v>1110.57103691</v>
      </c>
      <c r="AW211" s="20">
        <v>176.36671652000001</v>
      </c>
      <c r="AX211" s="20">
        <v>5.42734176</v>
      </c>
    </row>
    <row r="212" spans="1:50">
      <c r="A212" s="2">
        <v>2926806</v>
      </c>
      <c r="B212" s="2" t="s">
        <v>216</v>
      </c>
      <c r="C212" s="3">
        <v>14815</v>
      </c>
      <c r="D212" s="4">
        <v>40.450000000000003</v>
      </c>
      <c r="E212" s="4">
        <v>59.55</v>
      </c>
      <c r="F212" s="4">
        <v>50.23</v>
      </c>
      <c r="G212" s="4">
        <v>49.77</v>
      </c>
      <c r="H212" s="7">
        <v>1176.3110000000001</v>
      </c>
      <c r="I212" s="7">
        <v>2425.2155000000002</v>
      </c>
      <c r="J212" s="7">
        <v>2946.7035000000005</v>
      </c>
      <c r="K212" s="7">
        <v>3192.6325000000002</v>
      </c>
      <c r="L212" s="7">
        <v>3099.2980000000007</v>
      </c>
      <c r="M212" s="7">
        <v>1974.8395</v>
      </c>
      <c r="N212" s="9">
        <v>6378</v>
      </c>
      <c r="O212" s="7">
        <v>4012</v>
      </c>
      <c r="P212" s="11">
        <v>218</v>
      </c>
      <c r="Q212" s="16">
        <v>27.55</v>
      </c>
      <c r="R212" s="16">
        <v>47.11</v>
      </c>
      <c r="S212" s="16">
        <v>73.61</v>
      </c>
      <c r="T212" s="17">
        <v>4852</v>
      </c>
      <c r="U212" s="16">
        <v>35.22</v>
      </c>
      <c r="V212" s="16">
        <v>28.44</v>
      </c>
      <c r="W212" s="16">
        <v>1.8</v>
      </c>
      <c r="X212" s="16">
        <v>6.51</v>
      </c>
      <c r="Y212" s="16">
        <v>42.5</v>
      </c>
      <c r="Z212" s="16">
        <v>60.62</v>
      </c>
      <c r="AA212" s="16">
        <v>55.7</v>
      </c>
      <c r="AB212" s="16">
        <v>32.880000000000003</v>
      </c>
      <c r="AC212" s="20">
        <v>12661.92834264</v>
      </c>
      <c r="AD212" s="7">
        <v>5864.7426242000001</v>
      </c>
      <c r="AE212" s="20">
        <f t="shared" si="3"/>
        <v>7662.8135051900017</v>
      </c>
      <c r="AF212" s="20">
        <v>2611.22950223</v>
      </c>
      <c r="AG212" s="20">
        <v>3499.0236955700002</v>
      </c>
      <c r="AH212" s="20">
        <v>1177.19273294</v>
      </c>
      <c r="AI212" s="20">
        <v>293.30735138</v>
      </c>
      <c r="AJ212" s="20">
        <v>70.544304400000001</v>
      </c>
      <c r="AK212" s="20">
        <v>11.51591867</v>
      </c>
      <c r="AL212" s="20" t="s">
        <v>309</v>
      </c>
      <c r="AM212" s="20">
        <v>4999.1148376000001</v>
      </c>
      <c r="AN212" s="20">
        <v>6152.69635002</v>
      </c>
      <c r="AO212" s="20">
        <v>1038.6586503799999</v>
      </c>
      <c r="AP212" s="20">
        <v>6509.23199277</v>
      </c>
      <c r="AQ212" s="20">
        <v>3960.4561872200002</v>
      </c>
      <c r="AR212" s="20">
        <v>3994.9813838700002</v>
      </c>
      <c r="AS212" s="20">
        <v>8289.9283427600003</v>
      </c>
      <c r="AT212" s="20">
        <v>6709.33094317</v>
      </c>
      <c r="AU212" s="20">
        <v>436.31281806999999</v>
      </c>
      <c r="AV212" s="20">
        <v>970.71174695000002</v>
      </c>
      <c r="AW212" s="20">
        <v>173.57283457</v>
      </c>
      <c r="AX212" s="20" t="s">
        <v>309</v>
      </c>
    </row>
    <row r="213" spans="1:50">
      <c r="A213" s="2">
        <v>2926905</v>
      </c>
      <c r="B213" s="2" t="s">
        <v>217</v>
      </c>
      <c r="C213" s="3">
        <v>11918</v>
      </c>
      <c r="D213" s="4">
        <v>44.19</v>
      </c>
      <c r="E213" s="4">
        <v>55.81</v>
      </c>
      <c r="F213" s="4">
        <v>49.74</v>
      </c>
      <c r="G213" s="4">
        <v>50.26</v>
      </c>
      <c r="H213" s="7">
        <v>891.46640000000002</v>
      </c>
      <c r="I213" s="7">
        <v>1756.7132000000001</v>
      </c>
      <c r="J213" s="7">
        <v>2380.0245999999997</v>
      </c>
      <c r="K213" s="7">
        <v>2557.6028000000001</v>
      </c>
      <c r="L213" s="7">
        <v>2527.8078</v>
      </c>
      <c r="M213" s="7">
        <v>1804.3852000000002</v>
      </c>
      <c r="N213" s="9">
        <v>5068</v>
      </c>
      <c r="O213" s="7">
        <v>3249</v>
      </c>
      <c r="P213" s="11">
        <v>262</v>
      </c>
      <c r="Q213" s="16">
        <v>18.21</v>
      </c>
      <c r="R213" s="16">
        <v>35.21</v>
      </c>
      <c r="S213" s="16">
        <v>65.08</v>
      </c>
      <c r="T213" s="17">
        <v>3453</v>
      </c>
      <c r="U213" s="16">
        <v>33.04</v>
      </c>
      <c r="V213" s="16">
        <v>27.34</v>
      </c>
      <c r="W213" s="16">
        <v>6.09</v>
      </c>
      <c r="X213" s="16">
        <v>0.74</v>
      </c>
      <c r="Y213" s="16">
        <v>49.64</v>
      </c>
      <c r="Z213" s="16">
        <v>71.040000000000006</v>
      </c>
      <c r="AA213" s="16">
        <v>44.27</v>
      </c>
      <c r="AB213" s="16">
        <v>28.22</v>
      </c>
      <c r="AC213" s="20">
        <v>10288.685140920001</v>
      </c>
      <c r="AD213" s="7">
        <v>4294.3291686800003</v>
      </c>
      <c r="AE213" s="20">
        <f t="shared" si="3"/>
        <v>6236.5517413999996</v>
      </c>
      <c r="AF213" s="20">
        <v>1852.20822099</v>
      </c>
      <c r="AG213" s="20">
        <v>2949.8233551500002</v>
      </c>
      <c r="AH213" s="20">
        <v>1126.5433058799999</v>
      </c>
      <c r="AI213" s="20">
        <v>252.40748331</v>
      </c>
      <c r="AJ213" s="20">
        <v>44.66855829</v>
      </c>
      <c r="AK213" s="20">
        <v>10.900817780000001</v>
      </c>
      <c r="AL213" s="20" t="s">
        <v>309</v>
      </c>
      <c r="AM213" s="20">
        <v>4052.1333994800002</v>
      </c>
      <c r="AN213" s="20">
        <v>4592.9497196800003</v>
      </c>
      <c r="AO213" s="20">
        <v>889.39763502999995</v>
      </c>
      <c r="AP213" s="20">
        <v>5695.7354212</v>
      </c>
      <c r="AQ213" s="20">
        <v>3162.7357644499998</v>
      </c>
      <c r="AR213" s="20">
        <v>3700.10320297</v>
      </c>
      <c r="AS213" s="20">
        <v>6844.6851408800003</v>
      </c>
      <c r="AT213" s="20">
        <v>5376.7798720600003</v>
      </c>
      <c r="AU213" s="20">
        <v>419.33361916000001</v>
      </c>
      <c r="AV213" s="20">
        <v>899.49529725000002</v>
      </c>
      <c r="AW213" s="20">
        <v>149.07635241</v>
      </c>
      <c r="AX213" s="20" t="s">
        <v>309</v>
      </c>
    </row>
    <row r="214" spans="1:50">
      <c r="A214" s="2">
        <v>2927309</v>
      </c>
      <c r="B214" s="2" t="s">
        <v>218</v>
      </c>
      <c r="C214" s="3">
        <v>13456</v>
      </c>
      <c r="D214" s="4">
        <v>44.29</v>
      </c>
      <c r="E214" s="4">
        <v>55.71</v>
      </c>
      <c r="F214" s="4">
        <v>48.71</v>
      </c>
      <c r="G214" s="4">
        <v>51.29</v>
      </c>
      <c r="H214" s="7">
        <v>1290.4304</v>
      </c>
      <c r="I214" s="7">
        <v>2318.4688000000001</v>
      </c>
      <c r="J214" s="7">
        <v>2590.2800000000002</v>
      </c>
      <c r="K214" s="7">
        <v>3350.5439999999999</v>
      </c>
      <c r="L214" s="7">
        <v>2583.5519999999997</v>
      </c>
      <c r="M214" s="7">
        <v>1322.7248000000002</v>
      </c>
      <c r="N214" s="9">
        <v>2372</v>
      </c>
      <c r="O214" s="7">
        <v>3833</v>
      </c>
      <c r="P214" s="11">
        <v>264</v>
      </c>
      <c r="Q214" s="16">
        <v>25.6</v>
      </c>
      <c r="R214" s="16">
        <v>43.17</v>
      </c>
      <c r="S214" s="16">
        <v>70.97</v>
      </c>
      <c r="T214" s="17">
        <v>162</v>
      </c>
      <c r="U214" s="16">
        <v>15.64</v>
      </c>
      <c r="V214" s="16">
        <v>12.04</v>
      </c>
      <c r="W214" s="16">
        <v>1.52</v>
      </c>
      <c r="X214" s="16">
        <v>11.43</v>
      </c>
      <c r="Y214" s="16">
        <v>93.96</v>
      </c>
      <c r="Z214" s="16">
        <v>86.9</v>
      </c>
      <c r="AA214" s="16">
        <v>4.5199999999999996</v>
      </c>
      <c r="AB214" s="16">
        <v>1.67</v>
      </c>
      <c r="AC214" s="20">
        <v>11140.045142999999</v>
      </c>
      <c r="AD214" s="7">
        <v>6367.2345402700003</v>
      </c>
      <c r="AE214" s="20">
        <f t="shared" si="3"/>
        <v>7406.0536734499983</v>
      </c>
      <c r="AF214" s="20">
        <v>3063.9465561900001</v>
      </c>
      <c r="AG214" s="20">
        <v>2639.1698530499998</v>
      </c>
      <c r="AH214" s="20">
        <v>1080.80076809</v>
      </c>
      <c r="AI214" s="20">
        <v>488.19897075</v>
      </c>
      <c r="AJ214" s="20">
        <v>100.82744563</v>
      </c>
      <c r="AK214" s="20">
        <v>28.463812449999999</v>
      </c>
      <c r="AL214" s="20">
        <v>4.6462672899999999</v>
      </c>
      <c r="AM214" s="20">
        <v>3733.9914694700001</v>
      </c>
      <c r="AN214" s="20">
        <v>6736.4229896400002</v>
      </c>
      <c r="AO214" s="20">
        <v>931.34951271</v>
      </c>
      <c r="AP214" s="20">
        <v>4403.62215328</v>
      </c>
      <c r="AQ214" s="20">
        <v>2802.6419567600001</v>
      </c>
      <c r="AR214" s="20">
        <v>5204.7299167299998</v>
      </c>
      <c r="AS214" s="20">
        <v>7249.0451429100003</v>
      </c>
      <c r="AT214" s="20">
        <v>4192.1900556600003</v>
      </c>
      <c r="AU214" s="20">
        <v>980.17041031999997</v>
      </c>
      <c r="AV214" s="20">
        <v>1623.8386754000001</v>
      </c>
      <c r="AW214" s="20">
        <v>452.84600153000002</v>
      </c>
      <c r="AX214" s="20" t="s">
        <v>309</v>
      </c>
    </row>
    <row r="215" spans="1:50">
      <c r="A215" s="2">
        <v>2927507</v>
      </c>
      <c r="B215" s="2" t="s">
        <v>219</v>
      </c>
      <c r="C215" s="3">
        <v>19064</v>
      </c>
      <c r="D215" s="4">
        <v>45.47</v>
      </c>
      <c r="E215" s="4">
        <v>54.53</v>
      </c>
      <c r="F215" s="4">
        <v>48.78</v>
      </c>
      <c r="G215" s="4">
        <v>51.22</v>
      </c>
      <c r="H215" s="7">
        <v>1816.7991999999999</v>
      </c>
      <c r="I215" s="7">
        <v>3475.3672000000001</v>
      </c>
      <c r="J215" s="7">
        <v>3330.4807999999994</v>
      </c>
      <c r="K215" s="7">
        <v>4453.3503999999994</v>
      </c>
      <c r="L215" s="7">
        <v>3595.4703999999997</v>
      </c>
      <c r="M215" s="7">
        <v>2392.5320000000002</v>
      </c>
      <c r="N215" s="9">
        <v>6122</v>
      </c>
      <c r="O215" s="7">
        <v>5413</v>
      </c>
      <c r="P215" s="11">
        <v>233</v>
      </c>
      <c r="Q215" s="16">
        <v>22.72</v>
      </c>
      <c r="R215" s="16">
        <v>42.93</v>
      </c>
      <c r="S215" s="16">
        <v>73.010000000000005</v>
      </c>
      <c r="T215" s="17">
        <v>5072</v>
      </c>
      <c r="U215" s="16">
        <v>31.01</v>
      </c>
      <c r="V215" s="16">
        <v>22.23</v>
      </c>
      <c r="W215" s="16">
        <v>24.17</v>
      </c>
      <c r="X215" s="16">
        <v>5.3</v>
      </c>
      <c r="Y215" s="16">
        <v>28.15</v>
      </c>
      <c r="Z215" s="16">
        <v>65.31</v>
      </c>
      <c r="AA215" s="16">
        <v>47.68</v>
      </c>
      <c r="AB215" s="16">
        <v>29.39</v>
      </c>
      <c r="AC215" s="20">
        <v>15815.21200157</v>
      </c>
      <c r="AD215" s="7">
        <v>7098.3258187199999</v>
      </c>
      <c r="AE215" s="20">
        <f t="shared" si="3"/>
        <v>9341.7470499700012</v>
      </c>
      <c r="AF215" s="20">
        <v>3226.92328847</v>
      </c>
      <c r="AG215" s="20">
        <v>4385.7764690599997</v>
      </c>
      <c r="AH215" s="20">
        <v>1213.7559273300001</v>
      </c>
      <c r="AI215" s="20">
        <v>343.94114443000001</v>
      </c>
      <c r="AJ215" s="20">
        <v>129.15187119000001</v>
      </c>
      <c r="AK215" s="20">
        <v>31.007077209999999</v>
      </c>
      <c r="AL215" s="20">
        <v>11.19127228</v>
      </c>
      <c r="AM215" s="20">
        <v>6473.4649515800002</v>
      </c>
      <c r="AN215" s="20">
        <v>7891.4902772900004</v>
      </c>
      <c r="AO215" s="20">
        <v>1920.0676272999999</v>
      </c>
      <c r="AP215" s="20">
        <v>7923.72172426</v>
      </c>
      <c r="AQ215" s="20">
        <v>4553.3973242800002</v>
      </c>
      <c r="AR215" s="20">
        <v>6644.66388216</v>
      </c>
      <c r="AS215" s="20">
        <v>10452.212001579999</v>
      </c>
      <c r="AT215" s="20">
        <v>7800.8593339600002</v>
      </c>
      <c r="AU215" s="20">
        <v>851.03784260999998</v>
      </c>
      <c r="AV215" s="20">
        <v>1601.6527236300001</v>
      </c>
      <c r="AW215" s="20">
        <v>164.22952459999999</v>
      </c>
      <c r="AX215" s="20">
        <v>34.432576779999998</v>
      </c>
    </row>
    <row r="216" spans="1:50">
      <c r="A216" s="2">
        <v>2927606</v>
      </c>
      <c r="B216" s="2" t="s">
        <v>220</v>
      </c>
      <c r="C216" s="3">
        <v>15060</v>
      </c>
      <c r="D216" s="4">
        <v>37.26</v>
      </c>
      <c r="E216" s="4">
        <v>62.74</v>
      </c>
      <c r="F216" s="4">
        <v>51.23</v>
      </c>
      <c r="G216" s="4">
        <v>48.77</v>
      </c>
      <c r="H216" s="7">
        <v>1614.432</v>
      </c>
      <c r="I216" s="7">
        <v>2855.3760000000002</v>
      </c>
      <c r="J216" s="7">
        <v>3058.6859999999997</v>
      </c>
      <c r="K216" s="7">
        <v>3162.6</v>
      </c>
      <c r="L216" s="7">
        <v>2632.4879999999998</v>
      </c>
      <c r="M216" s="7">
        <v>1736.4179999999999</v>
      </c>
      <c r="N216" s="9">
        <v>7218</v>
      </c>
      <c r="O216" s="7">
        <v>4174</v>
      </c>
      <c r="P216" s="11">
        <v>204</v>
      </c>
      <c r="Q216" s="16">
        <v>31.03</v>
      </c>
      <c r="R216" s="16">
        <v>50.69</v>
      </c>
      <c r="S216" s="16">
        <v>76.08</v>
      </c>
      <c r="T216" s="17">
        <v>5346</v>
      </c>
      <c r="U216" s="16">
        <v>48.89</v>
      </c>
      <c r="V216" s="16">
        <v>34.08</v>
      </c>
      <c r="W216" s="16">
        <v>14.78</v>
      </c>
      <c r="X216" s="16">
        <v>30.83</v>
      </c>
      <c r="Y216" s="16">
        <v>21.13</v>
      </c>
      <c r="Z216" s="16">
        <v>32.97</v>
      </c>
      <c r="AA216" s="16">
        <v>64.09</v>
      </c>
      <c r="AB216" s="16">
        <v>36.200000000000003</v>
      </c>
      <c r="AC216" s="20">
        <v>12270.36704033</v>
      </c>
      <c r="AD216" s="7">
        <v>6988.2891061099999</v>
      </c>
      <c r="AE216" s="20">
        <f t="shared" si="3"/>
        <v>7603.0000941099997</v>
      </c>
      <c r="AF216" s="20">
        <v>3413.0981240800002</v>
      </c>
      <c r="AG216" s="20">
        <v>2652.6591032299998</v>
      </c>
      <c r="AH216" s="20">
        <v>1147.58867844</v>
      </c>
      <c r="AI216" s="20">
        <v>313.55264066000001</v>
      </c>
      <c r="AJ216" s="20">
        <v>67.608205519999999</v>
      </c>
      <c r="AK216" s="20">
        <v>8.4933421800000009</v>
      </c>
      <c r="AL216" s="20" t="s">
        <v>309</v>
      </c>
      <c r="AM216" s="20">
        <v>4667.3669462999997</v>
      </c>
      <c r="AN216" s="20">
        <v>7296.0220855600001</v>
      </c>
      <c r="AO216" s="20">
        <v>2058.0907348300002</v>
      </c>
      <c r="AP216" s="20">
        <v>4974.3449548500002</v>
      </c>
      <c r="AQ216" s="20">
        <v>2609.2762114699999</v>
      </c>
      <c r="AR216" s="20">
        <v>5112.6697724699998</v>
      </c>
      <c r="AS216" s="20">
        <v>7544.3670403799997</v>
      </c>
      <c r="AT216" s="20">
        <v>6196.3327676500003</v>
      </c>
      <c r="AU216" s="20">
        <v>489.49938350999997</v>
      </c>
      <c r="AV216" s="20">
        <v>690.02035458</v>
      </c>
      <c r="AW216" s="20">
        <v>154.32107564</v>
      </c>
      <c r="AX216" s="20">
        <v>14.193459000000001</v>
      </c>
    </row>
    <row r="217" spans="1:50">
      <c r="A217" s="2">
        <v>2927903</v>
      </c>
      <c r="B217" s="2" t="s">
        <v>221</v>
      </c>
      <c r="C217" s="3">
        <v>10363</v>
      </c>
      <c r="D217" s="4">
        <v>91.81</v>
      </c>
      <c r="E217" s="4">
        <v>8.19</v>
      </c>
      <c r="F217" s="4">
        <v>49.55</v>
      </c>
      <c r="G217" s="4">
        <v>50.45</v>
      </c>
      <c r="H217" s="7">
        <v>851.83860000000004</v>
      </c>
      <c r="I217" s="7">
        <v>1720.2580000000003</v>
      </c>
      <c r="J217" s="7">
        <v>1975.1877999999999</v>
      </c>
      <c r="K217" s="7">
        <v>2254.9888000000001</v>
      </c>
      <c r="L217" s="7">
        <v>2096.4348999999997</v>
      </c>
      <c r="M217" s="7">
        <v>1465.3282000000002</v>
      </c>
      <c r="N217" s="9">
        <v>4404</v>
      </c>
      <c r="O217" s="7">
        <v>3226</v>
      </c>
      <c r="P217" s="11">
        <v>278</v>
      </c>
      <c r="Q217" s="16">
        <v>19.079999999999998</v>
      </c>
      <c r="R217" s="16">
        <v>37.75</v>
      </c>
      <c r="S217" s="16">
        <v>69.19</v>
      </c>
      <c r="T217" s="17">
        <v>435</v>
      </c>
      <c r="U217" s="16">
        <v>34.21</v>
      </c>
      <c r="V217" s="16">
        <v>28.26</v>
      </c>
      <c r="W217" s="16">
        <v>37.270000000000003</v>
      </c>
      <c r="X217" s="16">
        <v>62.46</v>
      </c>
      <c r="Y217" s="16">
        <v>55.34</v>
      </c>
      <c r="Z217" s="16">
        <v>32.520000000000003</v>
      </c>
      <c r="AA217" s="16">
        <v>7.38</v>
      </c>
      <c r="AB217" s="16">
        <v>5.0199999999999996</v>
      </c>
      <c r="AC217" s="20">
        <v>8816.7455278699999</v>
      </c>
      <c r="AD217" s="7">
        <v>3755.29206957</v>
      </c>
      <c r="AE217" s="20">
        <f t="shared" si="3"/>
        <v>5702.4689265599991</v>
      </c>
      <c r="AF217" s="20">
        <v>1900.62761972</v>
      </c>
      <c r="AG217" s="20">
        <v>2650.2230106299999</v>
      </c>
      <c r="AH217" s="20">
        <v>828.51440475000004</v>
      </c>
      <c r="AI217" s="20">
        <v>253.76271256000001</v>
      </c>
      <c r="AJ217" s="20">
        <v>42.458257230000001</v>
      </c>
      <c r="AK217" s="20">
        <v>26.882921670000002</v>
      </c>
      <c r="AL217" s="20" t="s">
        <v>309</v>
      </c>
      <c r="AM217" s="20">
        <v>3114.2766012699999</v>
      </c>
      <c r="AN217" s="20">
        <v>4314.5396886099998</v>
      </c>
      <c r="AO217" s="20">
        <v>513.57061194000005</v>
      </c>
      <c r="AP217" s="20">
        <v>4502.2058392199997</v>
      </c>
      <c r="AQ217" s="20">
        <v>2600.7059893300002</v>
      </c>
      <c r="AR217" s="20">
        <v>3430.83867809</v>
      </c>
      <c r="AS217" s="20">
        <v>5789.7455278199996</v>
      </c>
      <c r="AT217" s="20">
        <v>4176.0816945200004</v>
      </c>
      <c r="AU217" s="20">
        <v>540.16153241999996</v>
      </c>
      <c r="AV217" s="20">
        <v>895.86527809999995</v>
      </c>
      <c r="AW217" s="20">
        <v>177.63702278</v>
      </c>
      <c r="AX217" s="20" t="s">
        <v>309</v>
      </c>
    </row>
    <row r="218" spans="1:50">
      <c r="A218" s="2">
        <v>2928059</v>
      </c>
      <c r="B218" s="2" t="s">
        <v>222</v>
      </c>
      <c r="C218" s="3">
        <v>13344</v>
      </c>
      <c r="D218" s="4">
        <v>60.49</v>
      </c>
      <c r="E218" s="4">
        <v>39.51</v>
      </c>
      <c r="F218" s="4">
        <v>52.84</v>
      </c>
      <c r="G218" s="4">
        <v>47.16</v>
      </c>
      <c r="H218" s="7">
        <v>1339.7375999999997</v>
      </c>
      <c r="I218" s="7">
        <v>2530.0224000000003</v>
      </c>
      <c r="J218" s="7">
        <v>2555.3759999999997</v>
      </c>
      <c r="K218" s="7">
        <v>2648.7840000000001</v>
      </c>
      <c r="L218" s="7">
        <v>2786.2271999999998</v>
      </c>
      <c r="M218" s="7">
        <v>1483.8527999999999</v>
      </c>
      <c r="N218" s="9">
        <v>5664</v>
      </c>
      <c r="O218" s="7">
        <v>3971</v>
      </c>
      <c r="P218" s="11">
        <v>245</v>
      </c>
      <c r="Q218" s="16">
        <v>14.29</v>
      </c>
      <c r="R218" s="16">
        <v>38.74</v>
      </c>
      <c r="S218" s="16">
        <v>71.17</v>
      </c>
      <c r="T218" s="17">
        <v>3841</v>
      </c>
      <c r="U218" s="16">
        <v>35.520000000000003</v>
      </c>
      <c r="V218" s="16">
        <v>29.89</v>
      </c>
      <c r="W218" s="16">
        <v>27.84</v>
      </c>
      <c r="X218" s="16">
        <v>40.29</v>
      </c>
      <c r="Y218" s="16">
        <v>26.45</v>
      </c>
      <c r="Z218" s="16">
        <v>24.86</v>
      </c>
      <c r="AA218" s="16">
        <v>45.71</v>
      </c>
      <c r="AB218" s="16">
        <v>34.85</v>
      </c>
      <c r="AC218" s="20">
        <v>10980.93770563</v>
      </c>
      <c r="AD218" s="7">
        <v>5087.0742987000003</v>
      </c>
      <c r="AE218" s="20">
        <f t="shared" si="3"/>
        <v>6719.5914838399995</v>
      </c>
      <c r="AF218" s="20">
        <v>1766.10981726</v>
      </c>
      <c r="AG218" s="20">
        <v>3498.8399242199998</v>
      </c>
      <c r="AH218" s="20">
        <v>1068.0932079199999</v>
      </c>
      <c r="AI218" s="20">
        <v>304.79116705000001</v>
      </c>
      <c r="AJ218" s="20">
        <v>77.493464180000004</v>
      </c>
      <c r="AK218" s="20">
        <v>4.2639032099999996</v>
      </c>
      <c r="AL218" s="20" t="s">
        <v>309</v>
      </c>
      <c r="AM218" s="20">
        <v>4261.34622184</v>
      </c>
      <c r="AN218" s="20">
        <v>5492.1759879600004</v>
      </c>
      <c r="AO218" s="20">
        <v>734.79970623999998</v>
      </c>
      <c r="AP218" s="20">
        <v>5488.76171772</v>
      </c>
      <c r="AQ218" s="20">
        <v>3526.5465156</v>
      </c>
      <c r="AR218" s="20">
        <v>4369.93616853</v>
      </c>
      <c r="AS218" s="20">
        <v>6963.9377056699996</v>
      </c>
      <c r="AT218" s="20">
        <v>5606.8195718300003</v>
      </c>
      <c r="AU218" s="20">
        <v>467.57351865999999</v>
      </c>
      <c r="AV218" s="20">
        <v>785.11616684000001</v>
      </c>
      <c r="AW218" s="20">
        <v>85.519277900000006</v>
      </c>
      <c r="AX218" s="20">
        <v>18.90917044</v>
      </c>
    </row>
    <row r="219" spans="1:50">
      <c r="A219" s="2">
        <v>2929008</v>
      </c>
      <c r="B219" s="2" t="s">
        <v>223</v>
      </c>
      <c r="C219" s="3">
        <v>14098</v>
      </c>
      <c r="D219" s="4">
        <v>65.72</v>
      </c>
      <c r="E219" s="4">
        <v>34.28</v>
      </c>
      <c r="F219" s="4">
        <v>48.82</v>
      </c>
      <c r="G219" s="4">
        <v>51.18</v>
      </c>
      <c r="H219" s="7">
        <v>1103.8733999999999</v>
      </c>
      <c r="I219" s="7">
        <v>2093.5529999999999</v>
      </c>
      <c r="J219" s="7">
        <v>2789.9941999999996</v>
      </c>
      <c r="K219" s="7">
        <v>3810.6894000000002</v>
      </c>
      <c r="L219" s="7">
        <v>2960.58</v>
      </c>
      <c r="M219" s="7">
        <v>1339.31</v>
      </c>
      <c r="N219" s="9">
        <v>3272</v>
      </c>
      <c r="O219" s="7">
        <v>3695</v>
      </c>
      <c r="P219" s="11">
        <v>303</v>
      </c>
      <c r="Q219" s="16">
        <v>16.100000000000001</v>
      </c>
      <c r="R219" s="16">
        <v>33.51</v>
      </c>
      <c r="S219" s="16">
        <v>63.79</v>
      </c>
      <c r="T219" s="17">
        <v>3528</v>
      </c>
      <c r="U219" s="16">
        <v>23.1</v>
      </c>
      <c r="V219" s="16">
        <v>15.01</v>
      </c>
      <c r="W219" s="16">
        <v>46.97</v>
      </c>
      <c r="X219" s="16">
        <v>56.83</v>
      </c>
      <c r="Y219" s="16">
        <v>19.07</v>
      </c>
      <c r="Z219" s="16">
        <v>17.75</v>
      </c>
      <c r="AA219" s="16">
        <v>33.96</v>
      </c>
      <c r="AB219" s="16">
        <v>25.41</v>
      </c>
      <c r="AC219" s="20">
        <v>12179.55957799</v>
      </c>
      <c r="AD219" s="7">
        <v>5977.2273115899998</v>
      </c>
      <c r="AE219" s="20">
        <f t="shared" si="3"/>
        <v>7469.0267864900006</v>
      </c>
      <c r="AF219" s="20">
        <v>2266.3098564900001</v>
      </c>
      <c r="AG219" s="20">
        <v>3047.24366998</v>
      </c>
      <c r="AH219" s="20">
        <v>1511.60622476</v>
      </c>
      <c r="AI219" s="20">
        <v>519.44959972000004</v>
      </c>
      <c r="AJ219" s="20">
        <v>104.12901269</v>
      </c>
      <c r="AK219" s="20">
        <v>14.947994</v>
      </c>
      <c r="AL219" s="20">
        <v>5.3404288500000003</v>
      </c>
      <c r="AM219" s="20">
        <v>4710.5327916099995</v>
      </c>
      <c r="AN219" s="20">
        <v>6865.46582657</v>
      </c>
      <c r="AO219" s="20">
        <v>1482.69242958</v>
      </c>
      <c r="AP219" s="20">
        <v>5314.0937515300002</v>
      </c>
      <c r="AQ219" s="20">
        <v>3227.8403620300001</v>
      </c>
      <c r="AR219" s="20">
        <v>4482.9755576899997</v>
      </c>
      <c r="AS219" s="20">
        <v>8083.5595781100001</v>
      </c>
      <c r="AT219" s="20">
        <v>4889.3076909499996</v>
      </c>
      <c r="AU219" s="20">
        <v>954.58295958999997</v>
      </c>
      <c r="AV219" s="20">
        <v>1954.28147863</v>
      </c>
      <c r="AW219" s="20">
        <v>252.07368048999999</v>
      </c>
      <c r="AX219" s="20">
        <v>33.313768449999998</v>
      </c>
    </row>
    <row r="220" spans="1:50">
      <c r="A220" s="2">
        <v>2929057</v>
      </c>
      <c r="B220" s="2" t="s">
        <v>224</v>
      </c>
      <c r="C220" s="3">
        <v>13048</v>
      </c>
      <c r="D220" s="4">
        <v>81.14</v>
      </c>
      <c r="E220" s="4">
        <v>18.86</v>
      </c>
      <c r="F220" s="4">
        <v>50.09</v>
      </c>
      <c r="G220" s="4">
        <v>49.91</v>
      </c>
      <c r="H220" s="7">
        <v>1389.6120000000001</v>
      </c>
      <c r="I220" s="7">
        <v>2348.64</v>
      </c>
      <c r="J220" s="7">
        <v>2570.4559999999997</v>
      </c>
      <c r="K220" s="7">
        <v>3058.4512</v>
      </c>
      <c r="L220" s="7">
        <v>2442.5855999999999</v>
      </c>
      <c r="M220" s="7">
        <v>1239.56</v>
      </c>
      <c r="N220" s="9">
        <v>3134</v>
      </c>
      <c r="O220" s="7">
        <v>3683</v>
      </c>
      <c r="P220" s="11">
        <v>372</v>
      </c>
      <c r="Q220" s="16">
        <v>12.92</v>
      </c>
      <c r="R220" s="16">
        <v>29.8</v>
      </c>
      <c r="S220" s="16">
        <v>62.7</v>
      </c>
      <c r="T220" s="17">
        <v>745</v>
      </c>
      <c r="U220" s="16">
        <v>23.47</v>
      </c>
      <c r="V220" s="16">
        <v>16.829999999999998</v>
      </c>
      <c r="W220" s="16">
        <v>1.1000000000000001</v>
      </c>
      <c r="X220" s="16">
        <v>1.28</v>
      </c>
      <c r="Y220" s="16">
        <v>77.77</v>
      </c>
      <c r="Z220" s="16">
        <v>92.07</v>
      </c>
      <c r="AA220" s="16">
        <v>21.14</v>
      </c>
      <c r="AB220" s="16">
        <v>6.65</v>
      </c>
      <c r="AC220" s="20">
        <v>10650.24697609</v>
      </c>
      <c r="AD220" s="7">
        <v>5171.24749625</v>
      </c>
      <c r="AE220" s="20">
        <f t="shared" si="3"/>
        <v>6981.9998679599994</v>
      </c>
      <c r="AF220" s="20">
        <v>1885.0521575</v>
      </c>
      <c r="AG220" s="20">
        <v>3065.28517857</v>
      </c>
      <c r="AH220" s="20">
        <v>1382.7745710500001</v>
      </c>
      <c r="AI220" s="20">
        <v>504.44557791</v>
      </c>
      <c r="AJ220" s="20">
        <v>123.78308294</v>
      </c>
      <c r="AK220" s="20">
        <v>14.37644974</v>
      </c>
      <c r="AL220" s="20">
        <v>6.2828502500000001</v>
      </c>
      <c r="AM220" s="20">
        <v>3668.2471081499998</v>
      </c>
      <c r="AN220" s="20">
        <v>5683.4396772999999</v>
      </c>
      <c r="AO220" s="20">
        <v>811.84669451000002</v>
      </c>
      <c r="AP220" s="20">
        <v>4966.8072988100002</v>
      </c>
      <c r="AQ220" s="20">
        <v>2856.4004136399999</v>
      </c>
      <c r="AR220" s="20">
        <v>4397.6185384299997</v>
      </c>
      <c r="AS220" s="20">
        <v>6785.2469760900003</v>
      </c>
      <c r="AT220" s="20">
        <v>4586.2081854199996</v>
      </c>
      <c r="AU220" s="20">
        <v>649.94027515000005</v>
      </c>
      <c r="AV220" s="20">
        <v>1322.1275467099999</v>
      </c>
      <c r="AW220" s="20">
        <v>226.97096880999999</v>
      </c>
      <c r="AX220" s="20" t="s">
        <v>309</v>
      </c>
    </row>
    <row r="221" spans="1:50">
      <c r="A221" s="2">
        <v>2929255</v>
      </c>
      <c r="B221" s="2" t="s">
        <v>225</v>
      </c>
      <c r="C221" s="3">
        <v>18427</v>
      </c>
      <c r="D221" s="4">
        <v>56.95</v>
      </c>
      <c r="E221" s="4">
        <v>43.05</v>
      </c>
      <c r="F221" s="4">
        <v>51.28</v>
      </c>
      <c r="G221" s="4">
        <v>48.72</v>
      </c>
      <c r="H221" s="7">
        <v>1962.4755000000002</v>
      </c>
      <c r="I221" s="7">
        <v>3296.5903000000003</v>
      </c>
      <c r="J221" s="7">
        <v>3488.2311</v>
      </c>
      <c r="K221" s="7">
        <v>4339.5585000000001</v>
      </c>
      <c r="L221" s="7">
        <v>3429.2646999999997</v>
      </c>
      <c r="M221" s="7">
        <v>1910.8798999999999</v>
      </c>
      <c r="N221" s="9">
        <v>5152</v>
      </c>
      <c r="O221" s="7">
        <v>5121</v>
      </c>
      <c r="P221" s="11">
        <v>201</v>
      </c>
      <c r="Q221" s="16">
        <v>27.92</v>
      </c>
      <c r="R221" s="16">
        <v>49.31</v>
      </c>
      <c r="S221" s="16">
        <v>76.44</v>
      </c>
      <c r="T221" s="17">
        <v>2276</v>
      </c>
      <c r="U221" s="16">
        <v>27.19</v>
      </c>
      <c r="V221" s="16">
        <v>19.559999999999999</v>
      </c>
      <c r="W221" s="16">
        <v>4.17</v>
      </c>
      <c r="X221" s="16">
        <v>7.32</v>
      </c>
      <c r="Y221" s="16">
        <v>74.180000000000007</v>
      </c>
      <c r="Z221" s="16">
        <v>78.7</v>
      </c>
      <c r="AA221" s="16">
        <v>21.65</v>
      </c>
      <c r="AB221" s="16">
        <v>13.98</v>
      </c>
      <c r="AC221" s="20">
        <v>15072.85213463</v>
      </c>
      <c r="AD221" s="7">
        <v>6995.2093370599996</v>
      </c>
      <c r="AE221" s="20">
        <f t="shared" si="3"/>
        <v>9492.3842101400005</v>
      </c>
      <c r="AF221" s="20">
        <v>3694.5750917099999</v>
      </c>
      <c r="AG221" s="20">
        <v>3873.1730424299999</v>
      </c>
      <c r="AH221" s="20">
        <v>1413.61260367</v>
      </c>
      <c r="AI221" s="20">
        <v>422.02526079</v>
      </c>
      <c r="AJ221" s="20">
        <v>63.985912999999996</v>
      </c>
      <c r="AK221" s="20">
        <v>19.298555260000001</v>
      </c>
      <c r="AL221" s="20">
        <v>5.7137432800000001</v>
      </c>
      <c r="AM221" s="20">
        <v>5580.4679247000004</v>
      </c>
      <c r="AN221" s="20">
        <v>7500.5299320599997</v>
      </c>
      <c r="AO221" s="20">
        <v>1016.36969268</v>
      </c>
      <c r="AP221" s="20">
        <v>7572.3222027800002</v>
      </c>
      <c r="AQ221" s="20">
        <v>4564.0982320200001</v>
      </c>
      <c r="AR221" s="20">
        <v>6082.0139828000001</v>
      </c>
      <c r="AS221" s="20">
        <v>9691.8521348100003</v>
      </c>
      <c r="AT221" s="20">
        <v>6844.00053845</v>
      </c>
      <c r="AU221" s="20">
        <v>968.91938570000002</v>
      </c>
      <c r="AV221" s="20">
        <v>1641.1767754099999</v>
      </c>
      <c r="AW221" s="20">
        <v>222.25231688</v>
      </c>
      <c r="AX221" s="20">
        <v>15.503118369999999</v>
      </c>
    </row>
    <row r="222" spans="1:50">
      <c r="A222" s="2">
        <v>2929370</v>
      </c>
      <c r="B222" s="2" t="s">
        <v>226</v>
      </c>
      <c r="C222" s="3">
        <v>10180</v>
      </c>
      <c r="D222" s="4">
        <v>68.67</v>
      </c>
      <c r="E222" s="4">
        <v>31.33</v>
      </c>
      <c r="F222" s="4">
        <v>50.04</v>
      </c>
      <c r="G222" s="4">
        <v>49.96</v>
      </c>
      <c r="H222" s="7">
        <v>1010.8739999999999</v>
      </c>
      <c r="I222" s="7">
        <v>1798.806</v>
      </c>
      <c r="J222" s="7">
        <v>1857.85</v>
      </c>
      <c r="K222" s="7">
        <v>2206.0059999999999</v>
      </c>
      <c r="L222" s="7">
        <v>1950.4879999999998</v>
      </c>
      <c r="M222" s="7">
        <v>1355.9760000000001</v>
      </c>
      <c r="N222" s="9">
        <v>4210</v>
      </c>
      <c r="O222" s="7">
        <v>3142</v>
      </c>
      <c r="P222" s="11">
        <v>236</v>
      </c>
      <c r="Q222" s="16">
        <v>19.61</v>
      </c>
      <c r="R222" s="16">
        <v>40.18</v>
      </c>
      <c r="S222" s="16">
        <v>70.17</v>
      </c>
      <c r="T222" s="17">
        <v>2226</v>
      </c>
      <c r="U222" s="16">
        <v>36.659999999999997</v>
      </c>
      <c r="V222" s="16">
        <v>28.56</v>
      </c>
      <c r="W222" s="16">
        <v>34.76</v>
      </c>
      <c r="X222" s="16">
        <v>31.29</v>
      </c>
      <c r="Y222" s="16">
        <v>32.92</v>
      </c>
      <c r="Z222" s="16">
        <v>49.27</v>
      </c>
      <c r="AA222" s="16">
        <v>32.32</v>
      </c>
      <c r="AB222" s="16">
        <v>19.45</v>
      </c>
      <c r="AC222" s="20">
        <v>8408.3725027599994</v>
      </c>
      <c r="AD222" s="7">
        <v>4202.19046445</v>
      </c>
      <c r="AE222" s="20">
        <f t="shared" si="3"/>
        <v>5954.7014366399999</v>
      </c>
      <c r="AF222" s="20">
        <v>2387.3639073099998</v>
      </c>
      <c r="AG222" s="20">
        <v>2513.30356889</v>
      </c>
      <c r="AH222" s="20">
        <v>792.96552888999997</v>
      </c>
      <c r="AI222" s="20">
        <v>229.85417219999999</v>
      </c>
      <c r="AJ222" s="20">
        <v>21.4929101</v>
      </c>
      <c r="AK222" s="20">
        <v>9.7213492499999994</v>
      </c>
      <c r="AL222" s="20" t="s">
        <v>309</v>
      </c>
      <c r="AM222" s="20">
        <v>2453.6710660899998</v>
      </c>
      <c r="AN222" s="20">
        <v>4588.2495639999997</v>
      </c>
      <c r="AO222" s="20">
        <v>646.39665781999997</v>
      </c>
      <c r="AP222" s="20">
        <v>3820.12293873</v>
      </c>
      <c r="AQ222" s="20">
        <v>1807.2744082700001</v>
      </c>
      <c r="AR222" s="20">
        <v>3280.2022815099999</v>
      </c>
      <c r="AS222" s="20">
        <v>5514.3725027399996</v>
      </c>
      <c r="AT222" s="20">
        <v>4561.5095077400001</v>
      </c>
      <c r="AU222" s="20">
        <v>353.37772268999998</v>
      </c>
      <c r="AV222" s="20">
        <v>557.89909749000003</v>
      </c>
      <c r="AW222" s="20">
        <v>41.586174819999997</v>
      </c>
      <c r="AX222" s="20" t="s">
        <v>309</v>
      </c>
    </row>
    <row r="223" spans="1:50">
      <c r="A223" s="2">
        <v>2929404</v>
      </c>
      <c r="B223" s="2" t="s">
        <v>227</v>
      </c>
      <c r="C223" s="3">
        <v>10414</v>
      </c>
      <c r="D223" s="4">
        <v>32.26</v>
      </c>
      <c r="E223" s="4">
        <v>67.739999999999995</v>
      </c>
      <c r="F223" s="4">
        <v>50.68</v>
      </c>
      <c r="G223" s="4">
        <v>49.32</v>
      </c>
      <c r="H223" s="7">
        <v>925.80460000000005</v>
      </c>
      <c r="I223" s="7">
        <v>1778.7112</v>
      </c>
      <c r="J223" s="7">
        <v>1863.0645999999999</v>
      </c>
      <c r="K223" s="7">
        <v>2410.8409999999999</v>
      </c>
      <c r="L223" s="7">
        <v>2166.1120000000001</v>
      </c>
      <c r="M223" s="7">
        <v>1269.4666</v>
      </c>
      <c r="N223" s="9">
        <v>3794</v>
      </c>
      <c r="O223" s="7">
        <v>3098</v>
      </c>
      <c r="P223" s="11">
        <v>247</v>
      </c>
      <c r="Q223" s="16">
        <v>22.7</v>
      </c>
      <c r="R223" s="16">
        <v>42.24</v>
      </c>
      <c r="S223" s="16">
        <v>68.430000000000007</v>
      </c>
      <c r="T223" s="17">
        <v>5067</v>
      </c>
      <c r="U223" s="16">
        <v>29.37</v>
      </c>
      <c r="V223" s="16">
        <v>24.61</v>
      </c>
      <c r="W223" s="16">
        <v>6.71</v>
      </c>
      <c r="X223" s="16">
        <v>14.01</v>
      </c>
      <c r="Y223" s="16">
        <v>22.78</v>
      </c>
      <c r="Z223" s="16">
        <v>34.700000000000003</v>
      </c>
      <c r="AA223" s="16">
        <v>70.510000000000005</v>
      </c>
      <c r="AB223" s="16">
        <v>51.29</v>
      </c>
      <c r="AC223" s="20">
        <v>8720.2148347599996</v>
      </c>
      <c r="AD223" s="7">
        <v>5206.5111086899997</v>
      </c>
      <c r="AE223" s="20">
        <f t="shared" si="3"/>
        <v>5966.4631769999996</v>
      </c>
      <c r="AF223" s="20">
        <v>2332.36885648</v>
      </c>
      <c r="AG223" s="20">
        <v>2521.7442467999999</v>
      </c>
      <c r="AH223" s="20">
        <v>835.53384019999999</v>
      </c>
      <c r="AI223" s="20">
        <v>212.91958073000001</v>
      </c>
      <c r="AJ223" s="20">
        <v>53.624319460000002</v>
      </c>
      <c r="AK223" s="20">
        <v>4.4361673699999997</v>
      </c>
      <c r="AL223" s="20">
        <v>5.8361659599999998</v>
      </c>
      <c r="AM223" s="20">
        <v>2753.75165775</v>
      </c>
      <c r="AN223" s="20">
        <v>5430.8264271300004</v>
      </c>
      <c r="AO223" s="20">
        <v>760.00253982000004</v>
      </c>
      <c r="AP223" s="20">
        <v>3289.3884076200002</v>
      </c>
      <c r="AQ223" s="20">
        <v>1993.74911793</v>
      </c>
      <c r="AR223" s="20">
        <v>3288.5549700500001</v>
      </c>
      <c r="AS223" s="20">
        <v>5831.21483472</v>
      </c>
      <c r="AT223" s="20">
        <v>4639.44807141</v>
      </c>
      <c r="AU223" s="20">
        <v>333.63726924999997</v>
      </c>
      <c r="AV223" s="20">
        <v>722.12879882000004</v>
      </c>
      <c r="AW223" s="20">
        <v>136.00069524</v>
      </c>
      <c r="AX223" s="20" t="s">
        <v>309</v>
      </c>
    </row>
    <row r="224" spans="1:50">
      <c r="A224" s="2">
        <v>2929602</v>
      </c>
      <c r="B224" s="2" t="s">
        <v>228</v>
      </c>
      <c r="C224" s="3">
        <v>16585</v>
      </c>
      <c r="D224" s="4">
        <v>48.74</v>
      </c>
      <c r="E224" s="4">
        <v>51.26</v>
      </c>
      <c r="F224" s="4">
        <v>48.1</v>
      </c>
      <c r="G224" s="4">
        <v>51.9</v>
      </c>
      <c r="H224" s="7">
        <v>1424.6514999999999</v>
      </c>
      <c r="I224" s="7">
        <v>2681.7945</v>
      </c>
      <c r="J224" s="7">
        <v>3194.2710000000002</v>
      </c>
      <c r="K224" s="7">
        <v>3960.498</v>
      </c>
      <c r="L224" s="7">
        <v>3389.9740000000002</v>
      </c>
      <c r="M224" s="7">
        <v>1933.8110000000001</v>
      </c>
      <c r="N224" s="9">
        <v>3962</v>
      </c>
      <c r="O224" s="7">
        <v>4779</v>
      </c>
      <c r="P224" s="11">
        <v>279</v>
      </c>
      <c r="Q224" s="16">
        <v>16.66</v>
      </c>
      <c r="R224" s="16">
        <v>35.21</v>
      </c>
      <c r="S224" s="16">
        <v>67.510000000000005</v>
      </c>
      <c r="T224" s="17">
        <v>5992</v>
      </c>
      <c r="U224" s="16">
        <v>25.68</v>
      </c>
      <c r="V224" s="16">
        <v>15.88</v>
      </c>
      <c r="W224" s="16">
        <v>1.29</v>
      </c>
      <c r="X224" s="16">
        <v>3.45</v>
      </c>
      <c r="Y224" s="16">
        <v>42.56</v>
      </c>
      <c r="Z224" s="16">
        <v>57.52</v>
      </c>
      <c r="AA224" s="16">
        <v>56.15</v>
      </c>
      <c r="AB224" s="16">
        <v>39.020000000000003</v>
      </c>
      <c r="AC224" s="20">
        <v>14030.872126759999</v>
      </c>
      <c r="AD224" s="7">
        <v>6796.6903643300002</v>
      </c>
      <c r="AE224" s="20">
        <f t="shared" si="3"/>
        <v>8692.845247270001</v>
      </c>
      <c r="AF224" s="20">
        <v>2822.6948117799998</v>
      </c>
      <c r="AG224" s="20">
        <v>3963.2025642100002</v>
      </c>
      <c r="AH224" s="20">
        <v>1311.1327331699999</v>
      </c>
      <c r="AI224" s="20">
        <v>396.26384565000001</v>
      </c>
      <c r="AJ224" s="20">
        <v>150.93439211</v>
      </c>
      <c r="AK224" s="20">
        <v>23.854552080000001</v>
      </c>
      <c r="AL224" s="20">
        <v>24.76234827</v>
      </c>
      <c r="AM224" s="20">
        <v>5338.0268794399999</v>
      </c>
      <c r="AN224" s="20">
        <v>7601.6993934499997</v>
      </c>
      <c r="AO224" s="20">
        <v>1551.25386327</v>
      </c>
      <c r="AP224" s="20">
        <v>6429.1727332600003</v>
      </c>
      <c r="AQ224" s="20">
        <v>3786.7730161700001</v>
      </c>
      <c r="AR224" s="20">
        <v>6895.0579112300002</v>
      </c>
      <c r="AS224" s="20">
        <v>9296.8721267000001</v>
      </c>
      <c r="AT224" s="20">
        <v>6364.5331365599995</v>
      </c>
      <c r="AU224" s="20">
        <v>1255.6297673399999</v>
      </c>
      <c r="AV224" s="20">
        <v>1413.6408185400001</v>
      </c>
      <c r="AW224" s="20">
        <v>193.15026644</v>
      </c>
      <c r="AX224" s="20">
        <v>69.918137819999998</v>
      </c>
    </row>
    <row r="225" spans="1:50">
      <c r="A225" s="2">
        <v>2929701</v>
      </c>
      <c r="B225" s="2" t="s">
        <v>229</v>
      </c>
      <c r="C225" s="3">
        <v>18964</v>
      </c>
      <c r="D225" s="4">
        <v>22.84</v>
      </c>
      <c r="E225" s="4">
        <v>77.16</v>
      </c>
      <c r="F225" s="4">
        <v>50.45</v>
      </c>
      <c r="G225" s="4">
        <v>49.55</v>
      </c>
      <c r="H225" s="7">
        <v>1860.3684000000001</v>
      </c>
      <c r="I225" s="7">
        <v>3688.498</v>
      </c>
      <c r="J225" s="7">
        <v>3751.0792000000006</v>
      </c>
      <c r="K225" s="7">
        <v>4014.6788000000001</v>
      </c>
      <c r="L225" s="7">
        <v>3320.5964000000004</v>
      </c>
      <c r="M225" s="7">
        <v>2328.7791999999999</v>
      </c>
      <c r="N225" s="9">
        <v>8148</v>
      </c>
      <c r="O225" s="7">
        <v>5156</v>
      </c>
      <c r="P225" s="11">
        <v>197</v>
      </c>
      <c r="Q225" s="16">
        <v>33.26</v>
      </c>
      <c r="R225" s="16">
        <v>51.54</v>
      </c>
      <c r="S225" s="16">
        <v>77.760000000000005</v>
      </c>
      <c r="T225" s="17">
        <v>2331</v>
      </c>
      <c r="U225" s="16">
        <v>41.33</v>
      </c>
      <c r="V225" s="16">
        <v>30.37</v>
      </c>
      <c r="W225" s="16">
        <v>17.47</v>
      </c>
      <c r="X225" s="16">
        <v>23.74</v>
      </c>
      <c r="Y225" s="16">
        <v>34.11</v>
      </c>
      <c r="Z225" s="16">
        <v>63.15</v>
      </c>
      <c r="AA225" s="16">
        <v>48.42</v>
      </c>
      <c r="AB225" s="16">
        <v>13.11</v>
      </c>
      <c r="AC225" s="20">
        <v>15655.712233210001</v>
      </c>
      <c r="AD225" s="7">
        <v>8721.7847367899994</v>
      </c>
      <c r="AE225" s="20">
        <f t="shared" si="3"/>
        <v>9048.9577855100015</v>
      </c>
      <c r="AF225" s="20">
        <v>3763.06775763</v>
      </c>
      <c r="AG225" s="20">
        <v>3684.59611369</v>
      </c>
      <c r="AH225" s="20">
        <v>1258.3445528899999</v>
      </c>
      <c r="AI225" s="20">
        <v>269.00363339</v>
      </c>
      <c r="AJ225" s="20">
        <v>64.117348030000002</v>
      </c>
      <c r="AK225" s="20">
        <v>5.0780215000000002</v>
      </c>
      <c r="AL225" s="20">
        <v>4.7503583799999998</v>
      </c>
      <c r="AM225" s="20">
        <v>6606.7544476700004</v>
      </c>
      <c r="AN225" s="20">
        <v>9184.6550167299993</v>
      </c>
      <c r="AO225" s="20">
        <v>2790.4658298300001</v>
      </c>
      <c r="AP225" s="20">
        <v>6471.0572164499999</v>
      </c>
      <c r="AQ225" s="20">
        <v>3816.2886178399999</v>
      </c>
      <c r="AR225" s="20">
        <v>6903.1962521799996</v>
      </c>
      <c r="AS225" s="20">
        <v>9694.7122331800001</v>
      </c>
      <c r="AT225" s="20">
        <v>8183.3341815900003</v>
      </c>
      <c r="AU225" s="20">
        <v>585.55930890000002</v>
      </c>
      <c r="AV225" s="20">
        <v>769.31434981999996</v>
      </c>
      <c r="AW225" s="20">
        <v>146.16916741</v>
      </c>
      <c r="AX225" s="20">
        <v>10.33522546</v>
      </c>
    </row>
    <row r="226" spans="1:50">
      <c r="A226" s="2">
        <v>2929750</v>
      </c>
      <c r="B226" s="2" t="s">
        <v>230</v>
      </c>
      <c r="C226" s="3">
        <v>11201</v>
      </c>
      <c r="D226" s="4">
        <v>97.74</v>
      </c>
      <c r="E226" s="4">
        <v>2.2599999999999998</v>
      </c>
      <c r="F226" s="4">
        <v>48.94</v>
      </c>
      <c r="G226" s="4">
        <v>51.06</v>
      </c>
      <c r="H226" s="7">
        <v>1014.8106000000001</v>
      </c>
      <c r="I226" s="7">
        <v>1687.9907000000001</v>
      </c>
      <c r="J226" s="7">
        <v>1860.4860999999999</v>
      </c>
      <c r="K226" s="7">
        <v>2753.2057999999997</v>
      </c>
      <c r="L226" s="7">
        <v>2526.9456</v>
      </c>
      <c r="M226" s="7">
        <v>1357.5611999999999</v>
      </c>
      <c r="N226" s="9">
        <v>2476</v>
      </c>
      <c r="O226" s="7">
        <v>3538</v>
      </c>
      <c r="P226" s="11">
        <v>265</v>
      </c>
      <c r="Q226" s="16">
        <v>18.5</v>
      </c>
      <c r="R226" s="16">
        <v>38.35</v>
      </c>
      <c r="S226" s="16">
        <v>69.02</v>
      </c>
      <c r="T226" s="17">
        <v>266</v>
      </c>
      <c r="U226" s="16">
        <v>19.21</v>
      </c>
      <c r="V226" s="16">
        <v>14.57</v>
      </c>
      <c r="W226" s="16">
        <v>12.05</v>
      </c>
      <c r="X226" s="16">
        <v>27.05</v>
      </c>
      <c r="Y226" s="16">
        <v>77.45</v>
      </c>
      <c r="Z226" s="16">
        <v>70.180000000000007</v>
      </c>
      <c r="AA226" s="16">
        <v>10.49</v>
      </c>
      <c r="AB226" s="16">
        <v>2.77</v>
      </c>
      <c r="AC226" s="20">
        <v>9476.7502876599992</v>
      </c>
      <c r="AD226" s="7">
        <v>4670.5979021100002</v>
      </c>
      <c r="AE226" s="20">
        <f t="shared" si="3"/>
        <v>5998.8181879800004</v>
      </c>
      <c r="AF226" s="20">
        <v>2229.49078439</v>
      </c>
      <c r="AG226" s="20">
        <v>2567.24198316</v>
      </c>
      <c r="AH226" s="20">
        <v>763.60063491000005</v>
      </c>
      <c r="AI226" s="20">
        <v>372.58542162999998</v>
      </c>
      <c r="AJ226" s="20">
        <v>60.431415309999998</v>
      </c>
      <c r="AK226" s="20">
        <v>5.4679485799999998</v>
      </c>
      <c r="AL226" s="20" t="s">
        <v>309</v>
      </c>
      <c r="AM226" s="20">
        <v>3477.9320997200002</v>
      </c>
      <c r="AN226" s="20">
        <v>5195.2383133800004</v>
      </c>
      <c r="AO226" s="20">
        <v>986.85254026999996</v>
      </c>
      <c r="AP226" s="20">
        <v>4281.5119743200003</v>
      </c>
      <c r="AQ226" s="20">
        <v>2491.07955945</v>
      </c>
      <c r="AR226" s="20">
        <v>3445.0111332800002</v>
      </c>
      <c r="AS226" s="20">
        <v>6630.7502876899998</v>
      </c>
      <c r="AT226" s="20">
        <v>4127.3203740700001</v>
      </c>
      <c r="AU226" s="20">
        <v>971.97235637000006</v>
      </c>
      <c r="AV226" s="20">
        <v>1421.9468661000001</v>
      </c>
      <c r="AW226" s="20">
        <v>109.51069115</v>
      </c>
      <c r="AX226" s="20" t="s">
        <v>309</v>
      </c>
    </row>
    <row r="227" spans="1:50">
      <c r="A227" s="2">
        <v>2929800</v>
      </c>
      <c r="B227" s="2" t="s">
        <v>231</v>
      </c>
      <c r="C227" s="3">
        <v>11845</v>
      </c>
      <c r="D227" s="4">
        <v>56.11</v>
      </c>
      <c r="E227" s="4">
        <v>43.89</v>
      </c>
      <c r="F227" s="4">
        <v>50.09</v>
      </c>
      <c r="G227" s="4">
        <v>49.91</v>
      </c>
      <c r="H227" s="7">
        <v>1248.463</v>
      </c>
      <c r="I227" s="7">
        <v>1865.5875000000001</v>
      </c>
      <c r="J227" s="7">
        <v>2087.0890000000004</v>
      </c>
      <c r="K227" s="7">
        <v>2688.8150000000001</v>
      </c>
      <c r="L227" s="7">
        <v>2386.7674999999999</v>
      </c>
      <c r="M227" s="7">
        <v>1567.0934999999999</v>
      </c>
      <c r="N227" s="9">
        <v>3796</v>
      </c>
      <c r="O227" s="7">
        <v>3539</v>
      </c>
      <c r="P227" s="11">
        <v>236</v>
      </c>
      <c r="Q227" s="16">
        <v>26.53</v>
      </c>
      <c r="R227" s="16">
        <v>45.08</v>
      </c>
      <c r="S227" s="16">
        <v>72.28</v>
      </c>
      <c r="T227" s="17">
        <v>2018</v>
      </c>
      <c r="U227" s="16">
        <v>32.340000000000003</v>
      </c>
      <c r="V227" s="16">
        <v>21.74</v>
      </c>
      <c r="W227" s="16">
        <v>31.87</v>
      </c>
      <c r="X227" s="16">
        <v>19.75</v>
      </c>
      <c r="Y227" s="16">
        <v>46.35</v>
      </c>
      <c r="Z227" s="16">
        <v>62.02</v>
      </c>
      <c r="AA227" s="16">
        <v>21.78</v>
      </c>
      <c r="AB227" s="16">
        <v>18.23</v>
      </c>
      <c r="AC227" s="20">
        <v>9791.4012661899997</v>
      </c>
      <c r="AD227" s="7">
        <v>4236.1926188300004</v>
      </c>
      <c r="AE227" s="20">
        <f t="shared" si="3"/>
        <v>5484.0711276299999</v>
      </c>
      <c r="AF227" s="20">
        <v>1798.9380102</v>
      </c>
      <c r="AG227" s="20">
        <v>2564.9156388800002</v>
      </c>
      <c r="AH227" s="20">
        <v>841.57760554000004</v>
      </c>
      <c r="AI227" s="20">
        <v>199.6035196</v>
      </c>
      <c r="AJ227" s="20">
        <v>66.503532399999997</v>
      </c>
      <c r="AK227" s="20">
        <v>8.8205752499999992</v>
      </c>
      <c r="AL227" s="20">
        <v>3.7122457600000001</v>
      </c>
      <c r="AM227" s="20">
        <v>4307.3301385499999</v>
      </c>
      <c r="AN227" s="20">
        <v>4989.7572335000004</v>
      </c>
      <c r="AO227" s="20">
        <v>1491.63911487</v>
      </c>
      <c r="AP227" s="20">
        <v>4801.6440326800002</v>
      </c>
      <c r="AQ227" s="20">
        <v>2815.6910236799999</v>
      </c>
      <c r="AR227" s="20">
        <v>3797.0263438799998</v>
      </c>
      <c r="AS227" s="20">
        <v>6646.4012662100004</v>
      </c>
      <c r="AT227" s="20">
        <v>4949.0078179900001</v>
      </c>
      <c r="AU227" s="20">
        <v>559.21935845999997</v>
      </c>
      <c r="AV227" s="20">
        <v>1065.7517082100001</v>
      </c>
      <c r="AW227" s="20">
        <v>67.675441620000001</v>
      </c>
      <c r="AX227" s="20">
        <v>4.7469399299999999</v>
      </c>
    </row>
    <row r="228" spans="1:50">
      <c r="A228" s="2">
        <v>2930006</v>
      </c>
      <c r="B228" s="2" t="s">
        <v>232</v>
      </c>
      <c r="C228" s="3">
        <v>10371</v>
      </c>
      <c r="D228" s="4">
        <v>39.380000000000003</v>
      </c>
      <c r="E228" s="4">
        <v>60.62</v>
      </c>
      <c r="F228" s="4">
        <v>50.66</v>
      </c>
      <c r="G228" s="4">
        <v>49.34</v>
      </c>
      <c r="H228" s="7">
        <v>867.01559999999995</v>
      </c>
      <c r="I228" s="7">
        <v>1662.4713000000002</v>
      </c>
      <c r="J228" s="7">
        <v>2302.3619999999996</v>
      </c>
      <c r="K228" s="7">
        <v>2310.6588000000002</v>
      </c>
      <c r="L228" s="7">
        <v>2135.3888999999999</v>
      </c>
      <c r="M228" s="7">
        <v>1094.1405</v>
      </c>
      <c r="N228" s="9">
        <v>3886</v>
      </c>
      <c r="O228" s="7">
        <v>2628</v>
      </c>
      <c r="P228" s="11">
        <v>243</v>
      </c>
      <c r="Q228" s="16">
        <v>15.58</v>
      </c>
      <c r="R228" s="16">
        <v>36.880000000000003</v>
      </c>
      <c r="S228" s="16">
        <v>68.510000000000005</v>
      </c>
      <c r="T228" s="17">
        <v>3451</v>
      </c>
      <c r="U228" s="16">
        <v>33.479999999999997</v>
      </c>
      <c r="V228" s="16">
        <v>24.78</v>
      </c>
      <c r="W228" s="16">
        <v>21.3</v>
      </c>
      <c r="X228" s="16">
        <v>9.17</v>
      </c>
      <c r="Y228" s="16">
        <v>51.03</v>
      </c>
      <c r="Z228" s="16">
        <v>58.71</v>
      </c>
      <c r="AA228" s="16">
        <v>27.67</v>
      </c>
      <c r="AB228" s="16">
        <v>32.119999999999997</v>
      </c>
      <c r="AC228" s="20">
        <v>8895.6043916599992</v>
      </c>
      <c r="AD228" s="7">
        <v>4400.6757748999999</v>
      </c>
      <c r="AE228" s="20">
        <f t="shared" si="3"/>
        <v>5709.9400002900002</v>
      </c>
      <c r="AF228" s="20">
        <v>1921.5990148400001</v>
      </c>
      <c r="AG228" s="20">
        <v>2525.5540569899999</v>
      </c>
      <c r="AH228" s="20">
        <v>943.69917381000005</v>
      </c>
      <c r="AI228" s="20">
        <v>279.26781993999998</v>
      </c>
      <c r="AJ228" s="20">
        <v>27.91809305</v>
      </c>
      <c r="AK228" s="20">
        <v>11.901841660000001</v>
      </c>
      <c r="AL228" s="20" t="s">
        <v>309</v>
      </c>
      <c r="AM228" s="20">
        <v>3185.6643913600001</v>
      </c>
      <c r="AN228" s="20">
        <v>4657.4973502299999</v>
      </c>
      <c r="AO228" s="20">
        <v>623.49246176999998</v>
      </c>
      <c r="AP228" s="20">
        <v>4238.1070414200003</v>
      </c>
      <c r="AQ228" s="20">
        <v>2562.1719295900002</v>
      </c>
      <c r="AR228" s="20">
        <v>3358.7455054100001</v>
      </c>
      <c r="AS228" s="20">
        <v>5564.6043916400004</v>
      </c>
      <c r="AT228" s="20">
        <v>4223.5528635399996</v>
      </c>
      <c r="AU228" s="20">
        <v>490.36399828999998</v>
      </c>
      <c r="AV228" s="20">
        <v>645.67027034</v>
      </c>
      <c r="AW228" s="20">
        <v>200.27208870999999</v>
      </c>
      <c r="AX228" s="20">
        <v>4.7451707599999997</v>
      </c>
    </row>
    <row r="229" spans="1:50">
      <c r="A229" s="2">
        <v>2930303</v>
      </c>
      <c r="B229" s="2" t="s">
        <v>233</v>
      </c>
      <c r="C229" s="3">
        <v>18112</v>
      </c>
      <c r="D229" s="4">
        <v>33.14</v>
      </c>
      <c r="E229" s="4">
        <v>66.86</v>
      </c>
      <c r="F229" s="4">
        <v>51.03</v>
      </c>
      <c r="G229" s="4">
        <v>48.97</v>
      </c>
      <c r="H229" s="7">
        <v>1666.3039999999999</v>
      </c>
      <c r="I229" s="7">
        <v>2992.1023999999998</v>
      </c>
      <c r="J229" s="7">
        <v>3441.28</v>
      </c>
      <c r="K229" s="7">
        <v>4134.9695999999994</v>
      </c>
      <c r="L229" s="7">
        <v>3591.6095999999998</v>
      </c>
      <c r="M229" s="7">
        <v>2285.7343999999998</v>
      </c>
      <c r="N229" s="9">
        <v>6418</v>
      </c>
      <c r="O229" s="7">
        <v>4990</v>
      </c>
      <c r="P229" s="11">
        <v>228</v>
      </c>
      <c r="Q229" s="16">
        <v>24.35</v>
      </c>
      <c r="R229" s="16">
        <v>43.02</v>
      </c>
      <c r="S229" s="16">
        <v>72.3</v>
      </c>
      <c r="T229" s="17">
        <v>6140</v>
      </c>
      <c r="U229" s="16">
        <v>30.11</v>
      </c>
      <c r="V229" s="16">
        <v>23.85</v>
      </c>
      <c r="W229" s="16">
        <v>21.29</v>
      </c>
      <c r="X229" s="16">
        <v>0.9</v>
      </c>
      <c r="Y229" s="16">
        <v>41.13</v>
      </c>
      <c r="Z229" s="16">
        <v>64.31</v>
      </c>
      <c r="AA229" s="16">
        <v>37.58</v>
      </c>
      <c r="AB229" s="16">
        <v>34.79</v>
      </c>
      <c r="AC229" s="20">
        <v>15211.35217749</v>
      </c>
      <c r="AD229" s="7">
        <v>6574.8096979600004</v>
      </c>
      <c r="AE229" s="20">
        <f t="shared" si="3"/>
        <v>8775.9890138999999</v>
      </c>
      <c r="AF229" s="20">
        <v>3018.2519367300001</v>
      </c>
      <c r="AG229" s="20">
        <v>4162.0614976400002</v>
      </c>
      <c r="AH229" s="20">
        <v>1274.31584963</v>
      </c>
      <c r="AI229" s="20">
        <v>241.03425895000001</v>
      </c>
      <c r="AJ229" s="20">
        <v>70.037081860000001</v>
      </c>
      <c r="AK229" s="20">
        <v>10.288389090000001</v>
      </c>
      <c r="AL229" s="20" t="s">
        <v>309</v>
      </c>
      <c r="AM229" s="20">
        <v>6435.3631635299998</v>
      </c>
      <c r="AN229" s="20">
        <v>7404.6306523900003</v>
      </c>
      <c r="AO229" s="20">
        <v>2177.7668994400001</v>
      </c>
      <c r="AP229" s="20">
        <v>7806.7215250400004</v>
      </c>
      <c r="AQ229" s="20">
        <v>4257.5962640899997</v>
      </c>
      <c r="AR229" s="20">
        <v>6462.2033894200003</v>
      </c>
      <c r="AS229" s="20">
        <v>9989.3521774399997</v>
      </c>
      <c r="AT229" s="20">
        <v>7495.9874658299996</v>
      </c>
      <c r="AU229" s="20">
        <v>911.94558181000002</v>
      </c>
      <c r="AV229" s="20">
        <v>1345.9885116400001</v>
      </c>
      <c r="AW229" s="20">
        <v>229.48667997999999</v>
      </c>
      <c r="AX229" s="20">
        <v>5.94393818</v>
      </c>
    </row>
    <row r="230" spans="1:50">
      <c r="A230" s="2">
        <v>2930402</v>
      </c>
      <c r="B230" s="2" t="s">
        <v>234</v>
      </c>
      <c r="C230" s="3">
        <v>15401</v>
      </c>
      <c r="D230" s="4">
        <v>44.93</v>
      </c>
      <c r="E230" s="4">
        <v>55.07</v>
      </c>
      <c r="F230" s="4">
        <v>49.26</v>
      </c>
      <c r="G230" s="4">
        <v>50.74</v>
      </c>
      <c r="H230" s="7">
        <v>1281.3632</v>
      </c>
      <c r="I230" s="7">
        <v>2613.5496999999996</v>
      </c>
      <c r="J230" s="7">
        <v>3018.5960000000005</v>
      </c>
      <c r="K230" s="7">
        <v>3144.8842000000004</v>
      </c>
      <c r="L230" s="7">
        <v>2909.2489</v>
      </c>
      <c r="M230" s="7">
        <v>2433.3580000000002</v>
      </c>
      <c r="N230" s="9">
        <v>6392</v>
      </c>
      <c r="O230" s="7">
        <v>4311</v>
      </c>
      <c r="P230" s="11">
        <v>235</v>
      </c>
      <c r="Q230" s="16">
        <v>21.77</v>
      </c>
      <c r="R230" s="16">
        <v>40.79</v>
      </c>
      <c r="S230" s="16">
        <v>70.78</v>
      </c>
      <c r="T230" s="17">
        <v>6291</v>
      </c>
      <c r="U230" s="16">
        <v>33.85</v>
      </c>
      <c r="V230" s="16">
        <v>27.78</v>
      </c>
      <c r="W230" s="16">
        <v>2.35</v>
      </c>
      <c r="X230" s="16">
        <v>9.77</v>
      </c>
      <c r="Y230" s="16">
        <v>37.950000000000003</v>
      </c>
      <c r="Z230" s="16">
        <v>48.27</v>
      </c>
      <c r="AA230" s="16">
        <v>59.7</v>
      </c>
      <c r="AB230" s="16">
        <v>41.96</v>
      </c>
      <c r="AC230" s="20">
        <v>13026.132897150001</v>
      </c>
      <c r="AD230" s="7">
        <v>5865.01925656</v>
      </c>
      <c r="AE230" s="20">
        <f t="shared" si="3"/>
        <v>7642.4318309699993</v>
      </c>
      <c r="AF230" s="20">
        <v>2453.3135966999998</v>
      </c>
      <c r="AG230" s="20">
        <v>3910.1170160400002</v>
      </c>
      <c r="AH230" s="20">
        <v>999.43307676999996</v>
      </c>
      <c r="AI230" s="20">
        <v>249.57905675000001</v>
      </c>
      <c r="AJ230" s="20">
        <v>29.98908471</v>
      </c>
      <c r="AK230" s="20" t="s">
        <v>309</v>
      </c>
      <c r="AL230" s="20" t="s">
        <v>309</v>
      </c>
      <c r="AM230" s="20">
        <v>5383.7010661800005</v>
      </c>
      <c r="AN230" s="20">
        <v>6502.1481245100003</v>
      </c>
      <c r="AO230" s="20">
        <v>1621.73032442</v>
      </c>
      <c r="AP230" s="20">
        <v>6523.9847726400003</v>
      </c>
      <c r="AQ230" s="20">
        <v>3761.9707417599998</v>
      </c>
      <c r="AR230" s="20">
        <v>5383.0479159500001</v>
      </c>
      <c r="AS230" s="20">
        <v>8469.1328971700004</v>
      </c>
      <c r="AT230" s="20">
        <v>6694.1932053700002</v>
      </c>
      <c r="AU230" s="20">
        <v>531.31408915999998</v>
      </c>
      <c r="AV230" s="20">
        <v>1153.0796142900001</v>
      </c>
      <c r="AW230" s="20">
        <v>76.823737940000001</v>
      </c>
      <c r="AX230" s="20">
        <v>13.722250409999999</v>
      </c>
    </row>
    <row r="231" spans="1:50">
      <c r="A231" s="2">
        <v>2930600</v>
      </c>
      <c r="B231" s="2" t="s">
        <v>235</v>
      </c>
      <c r="C231" s="3">
        <v>12344</v>
      </c>
      <c r="D231" s="4">
        <v>58.97</v>
      </c>
      <c r="E231" s="4">
        <v>41.03</v>
      </c>
      <c r="F231" s="4">
        <v>48.93</v>
      </c>
      <c r="G231" s="4">
        <v>51.07</v>
      </c>
      <c r="H231" s="7">
        <v>1109.7256</v>
      </c>
      <c r="I231" s="7">
        <v>1924.4295999999999</v>
      </c>
      <c r="J231" s="7">
        <v>2293.5151999999998</v>
      </c>
      <c r="K231" s="7">
        <v>2757.6496000000002</v>
      </c>
      <c r="L231" s="7">
        <v>2526.8168000000001</v>
      </c>
      <c r="M231" s="7">
        <v>1730.6288</v>
      </c>
      <c r="N231" s="9">
        <v>4210</v>
      </c>
      <c r="O231" s="7">
        <v>4044</v>
      </c>
      <c r="P231" s="11">
        <v>248</v>
      </c>
      <c r="Q231" s="16">
        <v>22.29</v>
      </c>
      <c r="R231" s="16">
        <v>40.64</v>
      </c>
      <c r="S231" s="16">
        <v>68.47</v>
      </c>
      <c r="T231" s="17">
        <v>1163</v>
      </c>
      <c r="U231" s="16">
        <v>33.17</v>
      </c>
      <c r="V231" s="16">
        <v>22.61</v>
      </c>
      <c r="W231" s="16">
        <v>1.65</v>
      </c>
      <c r="X231" s="16">
        <v>4.45</v>
      </c>
      <c r="Y231" s="16">
        <v>66.069999999999993</v>
      </c>
      <c r="Z231" s="16">
        <v>85.83</v>
      </c>
      <c r="AA231" s="16">
        <v>32.28</v>
      </c>
      <c r="AB231" s="16">
        <v>9.7200000000000006</v>
      </c>
      <c r="AC231" s="20">
        <v>10422.9423006</v>
      </c>
      <c r="AD231" s="7">
        <v>5475.2623790600001</v>
      </c>
      <c r="AE231" s="20">
        <f t="shared" si="3"/>
        <v>6916.3758230899994</v>
      </c>
      <c r="AF231" s="20">
        <v>2738.5387995400001</v>
      </c>
      <c r="AG231" s="20">
        <v>2984.28180277</v>
      </c>
      <c r="AH231" s="20">
        <v>895.91707942000005</v>
      </c>
      <c r="AI231" s="20">
        <v>242.01696268000001</v>
      </c>
      <c r="AJ231" s="20">
        <v>27.855846110000002</v>
      </c>
      <c r="AK231" s="20">
        <v>20.16126826</v>
      </c>
      <c r="AL231" s="20">
        <v>7.60406431</v>
      </c>
      <c r="AM231" s="20">
        <v>3506.5664775400001</v>
      </c>
      <c r="AN231" s="20">
        <v>6001.9514595199998</v>
      </c>
      <c r="AO231" s="20">
        <v>1304.16961535</v>
      </c>
      <c r="AP231" s="20">
        <v>4420.9908411099996</v>
      </c>
      <c r="AQ231" s="20">
        <v>2202.3968621899999</v>
      </c>
      <c r="AR231" s="20">
        <v>3668.81525203</v>
      </c>
      <c r="AS231" s="20">
        <v>7003.9423006400002</v>
      </c>
      <c r="AT231" s="20">
        <v>5253.6106973400001</v>
      </c>
      <c r="AU231" s="20">
        <v>689.20799351999995</v>
      </c>
      <c r="AV231" s="20">
        <v>1021.20495711</v>
      </c>
      <c r="AW231" s="20">
        <v>39.91865267</v>
      </c>
      <c r="AX231" s="20" t="s">
        <v>309</v>
      </c>
    </row>
    <row r="232" spans="1:50">
      <c r="A232" s="2">
        <v>2930758</v>
      </c>
      <c r="B232" s="2" t="s">
        <v>236</v>
      </c>
      <c r="C232" s="3">
        <v>12050</v>
      </c>
      <c r="D232" s="4">
        <v>56.98</v>
      </c>
      <c r="E232" s="4">
        <v>43.02</v>
      </c>
      <c r="F232" s="4">
        <v>51.99</v>
      </c>
      <c r="G232" s="4">
        <v>48.01</v>
      </c>
      <c r="H232" s="7">
        <v>1478.5350000000001</v>
      </c>
      <c r="I232" s="7">
        <v>2450.9699999999998</v>
      </c>
      <c r="J232" s="7">
        <v>2461.8150000000001</v>
      </c>
      <c r="K232" s="7">
        <v>2538.9349999999999</v>
      </c>
      <c r="L232" s="7">
        <v>2060.5500000000002</v>
      </c>
      <c r="M232" s="7">
        <v>1059.1949999999999</v>
      </c>
      <c r="N232" s="9">
        <v>3414</v>
      </c>
      <c r="O232" s="7">
        <v>2958</v>
      </c>
      <c r="P232" s="11">
        <v>143</v>
      </c>
      <c r="Q232" s="16">
        <v>44.21</v>
      </c>
      <c r="R232" s="16">
        <v>64.89</v>
      </c>
      <c r="S232" s="16">
        <v>86.55</v>
      </c>
      <c r="T232" s="17">
        <v>3146</v>
      </c>
      <c r="U232" s="16">
        <v>29.82</v>
      </c>
      <c r="V232" s="16">
        <v>21.02</v>
      </c>
      <c r="W232" s="16">
        <v>0.14000000000000001</v>
      </c>
      <c r="X232" s="16">
        <v>12.04</v>
      </c>
      <c r="Y232" s="16">
        <v>59.91</v>
      </c>
      <c r="Z232" s="16">
        <v>57.54</v>
      </c>
      <c r="AA232" s="16">
        <v>39.950000000000003</v>
      </c>
      <c r="AB232" s="16">
        <v>30.43</v>
      </c>
      <c r="AC232" s="20">
        <v>9451.3060878399992</v>
      </c>
      <c r="AD232" s="7">
        <v>3167.45911329</v>
      </c>
      <c r="AE232" s="20">
        <f t="shared" si="3"/>
        <v>4315.2035336199997</v>
      </c>
      <c r="AF232" s="20">
        <v>2053.77316892</v>
      </c>
      <c r="AG232" s="20">
        <v>1736.9827356200001</v>
      </c>
      <c r="AH232" s="20">
        <v>399.10199929999999</v>
      </c>
      <c r="AI232" s="20">
        <v>102.98070389999999</v>
      </c>
      <c r="AJ232" s="20">
        <v>22.364925880000001</v>
      </c>
      <c r="AK232" s="20" t="s">
        <v>309</v>
      </c>
      <c r="AL232" s="20" t="s">
        <v>309</v>
      </c>
      <c r="AM232" s="20">
        <v>5136.10255426</v>
      </c>
      <c r="AN232" s="20">
        <v>3503.9699208100001</v>
      </c>
      <c r="AO232" s="20">
        <v>1195.765279</v>
      </c>
      <c r="AP232" s="20">
        <v>5947.3361670699996</v>
      </c>
      <c r="AQ232" s="20">
        <v>3940.3372752599998</v>
      </c>
      <c r="AR232" s="20">
        <v>4682.41850436</v>
      </c>
      <c r="AS232" s="20">
        <v>5637.3060878599999</v>
      </c>
      <c r="AT232" s="20">
        <v>4196.0274470699997</v>
      </c>
      <c r="AU232" s="20">
        <v>558.52641827000002</v>
      </c>
      <c r="AV232" s="20">
        <v>763.84706991999997</v>
      </c>
      <c r="AW232" s="20">
        <v>74.394301690000006</v>
      </c>
      <c r="AX232" s="20">
        <v>44.510850910000002</v>
      </c>
    </row>
    <row r="233" spans="1:50">
      <c r="A233" s="2">
        <v>2930766</v>
      </c>
      <c r="B233" s="2" t="s">
        <v>237</v>
      </c>
      <c r="C233" s="3">
        <v>12592</v>
      </c>
      <c r="D233" s="4">
        <v>41.07</v>
      </c>
      <c r="E233" s="4">
        <v>58.93</v>
      </c>
      <c r="F233" s="4">
        <v>49.89</v>
      </c>
      <c r="G233" s="4">
        <v>50.11</v>
      </c>
      <c r="H233" s="7">
        <v>1157.2048</v>
      </c>
      <c r="I233" s="7">
        <v>2299.2991999999999</v>
      </c>
      <c r="J233" s="7">
        <v>2480.6239999999998</v>
      </c>
      <c r="K233" s="7">
        <v>2570.0272</v>
      </c>
      <c r="L233" s="7">
        <v>2543.5839999999998</v>
      </c>
      <c r="M233" s="7">
        <v>1542.52</v>
      </c>
      <c r="N233" s="9">
        <v>6940</v>
      </c>
      <c r="O233" s="7">
        <v>3772</v>
      </c>
      <c r="P233" s="11">
        <v>219</v>
      </c>
      <c r="Q233" s="16">
        <v>30.09</v>
      </c>
      <c r="R233" s="16">
        <v>48.44</v>
      </c>
      <c r="S233" s="16">
        <v>73.209999999999994</v>
      </c>
      <c r="T233" s="17">
        <v>2974</v>
      </c>
      <c r="U233" s="16">
        <v>47.35</v>
      </c>
      <c r="V233" s="16">
        <v>37.979999999999997</v>
      </c>
      <c r="W233" s="16">
        <v>9.18</v>
      </c>
      <c r="X233" s="16">
        <v>16.07</v>
      </c>
      <c r="Y233" s="16">
        <v>33.53</v>
      </c>
      <c r="Z233" s="16">
        <v>59.2</v>
      </c>
      <c r="AA233" s="16">
        <v>57.28</v>
      </c>
      <c r="AB233" s="16">
        <v>24.73</v>
      </c>
      <c r="AC233" s="20">
        <v>10502.113426309999</v>
      </c>
      <c r="AD233" s="7">
        <v>5136.8521913300001</v>
      </c>
      <c r="AE233" s="20">
        <f t="shared" si="3"/>
        <v>6509.8119733899985</v>
      </c>
      <c r="AF233" s="20">
        <v>2821.4714717400002</v>
      </c>
      <c r="AG233" s="20">
        <v>2202.3239340599998</v>
      </c>
      <c r="AH233" s="20">
        <v>1182.5878015200001</v>
      </c>
      <c r="AI233" s="20">
        <v>232.74587041999999</v>
      </c>
      <c r="AJ233" s="20">
        <v>47.871301629999998</v>
      </c>
      <c r="AK233" s="20">
        <v>9.1967158199999997</v>
      </c>
      <c r="AL233" s="20">
        <v>13.6148782</v>
      </c>
      <c r="AM233" s="20">
        <v>3992.3014529000002</v>
      </c>
      <c r="AN233" s="20">
        <v>5467.02388462</v>
      </c>
      <c r="AO233" s="20">
        <v>1295.8068037</v>
      </c>
      <c r="AP233" s="20">
        <v>5035.0895416699996</v>
      </c>
      <c r="AQ233" s="20">
        <v>2696.4946491999999</v>
      </c>
      <c r="AR233" s="20">
        <v>4235.0732540899999</v>
      </c>
      <c r="AS233" s="20">
        <v>6657.1134262699998</v>
      </c>
      <c r="AT233" s="20">
        <v>5795.4773701399999</v>
      </c>
      <c r="AU233" s="20">
        <v>313.15025896999998</v>
      </c>
      <c r="AV233" s="20">
        <v>449.31971227999998</v>
      </c>
      <c r="AW233" s="20">
        <v>99.16608488</v>
      </c>
      <c r="AX233" s="20" t="s">
        <v>309</v>
      </c>
    </row>
    <row r="234" spans="1:50">
      <c r="A234" s="2">
        <v>2930808</v>
      </c>
      <c r="B234" s="2" t="s">
        <v>238</v>
      </c>
      <c r="C234" s="3">
        <v>15899</v>
      </c>
      <c r="D234" s="4">
        <v>37.979999999999997</v>
      </c>
      <c r="E234" s="4">
        <v>62.02</v>
      </c>
      <c r="F234" s="4">
        <v>50.65</v>
      </c>
      <c r="G234" s="4">
        <v>49.35</v>
      </c>
      <c r="H234" s="7">
        <v>1658.2657000000002</v>
      </c>
      <c r="I234" s="7">
        <v>3267.2445000000002</v>
      </c>
      <c r="J234" s="7">
        <v>3092.3554999999997</v>
      </c>
      <c r="K234" s="7">
        <v>3403.9759000000004</v>
      </c>
      <c r="L234" s="7">
        <v>2782.3249999999998</v>
      </c>
      <c r="M234" s="7">
        <v>1693.2435</v>
      </c>
      <c r="N234" s="9">
        <v>4592</v>
      </c>
      <c r="O234" s="7">
        <v>4175</v>
      </c>
      <c r="P234" s="11">
        <v>194</v>
      </c>
      <c r="Q234" s="16">
        <v>33.729999999999997</v>
      </c>
      <c r="R234" s="16">
        <v>51.45</v>
      </c>
      <c r="S234" s="16">
        <v>76.83</v>
      </c>
      <c r="T234" s="17">
        <v>1490</v>
      </c>
      <c r="U234" s="16">
        <v>25.92</v>
      </c>
      <c r="V234" s="16">
        <v>20.92</v>
      </c>
      <c r="W234" s="16">
        <v>0.18</v>
      </c>
      <c r="X234" s="16">
        <v>1.37</v>
      </c>
      <c r="Y234" s="16">
        <v>54.45</v>
      </c>
      <c r="Z234" s="16">
        <v>88.5</v>
      </c>
      <c r="AA234" s="16">
        <v>45.37</v>
      </c>
      <c r="AB234" s="16">
        <v>10.130000000000001</v>
      </c>
      <c r="AC234" s="20">
        <v>12901.385743569999</v>
      </c>
      <c r="AD234" s="7">
        <v>6774.52040545</v>
      </c>
      <c r="AE234" s="20">
        <f t="shared" si="3"/>
        <v>7460.6583345700001</v>
      </c>
      <c r="AF234" s="20">
        <v>3113.41133008</v>
      </c>
      <c r="AG234" s="20">
        <v>2485.0253409900001</v>
      </c>
      <c r="AH234" s="20">
        <v>1398.97329405</v>
      </c>
      <c r="AI234" s="20">
        <v>422.19197015999998</v>
      </c>
      <c r="AJ234" s="20">
        <v>24.383148649999999</v>
      </c>
      <c r="AK234" s="20">
        <v>11.21059208</v>
      </c>
      <c r="AL234" s="20">
        <v>5.4626585600000004</v>
      </c>
      <c r="AM234" s="20">
        <v>5440.7274090600004</v>
      </c>
      <c r="AN234" s="20">
        <v>7019.2228859699999</v>
      </c>
      <c r="AO234" s="20">
        <v>1769.42682027</v>
      </c>
      <c r="AP234" s="20">
        <v>5882.1628576599996</v>
      </c>
      <c r="AQ234" s="20">
        <v>3671.3005887899999</v>
      </c>
      <c r="AR234" s="20">
        <v>5225.9215489999997</v>
      </c>
      <c r="AS234" s="20">
        <v>7902.3857436500002</v>
      </c>
      <c r="AT234" s="20">
        <v>5965.9987086800002</v>
      </c>
      <c r="AU234" s="20">
        <v>703.03354774000002</v>
      </c>
      <c r="AV234" s="20">
        <v>1073.6996263999999</v>
      </c>
      <c r="AW234" s="20">
        <v>159.65386083000001</v>
      </c>
      <c r="AX234" s="20" t="s">
        <v>309</v>
      </c>
    </row>
    <row r="235" spans="1:50">
      <c r="A235" s="2">
        <v>2930907</v>
      </c>
      <c r="B235" s="2" t="s">
        <v>239</v>
      </c>
      <c r="C235" s="3">
        <v>11431</v>
      </c>
      <c r="D235" s="4">
        <v>34.4</v>
      </c>
      <c r="E235" s="4">
        <v>65.599999999999994</v>
      </c>
      <c r="F235" s="4">
        <v>51.96</v>
      </c>
      <c r="G235" s="4">
        <v>48.04</v>
      </c>
      <c r="H235" s="7">
        <v>1141.9569000000001</v>
      </c>
      <c r="I235" s="7">
        <v>1958.1303</v>
      </c>
      <c r="J235" s="7">
        <v>2230.1881000000003</v>
      </c>
      <c r="K235" s="7">
        <v>2473.6684</v>
      </c>
      <c r="L235" s="7">
        <v>2218.7570999999998</v>
      </c>
      <c r="M235" s="7">
        <v>1408.2992000000002</v>
      </c>
      <c r="N235" s="9">
        <v>4896</v>
      </c>
      <c r="O235" s="7">
        <v>3098</v>
      </c>
      <c r="P235" s="11">
        <v>201</v>
      </c>
      <c r="Q235" s="16">
        <v>31.37</v>
      </c>
      <c r="R235" s="16">
        <v>50.58</v>
      </c>
      <c r="S235" s="16">
        <v>75.61</v>
      </c>
      <c r="T235" s="17">
        <v>994</v>
      </c>
      <c r="U235" s="16">
        <v>39.26</v>
      </c>
      <c r="V235" s="16">
        <v>29.38</v>
      </c>
      <c r="W235" s="16">
        <v>0.18</v>
      </c>
      <c r="X235" s="16">
        <v>0.16</v>
      </c>
      <c r="Y235" s="16">
        <v>80.239999999999995</v>
      </c>
      <c r="Z235" s="16">
        <v>89.61</v>
      </c>
      <c r="AA235" s="16">
        <v>19.579999999999998</v>
      </c>
      <c r="AB235" s="16">
        <v>10.23</v>
      </c>
      <c r="AC235" s="20">
        <v>9457.1753009700005</v>
      </c>
      <c r="AD235" s="7">
        <v>4033.5550424600001</v>
      </c>
      <c r="AE235" s="20">
        <f t="shared" si="3"/>
        <v>5165.8262242999999</v>
      </c>
      <c r="AF235" s="20">
        <v>1848.7297039299999</v>
      </c>
      <c r="AG235" s="20">
        <v>2359.8038659099998</v>
      </c>
      <c r="AH235" s="20">
        <v>654.32223750000003</v>
      </c>
      <c r="AI235" s="20">
        <v>267.13303109999998</v>
      </c>
      <c r="AJ235" s="20">
        <v>29.14331584</v>
      </c>
      <c r="AK235" s="20">
        <v>6.6940700199999998</v>
      </c>
      <c r="AL235" s="20" t="s">
        <v>309</v>
      </c>
      <c r="AM235" s="20">
        <v>4291.3490765699999</v>
      </c>
      <c r="AN235" s="20">
        <v>4341.4782388100002</v>
      </c>
      <c r="AO235" s="20">
        <v>1377.0315690299999</v>
      </c>
      <c r="AP235" s="20">
        <v>5115.6970620599996</v>
      </c>
      <c r="AQ235" s="20">
        <v>2914.31750754</v>
      </c>
      <c r="AR235" s="20">
        <v>3454.2491131199999</v>
      </c>
      <c r="AS235" s="20">
        <v>6083.1753008599999</v>
      </c>
      <c r="AT235" s="20">
        <v>4650.5214015499996</v>
      </c>
      <c r="AU235" s="20">
        <v>431.26150849999999</v>
      </c>
      <c r="AV235" s="20">
        <v>833.95937288000005</v>
      </c>
      <c r="AW235" s="20">
        <v>167.43301793000001</v>
      </c>
      <c r="AX235" s="20" t="s">
        <v>309</v>
      </c>
    </row>
    <row r="236" spans="1:50">
      <c r="A236" s="2">
        <v>2931053</v>
      </c>
      <c r="B236" s="2" t="s">
        <v>240</v>
      </c>
      <c r="C236" s="3">
        <v>16128</v>
      </c>
      <c r="D236" s="4">
        <v>45.37</v>
      </c>
      <c r="E236" s="4">
        <v>54.63</v>
      </c>
      <c r="F236" s="4">
        <v>50.38</v>
      </c>
      <c r="G236" s="4">
        <v>49.62</v>
      </c>
      <c r="H236" s="7">
        <v>1504.7423999999999</v>
      </c>
      <c r="I236" s="7">
        <v>2786.9184000000005</v>
      </c>
      <c r="J236" s="7">
        <v>3132.0576000000001</v>
      </c>
      <c r="K236" s="7">
        <v>3486.8736000000004</v>
      </c>
      <c r="L236" s="7">
        <v>3193.3440000000001</v>
      </c>
      <c r="M236" s="7">
        <v>2022.4512</v>
      </c>
      <c r="N236" s="9">
        <v>6584</v>
      </c>
      <c r="O236" s="7">
        <v>4374</v>
      </c>
      <c r="P236" s="11">
        <v>247</v>
      </c>
      <c r="Q236" s="16">
        <v>29.27</v>
      </c>
      <c r="R236" s="16">
        <v>45.66</v>
      </c>
      <c r="S236" s="16">
        <v>70.709999999999994</v>
      </c>
      <c r="T236" s="17">
        <v>5886</v>
      </c>
      <c r="U236" s="16">
        <v>36.71</v>
      </c>
      <c r="V236" s="16">
        <v>27.81</v>
      </c>
      <c r="W236" s="16">
        <v>0.38</v>
      </c>
      <c r="X236" s="16">
        <v>1.39</v>
      </c>
      <c r="Y236" s="16">
        <v>51.03</v>
      </c>
      <c r="Z236" s="16">
        <v>63.76</v>
      </c>
      <c r="AA236" s="16">
        <v>48.59</v>
      </c>
      <c r="AB236" s="16">
        <v>34.840000000000003</v>
      </c>
      <c r="AC236" s="20">
        <v>13399.45118534</v>
      </c>
      <c r="AD236" s="7">
        <v>7762.8722422199999</v>
      </c>
      <c r="AE236" s="20">
        <f t="shared" si="3"/>
        <v>8837.7270336899983</v>
      </c>
      <c r="AF236" s="20">
        <v>3584.5608557</v>
      </c>
      <c r="AG236" s="20">
        <v>3489.5628399299999</v>
      </c>
      <c r="AH236" s="20">
        <v>1240.08063816</v>
      </c>
      <c r="AI236" s="20">
        <v>372.54058106999997</v>
      </c>
      <c r="AJ236" s="20">
        <v>97.411867450000003</v>
      </c>
      <c r="AK236" s="20">
        <v>39.389880300000002</v>
      </c>
      <c r="AL236" s="20">
        <v>14.18037108</v>
      </c>
      <c r="AM236" s="20">
        <v>4561.7241517000002</v>
      </c>
      <c r="AN236" s="20">
        <v>8232.1733721100009</v>
      </c>
      <c r="AO236" s="20">
        <v>1775.89763586</v>
      </c>
      <c r="AP236" s="20">
        <v>5167.2778132800004</v>
      </c>
      <c r="AQ236" s="20">
        <v>2785.82651584</v>
      </c>
      <c r="AR236" s="20">
        <v>5295.9521378400004</v>
      </c>
      <c r="AS236" s="20">
        <v>8676.4511853700005</v>
      </c>
      <c r="AT236" s="20">
        <v>6890.0292802200001</v>
      </c>
      <c r="AU236" s="20">
        <v>602.64690062</v>
      </c>
      <c r="AV236" s="20">
        <v>952.29935404000003</v>
      </c>
      <c r="AW236" s="20">
        <v>213.60126725000001</v>
      </c>
      <c r="AX236" s="20">
        <v>17.87438324</v>
      </c>
    </row>
    <row r="237" spans="1:50">
      <c r="A237" s="2">
        <v>2931202</v>
      </c>
      <c r="B237" s="2" t="s">
        <v>241</v>
      </c>
      <c r="C237" s="3">
        <v>18748</v>
      </c>
      <c r="D237" s="4">
        <v>46.54</v>
      </c>
      <c r="E237" s="4">
        <v>53.46</v>
      </c>
      <c r="F237" s="4">
        <v>51.13</v>
      </c>
      <c r="G237" s="4">
        <v>48.87</v>
      </c>
      <c r="H237" s="7">
        <v>2103.5255999999999</v>
      </c>
      <c r="I237" s="7">
        <v>3736.4764</v>
      </c>
      <c r="J237" s="7">
        <v>3770.2227999999996</v>
      </c>
      <c r="K237" s="7">
        <v>4190.1780000000008</v>
      </c>
      <c r="L237" s="7">
        <v>3310.8968</v>
      </c>
      <c r="M237" s="7">
        <v>1636.7004000000002</v>
      </c>
      <c r="N237" s="9">
        <v>7024</v>
      </c>
      <c r="O237" s="7">
        <v>5113</v>
      </c>
      <c r="P237" s="11">
        <v>229</v>
      </c>
      <c r="Q237" s="16">
        <v>25.54</v>
      </c>
      <c r="R237" s="16">
        <v>48.17</v>
      </c>
      <c r="S237" s="16">
        <v>75.02</v>
      </c>
      <c r="T237" s="17">
        <v>6531</v>
      </c>
      <c r="U237" s="16">
        <v>36.33</v>
      </c>
      <c r="V237" s="16">
        <v>27.21</v>
      </c>
      <c r="W237" s="16">
        <v>21.66</v>
      </c>
      <c r="X237" s="16">
        <v>27.4</v>
      </c>
      <c r="Y237" s="16">
        <v>29.58</v>
      </c>
      <c r="Z237" s="16">
        <v>37.71</v>
      </c>
      <c r="AA237" s="16">
        <v>48.76</v>
      </c>
      <c r="AB237" s="16">
        <v>34.89</v>
      </c>
      <c r="AC237" s="20">
        <v>15056.657416309999</v>
      </c>
      <c r="AD237" s="7">
        <v>7848.9007005699996</v>
      </c>
      <c r="AE237" s="20">
        <f t="shared" si="3"/>
        <v>9905.5516851299999</v>
      </c>
      <c r="AF237" s="20">
        <v>3830.0081546500001</v>
      </c>
      <c r="AG237" s="20">
        <v>3948.6649033399999</v>
      </c>
      <c r="AH237" s="20">
        <v>1409.83579444</v>
      </c>
      <c r="AI237" s="20">
        <v>542.26508182999999</v>
      </c>
      <c r="AJ237" s="20">
        <v>129.98088526000001</v>
      </c>
      <c r="AK237" s="20">
        <v>27.334425880000001</v>
      </c>
      <c r="AL237" s="20">
        <v>17.46243973</v>
      </c>
      <c r="AM237" s="20">
        <v>5151.1057311799996</v>
      </c>
      <c r="AN237" s="20">
        <v>8290.8043433300008</v>
      </c>
      <c r="AO237" s="20">
        <v>798.14740302999996</v>
      </c>
      <c r="AP237" s="20">
        <v>6765.8530729800004</v>
      </c>
      <c r="AQ237" s="20">
        <v>4352.9583281499999</v>
      </c>
      <c r="AR237" s="20">
        <v>7299.8158846799997</v>
      </c>
      <c r="AS237" s="20">
        <v>9131.6574163000005</v>
      </c>
      <c r="AT237" s="20">
        <v>6792.4302291599997</v>
      </c>
      <c r="AU237" s="20">
        <v>913.08094524000001</v>
      </c>
      <c r="AV237" s="20">
        <v>1188.34788213</v>
      </c>
      <c r="AW237" s="20">
        <v>227.47296184000001</v>
      </c>
      <c r="AX237" s="20">
        <v>10.325397929999999</v>
      </c>
    </row>
    <row r="238" spans="1:50">
      <c r="A238" s="2">
        <v>2931301</v>
      </c>
      <c r="B238" s="2" t="s">
        <v>242</v>
      </c>
      <c r="C238" s="3">
        <v>16516</v>
      </c>
      <c r="D238" s="4">
        <v>77.400000000000006</v>
      </c>
      <c r="E238" s="4">
        <v>22.6</v>
      </c>
      <c r="F238" s="4">
        <v>50.48</v>
      </c>
      <c r="G238" s="4">
        <v>49.52</v>
      </c>
      <c r="H238" s="7">
        <v>1952.1912</v>
      </c>
      <c r="I238" s="7">
        <v>3126.4787999999999</v>
      </c>
      <c r="J238" s="7">
        <v>3567.4560000000001</v>
      </c>
      <c r="K238" s="7">
        <v>3835.0151999999998</v>
      </c>
      <c r="L238" s="7">
        <v>2703.6692000000003</v>
      </c>
      <c r="M238" s="7">
        <v>1331.1896000000002</v>
      </c>
      <c r="N238" s="9">
        <v>5400</v>
      </c>
      <c r="O238" s="7">
        <v>3999</v>
      </c>
      <c r="P238" s="11">
        <v>233</v>
      </c>
      <c r="Q238" s="16">
        <v>22.98</v>
      </c>
      <c r="R238" s="16">
        <v>48.3</v>
      </c>
      <c r="S238" s="16">
        <v>77.61</v>
      </c>
      <c r="T238" s="17">
        <v>1595</v>
      </c>
      <c r="U238" s="16">
        <v>35.04</v>
      </c>
      <c r="V238" s="16">
        <v>23.61</v>
      </c>
      <c r="W238" s="16">
        <v>0.32</v>
      </c>
      <c r="X238" s="16">
        <v>2.1800000000000002</v>
      </c>
      <c r="Y238" s="16">
        <v>75.11</v>
      </c>
      <c r="Z238" s="16">
        <v>86.87</v>
      </c>
      <c r="AA238" s="16">
        <v>24.57</v>
      </c>
      <c r="AB238" s="16">
        <v>10.95</v>
      </c>
      <c r="AC238" s="20">
        <v>13339.578251839999</v>
      </c>
      <c r="AD238" s="7">
        <v>5432.7648216099997</v>
      </c>
      <c r="AE238" s="20">
        <f t="shared" si="3"/>
        <v>7545.9625893500015</v>
      </c>
      <c r="AF238" s="20">
        <v>2287.2395248900002</v>
      </c>
      <c r="AG238" s="20">
        <v>3810.7449812200002</v>
      </c>
      <c r="AH238" s="20">
        <v>1025.7825358600001</v>
      </c>
      <c r="AI238" s="20">
        <v>334.35562347000001</v>
      </c>
      <c r="AJ238" s="20">
        <v>68.340211210000007</v>
      </c>
      <c r="AK238" s="20">
        <v>12.861138779999999</v>
      </c>
      <c r="AL238" s="20">
        <v>6.6385739199999998</v>
      </c>
      <c r="AM238" s="20">
        <v>5793.6156624799996</v>
      </c>
      <c r="AN238" s="20">
        <v>6341.3214384800003</v>
      </c>
      <c r="AO238" s="20">
        <v>987.88825795000002</v>
      </c>
      <c r="AP238" s="20">
        <v>6998.2568133499999</v>
      </c>
      <c r="AQ238" s="20">
        <v>4805.7274045300001</v>
      </c>
      <c r="AR238" s="20">
        <v>5790.1627093099996</v>
      </c>
      <c r="AS238" s="20">
        <v>7909.5782518200003</v>
      </c>
      <c r="AT238" s="20">
        <v>5932.6423221900004</v>
      </c>
      <c r="AU238" s="20">
        <v>802.96954846999995</v>
      </c>
      <c r="AV238" s="20">
        <v>893.58071574999997</v>
      </c>
      <c r="AW238" s="20">
        <v>273.59199065000001</v>
      </c>
      <c r="AX238" s="20">
        <v>6.79367476</v>
      </c>
    </row>
    <row r="239" spans="1:50">
      <c r="A239" s="2">
        <v>2931608</v>
      </c>
      <c r="B239" s="2" t="s">
        <v>243</v>
      </c>
      <c r="C239" s="3">
        <v>14836</v>
      </c>
      <c r="D239" s="4">
        <v>34.159999999999997</v>
      </c>
      <c r="E239" s="4">
        <v>65.84</v>
      </c>
      <c r="F239" s="4">
        <v>52.07</v>
      </c>
      <c r="G239" s="4">
        <v>47.93</v>
      </c>
      <c r="H239" s="7">
        <v>1504.3704</v>
      </c>
      <c r="I239" s="7">
        <v>2823.2908000000002</v>
      </c>
      <c r="J239" s="7">
        <v>3335.1328000000003</v>
      </c>
      <c r="K239" s="7">
        <v>3347.0015999999996</v>
      </c>
      <c r="L239" s="7">
        <v>2654.1604000000002</v>
      </c>
      <c r="M239" s="7">
        <v>1172.0440000000001</v>
      </c>
      <c r="N239" s="9">
        <v>6472</v>
      </c>
      <c r="O239" s="7">
        <v>3621</v>
      </c>
      <c r="P239" s="11">
        <v>210</v>
      </c>
      <c r="Q239" s="16">
        <v>20.399999999999999</v>
      </c>
      <c r="R239" s="16">
        <v>44.89</v>
      </c>
      <c r="S239" s="16">
        <v>76.16</v>
      </c>
      <c r="T239" s="17">
        <v>7020</v>
      </c>
      <c r="U239" s="16">
        <v>43.36</v>
      </c>
      <c r="V239" s="16">
        <v>30.8</v>
      </c>
      <c r="W239" s="16">
        <v>13.4</v>
      </c>
      <c r="X239" s="16">
        <v>21.87</v>
      </c>
      <c r="Y239" s="16">
        <v>16.34</v>
      </c>
      <c r="Z239" s="16">
        <v>29.44</v>
      </c>
      <c r="AA239" s="16">
        <v>70.260000000000005</v>
      </c>
      <c r="AB239" s="16">
        <v>48.69</v>
      </c>
      <c r="AC239" s="20">
        <v>12126.59960361</v>
      </c>
      <c r="AD239" s="7">
        <v>5975.08513958</v>
      </c>
      <c r="AE239" s="20">
        <f t="shared" si="3"/>
        <v>7298.4767200000006</v>
      </c>
      <c r="AF239" s="20">
        <v>2437.4761687499999</v>
      </c>
      <c r="AG239" s="20">
        <v>3127.4053576800002</v>
      </c>
      <c r="AH239" s="20">
        <v>1283.3686882100001</v>
      </c>
      <c r="AI239" s="20">
        <v>386.55375311</v>
      </c>
      <c r="AJ239" s="20">
        <v>59.26238489</v>
      </c>
      <c r="AK239" s="20">
        <v>4.4103673600000004</v>
      </c>
      <c r="AL239" s="20" t="s">
        <v>309</v>
      </c>
      <c r="AM239" s="20">
        <v>4828.1228837099998</v>
      </c>
      <c r="AN239" s="20">
        <v>6578.8973342199997</v>
      </c>
      <c r="AO239" s="20">
        <v>1060.40728954</v>
      </c>
      <c r="AP239" s="20">
        <v>5547.7022694899997</v>
      </c>
      <c r="AQ239" s="20">
        <v>3767.7155941699998</v>
      </c>
      <c r="AR239" s="20">
        <v>5155.0554890399999</v>
      </c>
      <c r="AS239" s="20">
        <v>7132.5996037000004</v>
      </c>
      <c r="AT239" s="20">
        <v>5583.6862465000004</v>
      </c>
      <c r="AU239" s="20">
        <v>549.28439312</v>
      </c>
      <c r="AV239" s="20">
        <v>787.10622883999997</v>
      </c>
      <c r="AW239" s="20">
        <v>212.52273524</v>
      </c>
      <c r="AX239" s="20" t="s">
        <v>309</v>
      </c>
    </row>
    <row r="240" spans="1:50">
      <c r="A240" s="2">
        <v>2931707</v>
      </c>
      <c r="B240" s="2" t="s">
        <v>244</v>
      </c>
      <c r="C240" s="3">
        <v>12803</v>
      </c>
      <c r="D240" s="4">
        <v>89.73</v>
      </c>
      <c r="E240" s="4">
        <v>10.27</v>
      </c>
      <c r="F240" s="4">
        <v>48.59</v>
      </c>
      <c r="G240" s="4">
        <v>51.41</v>
      </c>
      <c r="H240" s="7">
        <v>1078.0126</v>
      </c>
      <c r="I240" s="7">
        <v>2322.4642000000003</v>
      </c>
      <c r="J240" s="7">
        <v>2337.8278000000005</v>
      </c>
      <c r="K240" s="7">
        <v>3063.7578999999996</v>
      </c>
      <c r="L240" s="7">
        <v>2565.7212</v>
      </c>
      <c r="M240" s="7">
        <v>1435.2163</v>
      </c>
      <c r="N240" s="9">
        <v>2460</v>
      </c>
      <c r="O240" s="7">
        <v>3606</v>
      </c>
      <c r="P240" s="11">
        <v>268</v>
      </c>
      <c r="Q240" s="16">
        <v>12.55</v>
      </c>
      <c r="R240" s="16">
        <v>31.64</v>
      </c>
      <c r="S240" s="16">
        <v>66.739999999999995</v>
      </c>
      <c r="T240" s="17">
        <v>862</v>
      </c>
      <c r="U240" s="16">
        <v>18.91</v>
      </c>
      <c r="V240" s="16">
        <v>13.08</v>
      </c>
      <c r="W240" s="16">
        <v>35.869999999999997</v>
      </c>
      <c r="X240" s="16">
        <v>51.69</v>
      </c>
      <c r="Y240" s="16">
        <v>45.02</v>
      </c>
      <c r="Z240" s="16">
        <v>41.4</v>
      </c>
      <c r="AA240" s="16">
        <v>19.100000000000001</v>
      </c>
      <c r="AB240" s="16">
        <v>6.91</v>
      </c>
      <c r="AC240" s="20">
        <v>10778.62121243</v>
      </c>
      <c r="AD240" s="7">
        <v>4004.9544713800001</v>
      </c>
      <c r="AE240" s="20">
        <f t="shared" si="3"/>
        <v>6488.5187153199995</v>
      </c>
      <c r="AF240" s="20">
        <v>1558.8971039099999</v>
      </c>
      <c r="AG240" s="20">
        <v>3172.6186093199999</v>
      </c>
      <c r="AH240" s="20">
        <v>1279.90550192</v>
      </c>
      <c r="AI240" s="20">
        <v>403.34761277000001</v>
      </c>
      <c r="AJ240" s="20">
        <v>59.37818893</v>
      </c>
      <c r="AK240" s="20">
        <v>9.01408524</v>
      </c>
      <c r="AL240" s="20">
        <v>5.3576132300000001</v>
      </c>
      <c r="AM240" s="20">
        <v>4290.1024971200004</v>
      </c>
      <c r="AN240" s="20">
        <v>4840.0307008099999</v>
      </c>
      <c r="AO240" s="20">
        <v>669.83222051999996</v>
      </c>
      <c r="AP240" s="20">
        <v>5938.59051163</v>
      </c>
      <c r="AQ240" s="20">
        <v>3620.2702766000002</v>
      </c>
      <c r="AR240" s="20">
        <v>4605.9502615800002</v>
      </c>
      <c r="AS240" s="20">
        <v>7103.6212124399999</v>
      </c>
      <c r="AT240" s="20">
        <v>4814.3511028599996</v>
      </c>
      <c r="AU240" s="20">
        <v>728.72754853000004</v>
      </c>
      <c r="AV240" s="20">
        <v>1385.15491288</v>
      </c>
      <c r="AW240" s="20">
        <v>170.13016908</v>
      </c>
      <c r="AX240" s="20">
        <v>5.2574790900000004</v>
      </c>
    </row>
    <row r="241" spans="1:50">
      <c r="A241" s="2">
        <v>2931806</v>
      </c>
      <c r="B241" s="2" t="s">
        <v>245</v>
      </c>
      <c r="C241" s="3">
        <v>17029</v>
      </c>
      <c r="D241" s="4">
        <v>23.13</v>
      </c>
      <c r="E241" s="4">
        <v>76.87</v>
      </c>
      <c r="F241" s="4">
        <v>50.1</v>
      </c>
      <c r="G241" s="4">
        <v>49.9</v>
      </c>
      <c r="H241" s="7">
        <v>1299.3126999999999</v>
      </c>
      <c r="I241" s="7">
        <v>2613.9515000000001</v>
      </c>
      <c r="J241" s="7">
        <v>3116.3070000000002</v>
      </c>
      <c r="K241" s="7">
        <v>3390.4739</v>
      </c>
      <c r="L241" s="7">
        <v>3690.1843000000003</v>
      </c>
      <c r="M241" s="7">
        <v>2917.0676999999996</v>
      </c>
      <c r="N241" s="9">
        <v>8026</v>
      </c>
      <c r="O241" s="7">
        <v>4831</v>
      </c>
      <c r="P241" s="11">
        <v>234</v>
      </c>
      <c r="Q241" s="16">
        <v>22.84</v>
      </c>
      <c r="R241" s="16">
        <v>42.2</v>
      </c>
      <c r="S241" s="16">
        <v>68.75</v>
      </c>
      <c r="T241" s="17">
        <v>10004</v>
      </c>
      <c r="U241" s="16">
        <v>42.75</v>
      </c>
      <c r="V241" s="16">
        <v>30.6</v>
      </c>
      <c r="W241" s="16">
        <v>0.28000000000000003</v>
      </c>
      <c r="X241" s="16">
        <v>6.29</v>
      </c>
      <c r="Y241" s="16">
        <v>23.44</v>
      </c>
      <c r="Z241" s="16">
        <v>31.65</v>
      </c>
      <c r="AA241" s="16">
        <v>76.28</v>
      </c>
      <c r="AB241" s="16">
        <v>62.06</v>
      </c>
      <c r="AC241" s="20">
        <v>14737.95307594</v>
      </c>
      <c r="AD241" s="7">
        <v>5809.3672080599999</v>
      </c>
      <c r="AE241" s="20">
        <f t="shared" si="3"/>
        <v>9140.6522874299972</v>
      </c>
      <c r="AF241" s="20">
        <v>3359.73390208</v>
      </c>
      <c r="AG241" s="20">
        <v>4317.5341404299998</v>
      </c>
      <c r="AH241" s="20">
        <v>1136.22755125</v>
      </c>
      <c r="AI241" s="20">
        <v>284.11274508000002</v>
      </c>
      <c r="AJ241" s="20">
        <v>32.102252569999997</v>
      </c>
      <c r="AK241" s="20">
        <v>5.58340865</v>
      </c>
      <c r="AL241" s="20">
        <v>5.3582873700000002</v>
      </c>
      <c r="AM241" s="20">
        <v>5597.3007885099996</v>
      </c>
      <c r="AN241" s="20">
        <v>6539.0396200300002</v>
      </c>
      <c r="AO241" s="20">
        <v>1241.5460465399999</v>
      </c>
      <c r="AP241" s="20">
        <v>8198.9134559100003</v>
      </c>
      <c r="AQ241" s="20">
        <v>4355.7547419700004</v>
      </c>
      <c r="AR241" s="20">
        <v>5405.7155476099997</v>
      </c>
      <c r="AS241" s="20">
        <v>10024.953075920001</v>
      </c>
      <c r="AT241" s="20">
        <v>8770.8574210700008</v>
      </c>
      <c r="AU241" s="20">
        <v>535.36743644000001</v>
      </c>
      <c r="AV241" s="20">
        <v>477.66779838000002</v>
      </c>
      <c r="AW241" s="20">
        <v>241.06042002999999</v>
      </c>
      <c r="AX241" s="20" t="s">
        <v>309</v>
      </c>
    </row>
    <row r="242" spans="1:50">
      <c r="A242" s="2">
        <v>2932101</v>
      </c>
      <c r="B242" s="2" t="s">
        <v>246</v>
      </c>
      <c r="C242" s="3">
        <v>19750</v>
      </c>
      <c r="D242" s="4">
        <v>44.67</v>
      </c>
      <c r="E242" s="4">
        <v>55.33</v>
      </c>
      <c r="F242" s="4">
        <v>50.81</v>
      </c>
      <c r="G242" s="4">
        <v>49.19</v>
      </c>
      <c r="H242" s="7">
        <v>1862.425</v>
      </c>
      <c r="I242" s="7">
        <v>3215.3</v>
      </c>
      <c r="J242" s="7">
        <v>3726.8249999999998</v>
      </c>
      <c r="K242" s="7">
        <v>4343.0249999999996</v>
      </c>
      <c r="L242" s="7">
        <v>4113.9249999999993</v>
      </c>
      <c r="M242" s="7">
        <v>2486.5250000000001</v>
      </c>
      <c r="N242" s="9">
        <v>8764</v>
      </c>
      <c r="O242" s="7">
        <v>5897</v>
      </c>
      <c r="P242" s="11">
        <v>260</v>
      </c>
      <c r="Q242" s="16">
        <v>22.89</v>
      </c>
      <c r="R242" s="16">
        <v>43.03</v>
      </c>
      <c r="S242" s="16">
        <v>70.98</v>
      </c>
      <c r="T242" s="17">
        <v>7869</v>
      </c>
      <c r="U242" s="16">
        <v>34.770000000000003</v>
      </c>
      <c r="V242" s="16">
        <v>29.87</v>
      </c>
      <c r="W242" s="16">
        <v>31.54</v>
      </c>
      <c r="X242" s="16">
        <v>33.700000000000003</v>
      </c>
      <c r="Y242" s="16">
        <v>19.59</v>
      </c>
      <c r="Z242" s="16">
        <v>27.71</v>
      </c>
      <c r="AA242" s="16">
        <v>48.86</v>
      </c>
      <c r="AB242" s="16">
        <v>38.6</v>
      </c>
      <c r="AC242" s="20">
        <v>16570.795354440001</v>
      </c>
      <c r="AD242" s="7">
        <v>8823.1846957199996</v>
      </c>
      <c r="AE242" s="20">
        <f t="shared" si="3"/>
        <v>10537.25757242</v>
      </c>
      <c r="AF242" s="20">
        <v>3944.3345363200001</v>
      </c>
      <c r="AG242" s="20">
        <v>4453.3004545599997</v>
      </c>
      <c r="AH242" s="20">
        <v>1424.41550669</v>
      </c>
      <c r="AI242" s="20">
        <v>484.62746520000002</v>
      </c>
      <c r="AJ242" s="20">
        <v>175.33971646000001</v>
      </c>
      <c r="AK242" s="20">
        <v>44.248067480000003</v>
      </c>
      <c r="AL242" s="20">
        <v>10.991825710000001</v>
      </c>
      <c r="AM242" s="20">
        <v>6033.5377819799996</v>
      </c>
      <c r="AN242" s="20">
        <v>9557.4411680499998</v>
      </c>
      <c r="AO242" s="20">
        <v>1850.6155285299999</v>
      </c>
      <c r="AP242" s="20">
        <v>7013.3541863500004</v>
      </c>
      <c r="AQ242" s="20">
        <v>4182.9222534500004</v>
      </c>
      <c r="AR242" s="20">
        <v>6780.4239524000004</v>
      </c>
      <c r="AS242" s="20">
        <v>11001.79535441</v>
      </c>
      <c r="AT242" s="20">
        <v>8564.7853485600008</v>
      </c>
      <c r="AU242" s="20">
        <v>608.02531870999996</v>
      </c>
      <c r="AV242" s="20">
        <v>1627.9408296300001</v>
      </c>
      <c r="AW242" s="20">
        <v>171.37289290000001</v>
      </c>
      <c r="AX242" s="20">
        <v>29.670964609999999</v>
      </c>
    </row>
    <row r="243" spans="1:50">
      <c r="A243" s="2">
        <v>2932408</v>
      </c>
      <c r="B243" s="2" t="s">
        <v>247</v>
      </c>
      <c r="C243" s="3">
        <v>13625</v>
      </c>
      <c r="D243" s="4">
        <v>61</v>
      </c>
      <c r="E243" s="4">
        <v>39</v>
      </c>
      <c r="F243" s="4">
        <v>51.14</v>
      </c>
      <c r="G243" s="4">
        <v>48.86</v>
      </c>
      <c r="H243" s="7">
        <v>1144.5</v>
      </c>
      <c r="I243" s="7">
        <v>2140.4875000000002</v>
      </c>
      <c r="J243" s="7">
        <v>2335.3249999999998</v>
      </c>
      <c r="K243" s="7">
        <v>3121.4875000000002</v>
      </c>
      <c r="L243" s="7">
        <v>3073.8</v>
      </c>
      <c r="M243" s="7">
        <v>1809.4</v>
      </c>
      <c r="N243" s="9">
        <v>3430</v>
      </c>
      <c r="O243" s="7">
        <v>4199</v>
      </c>
      <c r="P243" s="11">
        <v>244</v>
      </c>
      <c r="Q243" s="16">
        <v>24.55</v>
      </c>
      <c r="R243" s="16">
        <v>42.88</v>
      </c>
      <c r="S243" s="16">
        <v>70.31</v>
      </c>
      <c r="T243" s="17">
        <v>225</v>
      </c>
      <c r="U243" s="16">
        <v>22.33</v>
      </c>
      <c r="V243" s="16">
        <v>16.579999999999998</v>
      </c>
      <c r="W243" s="16">
        <v>0.27</v>
      </c>
      <c r="X243" s="16">
        <v>1.91</v>
      </c>
      <c r="Y243" s="16">
        <v>70.13</v>
      </c>
      <c r="Z243" s="16">
        <v>95.19</v>
      </c>
      <c r="AA243" s="16">
        <v>29.6</v>
      </c>
      <c r="AB243" s="16">
        <v>2.91</v>
      </c>
      <c r="AC243" s="20">
        <v>11566.403397190001</v>
      </c>
      <c r="AD243" s="7">
        <v>5200.7433896100001</v>
      </c>
      <c r="AE243" s="20">
        <f t="shared" si="3"/>
        <v>7580.7572128399997</v>
      </c>
      <c r="AF243" s="20">
        <v>2849.05416195</v>
      </c>
      <c r="AG243" s="20">
        <v>3190.5251970899999</v>
      </c>
      <c r="AH243" s="20">
        <v>1127.4143318700001</v>
      </c>
      <c r="AI243" s="20">
        <v>316.23059052999997</v>
      </c>
      <c r="AJ243" s="20">
        <v>55.57055089</v>
      </c>
      <c r="AK243" s="20">
        <v>28.637855479999999</v>
      </c>
      <c r="AL243" s="20">
        <v>13.32452503</v>
      </c>
      <c r="AM243" s="20">
        <v>3985.64618449</v>
      </c>
      <c r="AN243" s="20">
        <v>5627.7747509299998</v>
      </c>
      <c r="AO243" s="20">
        <v>791.37731637000002</v>
      </c>
      <c r="AP243" s="20">
        <v>5938.6286464000004</v>
      </c>
      <c r="AQ243" s="20">
        <v>3194.2688681200002</v>
      </c>
      <c r="AR243" s="20">
        <v>3813.80630961</v>
      </c>
      <c r="AS243" s="20">
        <v>7967.4033973300002</v>
      </c>
      <c r="AT243" s="20">
        <v>5506.4136529400002</v>
      </c>
      <c r="AU243" s="20">
        <v>901.87709247999999</v>
      </c>
      <c r="AV243" s="20">
        <v>1367.0687472499999</v>
      </c>
      <c r="AW243" s="20">
        <v>186.84834859</v>
      </c>
      <c r="AX243" s="20">
        <v>5.1955560700000003</v>
      </c>
    </row>
    <row r="244" spans="1:50">
      <c r="A244" s="2">
        <v>2932457</v>
      </c>
      <c r="B244" s="2" t="s">
        <v>248</v>
      </c>
      <c r="C244" s="3">
        <v>17000</v>
      </c>
      <c r="D244" s="4">
        <v>44.18</v>
      </c>
      <c r="E244" s="4">
        <v>55.82</v>
      </c>
      <c r="F244" s="4">
        <v>51.63</v>
      </c>
      <c r="G244" s="4">
        <v>48.37</v>
      </c>
      <c r="H244" s="7">
        <v>1677.9</v>
      </c>
      <c r="I244" s="7">
        <v>3121.2</v>
      </c>
      <c r="J244" s="7">
        <v>3597.2</v>
      </c>
      <c r="K244" s="7">
        <v>4132.7</v>
      </c>
      <c r="L244" s="7">
        <v>3024.3</v>
      </c>
      <c r="M244" s="7">
        <v>1446.7</v>
      </c>
      <c r="N244" s="9">
        <v>6196</v>
      </c>
      <c r="O244" s="7">
        <v>3974</v>
      </c>
      <c r="P244" s="11">
        <v>147</v>
      </c>
      <c r="Q244" s="16">
        <v>34.46</v>
      </c>
      <c r="R244" s="16">
        <v>58.79</v>
      </c>
      <c r="S244" s="16">
        <v>87.11</v>
      </c>
      <c r="T244" s="17">
        <v>5664</v>
      </c>
      <c r="U244" s="16">
        <v>41.17</v>
      </c>
      <c r="V244" s="16">
        <v>25.39</v>
      </c>
      <c r="W244" s="16" t="s">
        <v>309</v>
      </c>
      <c r="X244" s="16">
        <v>1.56</v>
      </c>
      <c r="Y244" s="16">
        <v>37.82</v>
      </c>
      <c r="Z244" s="16">
        <v>62.68</v>
      </c>
      <c r="AA244" s="16">
        <v>62.18</v>
      </c>
      <c r="AB244" s="16">
        <v>35.76</v>
      </c>
      <c r="AC244" s="20">
        <v>14031.02439697</v>
      </c>
      <c r="AD244" s="7">
        <v>4711.4641615</v>
      </c>
      <c r="AE244" s="20">
        <f t="shared" si="3"/>
        <v>7116.3774314399998</v>
      </c>
      <c r="AF244" s="20">
        <v>3463.1703665999999</v>
      </c>
      <c r="AG244" s="20">
        <v>2788.88024761</v>
      </c>
      <c r="AH244" s="20">
        <v>711.07325641</v>
      </c>
      <c r="AI244" s="20">
        <v>147.19171663</v>
      </c>
      <c r="AJ244" s="20">
        <v>6.0618441900000004</v>
      </c>
      <c r="AK244" s="20" t="s">
        <v>309</v>
      </c>
      <c r="AL244" s="20" t="s">
        <v>309</v>
      </c>
      <c r="AM244" s="20">
        <v>6914.6469655800001</v>
      </c>
      <c r="AN244" s="20">
        <v>5864.6745116700004</v>
      </c>
      <c r="AO244" s="20">
        <v>1481.55833794</v>
      </c>
      <c r="AP244" s="20">
        <v>8166.3498853499996</v>
      </c>
      <c r="AQ244" s="20">
        <v>5433.0886276399997</v>
      </c>
      <c r="AR244" s="20">
        <v>7304.7885795900002</v>
      </c>
      <c r="AS244" s="20">
        <v>8595.0243970400006</v>
      </c>
      <c r="AT244" s="20">
        <v>6950.9908706599999</v>
      </c>
      <c r="AU244" s="20">
        <v>929.42269337000005</v>
      </c>
      <c r="AV244" s="20">
        <v>659.70028651999996</v>
      </c>
      <c r="AW244" s="20">
        <v>48.99027632</v>
      </c>
      <c r="AX244" s="20">
        <v>5.9202701700000002</v>
      </c>
    </row>
    <row r="245" spans="1:50">
      <c r="A245" s="2">
        <v>2932606</v>
      </c>
      <c r="B245" s="2" t="s">
        <v>249</v>
      </c>
      <c r="C245" s="3">
        <v>16466</v>
      </c>
      <c r="D245" s="4">
        <v>36.07</v>
      </c>
      <c r="E245" s="4">
        <v>63.93</v>
      </c>
      <c r="F245" s="4">
        <v>50.6</v>
      </c>
      <c r="G245" s="4">
        <v>49.4</v>
      </c>
      <c r="H245" s="7">
        <v>1412.7828</v>
      </c>
      <c r="I245" s="7">
        <v>2634.56</v>
      </c>
      <c r="J245" s="7">
        <v>3344.2445999999995</v>
      </c>
      <c r="K245" s="7">
        <v>3607.7006000000001</v>
      </c>
      <c r="L245" s="7">
        <v>3391.9960000000005</v>
      </c>
      <c r="M245" s="7">
        <v>2076.3625999999999</v>
      </c>
      <c r="N245" s="9">
        <v>5778</v>
      </c>
      <c r="O245" s="7">
        <v>4477</v>
      </c>
      <c r="P245" s="11">
        <v>284</v>
      </c>
      <c r="Q245" s="16">
        <v>15.23</v>
      </c>
      <c r="R245" s="16">
        <v>32.54</v>
      </c>
      <c r="S245" s="16">
        <v>63.26</v>
      </c>
      <c r="T245" s="17">
        <v>3401</v>
      </c>
      <c r="U245" s="16">
        <v>28.25</v>
      </c>
      <c r="V245" s="16">
        <v>23.26</v>
      </c>
      <c r="W245" s="16">
        <v>10.59</v>
      </c>
      <c r="X245" s="16">
        <v>7.42</v>
      </c>
      <c r="Y245" s="16">
        <v>64.62</v>
      </c>
      <c r="Z245" s="16">
        <v>72.33</v>
      </c>
      <c r="AA245" s="16">
        <v>24.79</v>
      </c>
      <c r="AB245" s="16">
        <v>20.260000000000002</v>
      </c>
      <c r="AC245" s="20">
        <v>13995.444318059999</v>
      </c>
      <c r="AD245" s="7">
        <v>5724.8313653499999</v>
      </c>
      <c r="AE245" s="20">
        <f t="shared" si="3"/>
        <v>8872.20034347</v>
      </c>
      <c r="AF245" s="20">
        <v>2474.5408643599999</v>
      </c>
      <c r="AG245" s="20">
        <v>3926.9711652999999</v>
      </c>
      <c r="AH245" s="20">
        <v>1810.18159296</v>
      </c>
      <c r="AI245" s="20">
        <v>562.44236492000005</v>
      </c>
      <c r="AJ245" s="20">
        <v>92.674515110000002</v>
      </c>
      <c r="AK245" s="20" t="s">
        <v>309</v>
      </c>
      <c r="AL245" s="20">
        <v>5.3898408199999999</v>
      </c>
      <c r="AM245" s="20">
        <v>5123.24397451</v>
      </c>
      <c r="AN245" s="20">
        <v>6466.1432812700004</v>
      </c>
      <c r="AO245" s="20">
        <v>1003.25981553</v>
      </c>
      <c r="AP245" s="20">
        <v>7529.3010367099996</v>
      </c>
      <c r="AQ245" s="20">
        <v>4119.9841589799998</v>
      </c>
      <c r="AR245" s="20">
        <v>5490.1482980399996</v>
      </c>
      <c r="AS245" s="20">
        <v>9083.4443179900009</v>
      </c>
      <c r="AT245" s="20">
        <v>7086.4898701900001</v>
      </c>
      <c r="AU245" s="20">
        <v>719.51720594999995</v>
      </c>
      <c r="AV245" s="20">
        <v>1041.0955368</v>
      </c>
      <c r="AW245" s="20">
        <v>218.65539559000001</v>
      </c>
      <c r="AX245" s="20">
        <v>17.68630946</v>
      </c>
    </row>
    <row r="246" spans="1:50">
      <c r="A246" s="2">
        <v>2932705</v>
      </c>
      <c r="B246" s="2" t="s">
        <v>250</v>
      </c>
      <c r="C246" s="3">
        <v>19837</v>
      </c>
      <c r="D246" s="4">
        <v>79.540000000000006</v>
      </c>
      <c r="E246" s="4">
        <v>20.46</v>
      </c>
      <c r="F246" s="4">
        <v>49.69</v>
      </c>
      <c r="G246" s="4">
        <v>50.31</v>
      </c>
      <c r="H246" s="7">
        <v>1946.0097000000001</v>
      </c>
      <c r="I246" s="7">
        <v>3459.5728000000004</v>
      </c>
      <c r="J246" s="7">
        <v>3850.3616999999999</v>
      </c>
      <c r="K246" s="7">
        <v>4372.0747999999994</v>
      </c>
      <c r="L246" s="7">
        <v>3967.4</v>
      </c>
      <c r="M246" s="7">
        <v>2239.5972999999999</v>
      </c>
      <c r="N246" s="9">
        <v>6324</v>
      </c>
      <c r="O246" s="7">
        <v>6020</v>
      </c>
      <c r="P246" s="11">
        <v>311</v>
      </c>
      <c r="Q246" s="16">
        <v>9.25</v>
      </c>
      <c r="R246" s="16">
        <v>28.77</v>
      </c>
      <c r="S246" s="16">
        <v>63.02</v>
      </c>
      <c r="T246" s="17">
        <v>3430</v>
      </c>
      <c r="U246" s="16">
        <v>31.18</v>
      </c>
      <c r="V246" s="16">
        <v>21.91</v>
      </c>
      <c r="W246" s="16">
        <v>46.19</v>
      </c>
      <c r="X246" s="16">
        <v>59.78</v>
      </c>
      <c r="Y246" s="16">
        <v>31.07</v>
      </c>
      <c r="Z246" s="16">
        <v>22.59</v>
      </c>
      <c r="AA246" s="16">
        <v>22.74</v>
      </c>
      <c r="AB246" s="16">
        <v>17.62</v>
      </c>
      <c r="AC246" s="20">
        <v>16396.727580160001</v>
      </c>
      <c r="AD246" s="7">
        <v>7172.8580812099999</v>
      </c>
      <c r="AE246" s="20">
        <f t="shared" si="3"/>
        <v>10689.491190050001</v>
      </c>
      <c r="AF246" s="20">
        <v>2583.4959465699999</v>
      </c>
      <c r="AG246" s="20">
        <v>4704.3207410900004</v>
      </c>
      <c r="AH246" s="20">
        <v>2246.1646228999998</v>
      </c>
      <c r="AI246" s="20">
        <v>901.24627352000005</v>
      </c>
      <c r="AJ246" s="20">
        <v>196.29579604</v>
      </c>
      <c r="AK246" s="20">
        <v>48.849242519999997</v>
      </c>
      <c r="AL246" s="20">
        <v>9.1185674100000007</v>
      </c>
      <c r="AM246" s="20">
        <v>5707.2363902099996</v>
      </c>
      <c r="AN246" s="20">
        <v>8422.4549551500004</v>
      </c>
      <c r="AO246" s="20">
        <v>1191.63712515</v>
      </c>
      <c r="AP246" s="20">
        <v>7974.2726251100003</v>
      </c>
      <c r="AQ246" s="20">
        <v>4515.5992650600001</v>
      </c>
      <c r="AR246" s="20">
        <v>7017.1047533299998</v>
      </c>
      <c r="AS246" s="20">
        <v>10585.727580270001</v>
      </c>
      <c r="AT246" s="20">
        <v>7099.4142122499998</v>
      </c>
      <c r="AU246" s="20">
        <v>1341.93358685</v>
      </c>
      <c r="AV246" s="20">
        <v>1623.06509919</v>
      </c>
      <c r="AW246" s="20">
        <v>510.38298793000001</v>
      </c>
      <c r="AX246" s="20">
        <v>10.931694050000001</v>
      </c>
    </row>
    <row r="247" spans="1:50">
      <c r="A247" s="2">
        <v>2932804</v>
      </c>
      <c r="B247" s="2" t="s">
        <v>251</v>
      </c>
      <c r="C247" s="3">
        <v>18173</v>
      </c>
      <c r="D247" s="4">
        <v>70.489999999999995</v>
      </c>
      <c r="E247" s="4">
        <v>29.51</v>
      </c>
      <c r="F247" s="4">
        <v>49.17</v>
      </c>
      <c r="G247" s="4">
        <v>50.83</v>
      </c>
      <c r="H247" s="7">
        <v>1908.165</v>
      </c>
      <c r="I247" s="7">
        <v>3787.2532000000001</v>
      </c>
      <c r="J247" s="7">
        <v>3574.6291000000001</v>
      </c>
      <c r="K247" s="7">
        <v>3847.2241000000004</v>
      </c>
      <c r="L247" s="7">
        <v>3225.7075</v>
      </c>
      <c r="M247" s="7">
        <v>1830.0211000000002</v>
      </c>
      <c r="N247" s="9">
        <v>5232</v>
      </c>
      <c r="O247" s="7">
        <v>5081</v>
      </c>
      <c r="P247" s="11">
        <v>229</v>
      </c>
      <c r="Q247" s="16">
        <v>27.49</v>
      </c>
      <c r="R247" s="16">
        <v>49.1</v>
      </c>
      <c r="S247" s="16">
        <v>76.13</v>
      </c>
      <c r="T247" s="17">
        <v>2352</v>
      </c>
      <c r="U247" s="16">
        <v>29.93</v>
      </c>
      <c r="V247" s="16">
        <v>20.97</v>
      </c>
      <c r="W247" s="16">
        <v>4.38</v>
      </c>
      <c r="X247" s="16">
        <v>1.91</v>
      </c>
      <c r="Y247" s="16">
        <v>71.739999999999995</v>
      </c>
      <c r="Z247" s="16">
        <v>85.49</v>
      </c>
      <c r="AA247" s="16">
        <v>23.89</v>
      </c>
      <c r="AB247" s="16">
        <v>12.6</v>
      </c>
      <c r="AC247" s="20">
        <v>14724.32888248</v>
      </c>
      <c r="AD247" s="7">
        <v>7352.4598493100002</v>
      </c>
      <c r="AE247" s="20">
        <f t="shared" si="3"/>
        <v>9655.8934922700009</v>
      </c>
      <c r="AF247" s="20">
        <v>3855.1447444199998</v>
      </c>
      <c r="AG247" s="20">
        <v>3764.3945932800002</v>
      </c>
      <c r="AH247" s="20">
        <v>1354.48206405</v>
      </c>
      <c r="AI247" s="20">
        <v>509.67055214999999</v>
      </c>
      <c r="AJ247" s="20">
        <v>77.754507889999999</v>
      </c>
      <c r="AK247" s="20">
        <v>21.34100316</v>
      </c>
      <c r="AL247" s="20">
        <v>73.106027319999995</v>
      </c>
      <c r="AM247" s="20">
        <v>5068.43539022</v>
      </c>
      <c r="AN247" s="20">
        <v>7968.9339998900005</v>
      </c>
      <c r="AO247" s="20">
        <v>933.94102375</v>
      </c>
      <c r="AP247" s="20">
        <v>6755.3948825999996</v>
      </c>
      <c r="AQ247" s="20">
        <v>4134.4943664700004</v>
      </c>
      <c r="AR247" s="20">
        <v>6762.9580865799999</v>
      </c>
      <c r="AS247" s="20">
        <v>8883.3288824699994</v>
      </c>
      <c r="AT247" s="20">
        <v>6412.9282170200004</v>
      </c>
      <c r="AU247" s="20">
        <v>878.23323785000002</v>
      </c>
      <c r="AV247" s="20">
        <v>1232.24717156</v>
      </c>
      <c r="AW247" s="20">
        <v>345.04287192999999</v>
      </c>
      <c r="AX247" s="20">
        <v>14.877384109999999</v>
      </c>
    </row>
    <row r="248" spans="1:50">
      <c r="A248" s="2">
        <v>2933059</v>
      </c>
      <c r="B248" s="2" t="s">
        <v>252</v>
      </c>
      <c r="C248" s="3">
        <v>13786</v>
      </c>
      <c r="D248" s="4">
        <v>47.01</v>
      </c>
      <c r="E248" s="4">
        <v>52.99</v>
      </c>
      <c r="F248" s="4">
        <v>50.66</v>
      </c>
      <c r="G248" s="4">
        <v>49.34</v>
      </c>
      <c r="H248" s="7">
        <v>1163.5383999999999</v>
      </c>
      <c r="I248" s="7">
        <v>2456.6651999999999</v>
      </c>
      <c r="J248" s="7">
        <v>2679.9984000000004</v>
      </c>
      <c r="K248" s="7">
        <v>2846.8089999999997</v>
      </c>
      <c r="L248" s="7">
        <v>2714.4634000000001</v>
      </c>
      <c r="M248" s="7">
        <v>1924.5255999999999</v>
      </c>
      <c r="N248" s="9">
        <v>5888</v>
      </c>
      <c r="O248" s="7">
        <v>4229</v>
      </c>
      <c r="P248" s="11">
        <v>208</v>
      </c>
      <c r="Q248" s="16">
        <v>27.49</v>
      </c>
      <c r="R248" s="16">
        <v>46.5</v>
      </c>
      <c r="S248" s="16">
        <v>74.55</v>
      </c>
      <c r="T248" s="17">
        <v>2763</v>
      </c>
      <c r="U248" s="16">
        <v>34.54</v>
      </c>
      <c r="V248" s="16">
        <v>28.96</v>
      </c>
      <c r="W248" s="16">
        <v>0.35</v>
      </c>
      <c r="X248" s="16">
        <v>17.05</v>
      </c>
      <c r="Y248" s="16">
        <v>56.33</v>
      </c>
      <c r="Z248" s="16">
        <v>62.97</v>
      </c>
      <c r="AA248" s="16">
        <v>43.32</v>
      </c>
      <c r="AB248" s="16">
        <v>19.98</v>
      </c>
      <c r="AC248" s="20">
        <v>11632.70499362</v>
      </c>
      <c r="AD248" s="7">
        <v>5949.9042360399999</v>
      </c>
      <c r="AE248" s="20">
        <f t="shared" si="3"/>
        <v>7575.8280127599992</v>
      </c>
      <c r="AF248" s="20">
        <v>3215.1925418300002</v>
      </c>
      <c r="AG248" s="20">
        <v>3144.75744089</v>
      </c>
      <c r="AH248" s="20">
        <v>991.24008265999998</v>
      </c>
      <c r="AI248" s="20">
        <v>194.5985412</v>
      </c>
      <c r="AJ248" s="20">
        <v>25.280814679999999</v>
      </c>
      <c r="AK248" s="20">
        <v>4.7585914999999996</v>
      </c>
      <c r="AL248" s="20" t="s">
        <v>309</v>
      </c>
      <c r="AM248" s="20">
        <v>4056.8769807600002</v>
      </c>
      <c r="AN248" s="20">
        <v>6585.8454984399996</v>
      </c>
      <c r="AO248" s="20">
        <v>1430.32567629</v>
      </c>
      <c r="AP248" s="20">
        <v>5046.8594950799998</v>
      </c>
      <c r="AQ248" s="20">
        <v>2626.5513044700001</v>
      </c>
      <c r="AR248" s="20">
        <v>4518.5631198399997</v>
      </c>
      <c r="AS248" s="20">
        <v>7481.7049935200002</v>
      </c>
      <c r="AT248" s="20">
        <v>6361.3751786399998</v>
      </c>
      <c r="AU248" s="20">
        <v>392.31782391000002</v>
      </c>
      <c r="AV248" s="20">
        <v>584.80215840999995</v>
      </c>
      <c r="AW248" s="20">
        <v>143.20983256</v>
      </c>
      <c r="AX248" s="20" t="s">
        <v>309</v>
      </c>
    </row>
    <row r="249" spans="1:50">
      <c r="A249" s="2">
        <v>2933158</v>
      </c>
      <c r="B249" s="2" t="s">
        <v>253</v>
      </c>
      <c r="C249" s="3">
        <v>13073</v>
      </c>
      <c r="D249" s="4">
        <v>65.42</v>
      </c>
      <c r="E249" s="4">
        <v>34.58</v>
      </c>
      <c r="F249" s="4">
        <v>50.65</v>
      </c>
      <c r="G249" s="4">
        <v>49.35</v>
      </c>
      <c r="H249" s="7">
        <v>1275.9248</v>
      </c>
      <c r="I249" s="7">
        <v>2306.0772000000002</v>
      </c>
      <c r="J249" s="7">
        <v>2529.6255000000001</v>
      </c>
      <c r="K249" s="7">
        <v>2696.9598999999998</v>
      </c>
      <c r="L249" s="7">
        <v>2656.4335999999998</v>
      </c>
      <c r="M249" s="7">
        <v>1606.6716999999999</v>
      </c>
      <c r="N249" s="9">
        <v>4474</v>
      </c>
      <c r="O249" s="7">
        <v>3919</v>
      </c>
      <c r="P249" s="11">
        <v>212</v>
      </c>
      <c r="Q249" s="16">
        <v>25.1</v>
      </c>
      <c r="R249" s="16">
        <v>47.15</v>
      </c>
      <c r="S249" s="16">
        <v>74.47</v>
      </c>
      <c r="T249" s="17">
        <v>2902</v>
      </c>
      <c r="U249" s="16">
        <v>32.24</v>
      </c>
      <c r="V249" s="16">
        <v>23.57</v>
      </c>
      <c r="W249" s="16">
        <v>7.39</v>
      </c>
      <c r="X249" s="16">
        <v>31.51</v>
      </c>
      <c r="Y249" s="16">
        <v>62.13</v>
      </c>
      <c r="Z249" s="16">
        <v>46.08</v>
      </c>
      <c r="AA249" s="16">
        <v>30.48</v>
      </c>
      <c r="AB249" s="16">
        <v>22.4</v>
      </c>
      <c r="AC249" s="20">
        <v>10933.957156189999</v>
      </c>
      <c r="AD249" s="7">
        <v>5331.3123900500004</v>
      </c>
      <c r="AE249" s="20">
        <f t="shared" si="3"/>
        <v>7292.6793594300007</v>
      </c>
      <c r="AF249" s="20">
        <v>3230.2359805599999</v>
      </c>
      <c r="AG249" s="20">
        <v>2799.6666013399999</v>
      </c>
      <c r="AH249" s="20">
        <v>1056.98245804</v>
      </c>
      <c r="AI249" s="20">
        <v>169.27775953</v>
      </c>
      <c r="AJ249" s="20">
        <v>26.62103711</v>
      </c>
      <c r="AK249" s="20">
        <v>5.0242291000000003</v>
      </c>
      <c r="AL249" s="20">
        <v>4.8712937500000004</v>
      </c>
      <c r="AM249" s="20">
        <v>3641.2777967299999</v>
      </c>
      <c r="AN249" s="20">
        <v>5867.6463696399996</v>
      </c>
      <c r="AO249" s="20">
        <v>901.49279763000004</v>
      </c>
      <c r="AP249" s="20">
        <v>5066.31078652</v>
      </c>
      <c r="AQ249" s="20">
        <v>2739.7849990999998</v>
      </c>
      <c r="AR249" s="20">
        <v>4025.6878918100001</v>
      </c>
      <c r="AS249" s="20">
        <v>6983.9571561599996</v>
      </c>
      <c r="AT249" s="20">
        <v>5372.7726320499996</v>
      </c>
      <c r="AU249" s="20">
        <v>554.64400766000006</v>
      </c>
      <c r="AV249" s="20">
        <v>819.20113044000004</v>
      </c>
      <c r="AW249" s="20">
        <v>221.18708169000001</v>
      </c>
      <c r="AX249" s="20">
        <v>16.152304319999999</v>
      </c>
    </row>
    <row r="250" spans="1:50">
      <c r="A250" s="2">
        <v>2933455</v>
      </c>
      <c r="B250" s="2" t="s">
        <v>254</v>
      </c>
      <c r="C250" s="3">
        <v>12485</v>
      </c>
      <c r="D250" s="4">
        <v>47.08</v>
      </c>
      <c r="E250" s="4">
        <v>52.92</v>
      </c>
      <c r="F250" s="4">
        <v>52.03</v>
      </c>
      <c r="G250" s="4">
        <v>47.97</v>
      </c>
      <c r="H250" s="7">
        <v>1278.4640000000002</v>
      </c>
      <c r="I250" s="7">
        <v>2284.7550000000001</v>
      </c>
      <c r="J250" s="7">
        <v>2419.5929999999998</v>
      </c>
      <c r="K250" s="7">
        <v>2675.5355</v>
      </c>
      <c r="L250" s="7">
        <v>2523.2184999999999</v>
      </c>
      <c r="M250" s="7">
        <v>1303.434</v>
      </c>
      <c r="N250" s="9">
        <v>4414</v>
      </c>
      <c r="O250" s="7">
        <v>3498</v>
      </c>
      <c r="P250" s="11">
        <v>237</v>
      </c>
      <c r="Q250" s="16">
        <v>25.45</v>
      </c>
      <c r="R250" s="16">
        <v>46.07</v>
      </c>
      <c r="S250" s="16">
        <v>73.62</v>
      </c>
      <c r="T250" s="17">
        <v>3862</v>
      </c>
      <c r="U250" s="16">
        <v>37.869999999999997</v>
      </c>
      <c r="V250" s="16">
        <v>24.74</v>
      </c>
      <c r="W250" s="16">
        <v>0.69</v>
      </c>
      <c r="X250" s="16">
        <v>0.86</v>
      </c>
      <c r="Y250" s="16">
        <v>46.8</v>
      </c>
      <c r="Z250" s="16">
        <v>66.44</v>
      </c>
      <c r="AA250" s="16">
        <v>52.5</v>
      </c>
      <c r="AB250" s="16">
        <v>32.700000000000003</v>
      </c>
      <c r="AC250" s="20">
        <v>10299.663032119999</v>
      </c>
      <c r="AD250" s="7">
        <v>4743.8298197399999</v>
      </c>
      <c r="AE250" s="20">
        <f t="shared" si="3"/>
        <v>6101.2854701799997</v>
      </c>
      <c r="AF250" s="20">
        <v>2326.27858556</v>
      </c>
      <c r="AG250" s="20">
        <v>2575.1727082100001</v>
      </c>
      <c r="AH250" s="20">
        <v>815.88625924999997</v>
      </c>
      <c r="AI250" s="20">
        <v>271.06924323999999</v>
      </c>
      <c r="AJ250" s="20">
        <v>49.876167240000001</v>
      </c>
      <c r="AK250" s="20">
        <v>39.541433269999999</v>
      </c>
      <c r="AL250" s="20">
        <v>23.461073410000001</v>
      </c>
      <c r="AM250" s="20">
        <v>4198.3775619199996</v>
      </c>
      <c r="AN250" s="20">
        <v>5229.7959214599996</v>
      </c>
      <c r="AO250" s="20">
        <v>1241.9985467900001</v>
      </c>
      <c r="AP250" s="20">
        <v>5069.8671106399997</v>
      </c>
      <c r="AQ250" s="20">
        <v>2956.37901513</v>
      </c>
      <c r="AR250" s="20">
        <v>3857.4132892600001</v>
      </c>
      <c r="AS250" s="20">
        <v>6515.6630321100001</v>
      </c>
      <c r="AT250" s="20">
        <v>4859.4886324500003</v>
      </c>
      <c r="AU250" s="20">
        <v>578.11702724999998</v>
      </c>
      <c r="AV250" s="20">
        <v>924.69786997999995</v>
      </c>
      <c r="AW250" s="20">
        <v>147.24767125</v>
      </c>
      <c r="AX250" s="20">
        <v>6.1118311800000003</v>
      </c>
    </row>
    <row r="251" spans="1:50">
      <c r="A251" s="2">
        <v>2900801</v>
      </c>
      <c r="B251" s="2" t="s">
        <v>255</v>
      </c>
      <c r="C251" s="3">
        <v>21271</v>
      </c>
      <c r="D251" s="4">
        <v>52.11</v>
      </c>
      <c r="E251" s="4">
        <v>47.89</v>
      </c>
      <c r="F251" s="4">
        <v>50.84</v>
      </c>
      <c r="G251" s="4">
        <v>49.16</v>
      </c>
      <c r="H251" s="7">
        <v>2333.4287000000004</v>
      </c>
      <c r="I251" s="7">
        <v>3998.9479999999999</v>
      </c>
      <c r="J251" s="7">
        <v>4124.4468999999999</v>
      </c>
      <c r="K251" s="7">
        <v>4690.2555000000002</v>
      </c>
      <c r="L251" s="7">
        <v>4075.5236</v>
      </c>
      <c r="M251" s="7">
        <v>2046.2701999999999</v>
      </c>
      <c r="N251" s="9">
        <v>7048</v>
      </c>
      <c r="O251" s="7">
        <v>5988</v>
      </c>
      <c r="P251" s="11">
        <v>302</v>
      </c>
      <c r="Q251" s="16">
        <v>13.84</v>
      </c>
      <c r="R251" s="16">
        <v>34.549999999999997</v>
      </c>
      <c r="S251" s="16">
        <v>65.739999999999995</v>
      </c>
      <c r="T251" s="17">
        <v>6815</v>
      </c>
      <c r="U251" s="16">
        <v>30.31</v>
      </c>
      <c r="V251" s="16">
        <v>23.59</v>
      </c>
      <c r="W251" s="16">
        <v>15.14</v>
      </c>
      <c r="X251" s="16">
        <v>26.75</v>
      </c>
      <c r="Y251" s="16">
        <v>41.34</v>
      </c>
      <c r="Z251" s="16">
        <v>40.28</v>
      </c>
      <c r="AA251" s="16">
        <v>43.52</v>
      </c>
      <c r="AB251" s="16">
        <v>32.97</v>
      </c>
      <c r="AC251" s="20">
        <v>17242.040975290001</v>
      </c>
      <c r="AD251" s="7">
        <v>8720.9719736999996</v>
      </c>
      <c r="AE251" s="20">
        <f t="shared" si="3"/>
        <v>11292.49000249</v>
      </c>
      <c r="AF251" s="20">
        <v>3149.3447049199999</v>
      </c>
      <c r="AG251" s="20">
        <v>4653.41124046</v>
      </c>
      <c r="AH251" s="20">
        <v>2127.0713891099999</v>
      </c>
      <c r="AI251" s="20">
        <v>1077.1237858</v>
      </c>
      <c r="AJ251" s="20">
        <v>188.47920391</v>
      </c>
      <c r="AK251" s="20">
        <v>97.059678289999994</v>
      </c>
      <c r="AL251" s="20" t="s">
        <v>309</v>
      </c>
      <c r="AM251" s="20">
        <v>5949.5509727299996</v>
      </c>
      <c r="AN251" s="20">
        <v>9594.9849254700002</v>
      </c>
      <c r="AO251" s="20">
        <v>1212.71001568</v>
      </c>
      <c r="AP251" s="20">
        <v>7647.0560497500001</v>
      </c>
      <c r="AQ251" s="20">
        <v>4736.8409570499998</v>
      </c>
      <c r="AR251" s="20">
        <v>6966.6329163199998</v>
      </c>
      <c r="AS251" s="20">
        <v>10775.040975219999</v>
      </c>
      <c r="AT251" s="20">
        <v>7880.5406007900001</v>
      </c>
      <c r="AU251" s="20">
        <v>1086.91588239</v>
      </c>
      <c r="AV251" s="20">
        <v>1448.5108557999999</v>
      </c>
      <c r="AW251" s="20">
        <v>359.07363623999998</v>
      </c>
      <c r="AX251" s="20" t="s">
        <v>309</v>
      </c>
    </row>
    <row r="252" spans="1:50">
      <c r="A252" s="2">
        <v>2901007</v>
      </c>
      <c r="B252" s="2" t="s">
        <v>256</v>
      </c>
      <c r="C252" s="3">
        <v>34351</v>
      </c>
      <c r="D252" s="4">
        <v>72.459999999999994</v>
      </c>
      <c r="E252" s="4">
        <v>27.54</v>
      </c>
      <c r="F252" s="4">
        <v>48.46</v>
      </c>
      <c r="G252" s="4">
        <v>51.54</v>
      </c>
      <c r="H252" s="7">
        <v>2961.0562</v>
      </c>
      <c r="I252" s="7">
        <v>5736.6169999999993</v>
      </c>
      <c r="J252" s="7">
        <v>6348.0648000000001</v>
      </c>
      <c r="K252" s="7">
        <v>8017.5234</v>
      </c>
      <c r="L252" s="7">
        <v>6712.1853999999994</v>
      </c>
      <c r="M252" s="7">
        <v>4578.9883</v>
      </c>
      <c r="N252" s="9">
        <v>10698</v>
      </c>
      <c r="O252" s="7">
        <v>10382</v>
      </c>
      <c r="P252" s="11">
        <v>319</v>
      </c>
      <c r="Q252" s="16">
        <v>18.02</v>
      </c>
      <c r="R252" s="16">
        <v>34.96</v>
      </c>
      <c r="S252" s="16">
        <v>63.93</v>
      </c>
      <c r="T252" s="17">
        <v>5580</v>
      </c>
      <c r="U252" s="16">
        <v>28.02</v>
      </c>
      <c r="V252" s="16">
        <v>20.85</v>
      </c>
      <c r="W252" s="16">
        <v>13.67</v>
      </c>
      <c r="X252" s="16">
        <v>18.63</v>
      </c>
      <c r="Y252" s="16">
        <v>60.81</v>
      </c>
      <c r="Z252" s="16">
        <v>65.510000000000005</v>
      </c>
      <c r="AA252" s="16">
        <v>25.52</v>
      </c>
      <c r="AB252" s="16">
        <v>15.86</v>
      </c>
      <c r="AC252" s="20">
        <v>29051.38609584</v>
      </c>
      <c r="AD252" s="7">
        <v>14801.053835389999</v>
      </c>
      <c r="AE252" s="20">
        <f t="shared" si="3"/>
        <v>19404.08624474</v>
      </c>
      <c r="AF252" s="20">
        <v>5832.8575282100001</v>
      </c>
      <c r="AG252" s="20">
        <v>8852.0794093999993</v>
      </c>
      <c r="AH252" s="20">
        <v>2986.53038595</v>
      </c>
      <c r="AI252" s="20">
        <v>1202.9893220399999</v>
      </c>
      <c r="AJ252" s="20">
        <v>347.84674563999999</v>
      </c>
      <c r="AK252" s="20">
        <v>131.34762211</v>
      </c>
      <c r="AL252" s="20">
        <v>50.435231389999998</v>
      </c>
      <c r="AM252" s="20">
        <v>9647.2998511299993</v>
      </c>
      <c r="AN252" s="20">
        <v>16694.016948010001</v>
      </c>
      <c r="AO252" s="20">
        <v>2909.9583889400001</v>
      </c>
      <c r="AP252" s="20">
        <v>12357.369147859999</v>
      </c>
      <c r="AQ252" s="20">
        <v>6737.3414621900001</v>
      </c>
      <c r="AR252" s="20">
        <v>12453.164840240001</v>
      </c>
      <c r="AS252" s="20">
        <v>19455.386095860002</v>
      </c>
      <c r="AT252" s="20">
        <v>12863.062820450001</v>
      </c>
      <c r="AU252" s="20">
        <v>1740.9377022799999</v>
      </c>
      <c r="AV252" s="20">
        <v>4226.9407932200002</v>
      </c>
      <c r="AW252" s="20">
        <v>615.59605678000003</v>
      </c>
      <c r="AX252" s="20">
        <v>8.8487231299999998</v>
      </c>
    </row>
    <row r="253" spans="1:50">
      <c r="A253" s="2">
        <v>2901106</v>
      </c>
      <c r="B253" s="2" t="s">
        <v>257</v>
      </c>
      <c r="C253" s="3">
        <v>25190</v>
      </c>
      <c r="D253" s="4">
        <v>79.23</v>
      </c>
      <c r="E253" s="4">
        <v>20.77</v>
      </c>
      <c r="F253" s="4">
        <v>48.76</v>
      </c>
      <c r="G253" s="4">
        <v>51.24</v>
      </c>
      <c r="H253" s="7">
        <v>2357.7840000000001</v>
      </c>
      <c r="I253" s="7">
        <v>4219.3249999999998</v>
      </c>
      <c r="J253" s="7">
        <v>4579.5420000000004</v>
      </c>
      <c r="K253" s="7">
        <v>6300.0190000000002</v>
      </c>
      <c r="L253" s="7">
        <v>5176.5450000000001</v>
      </c>
      <c r="M253" s="7">
        <v>2556.7849999999999</v>
      </c>
      <c r="N253" s="9">
        <v>4922</v>
      </c>
      <c r="O253" s="7">
        <v>7153</v>
      </c>
      <c r="P253" s="11">
        <v>331</v>
      </c>
      <c r="Q253" s="16">
        <v>11.86</v>
      </c>
      <c r="R253" s="16">
        <v>28.25</v>
      </c>
      <c r="S253" s="16">
        <v>58.98</v>
      </c>
      <c r="T253" s="17">
        <v>2530</v>
      </c>
      <c r="U253" s="16">
        <v>17</v>
      </c>
      <c r="V253" s="16">
        <v>13.22</v>
      </c>
      <c r="W253" s="16">
        <v>24.07</v>
      </c>
      <c r="X253" s="16">
        <v>8.8800000000000008</v>
      </c>
      <c r="Y253" s="16">
        <v>56.48</v>
      </c>
      <c r="Z253" s="16">
        <v>80.08</v>
      </c>
      <c r="AA253" s="16">
        <v>19.45</v>
      </c>
      <c r="AB253" s="16">
        <v>11.04</v>
      </c>
      <c r="AC253" s="20">
        <v>21044.00920792</v>
      </c>
      <c r="AD253" s="7">
        <v>9641.8422720899998</v>
      </c>
      <c r="AE253" s="20">
        <f t="shared" si="3"/>
        <v>13173.32250118</v>
      </c>
      <c r="AF253" s="20">
        <v>3518.5812417500001</v>
      </c>
      <c r="AG253" s="20">
        <v>5141.2101039600002</v>
      </c>
      <c r="AH253" s="20">
        <v>2738.5523707000002</v>
      </c>
      <c r="AI253" s="20">
        <v>1452.42923741</v>
      </c>
      <c r="AJ253" s="20">
        <v>237.53043163000001</v>
      </c>
      <c r="AK253" s="20">
        <v>65.600130320000005</v>
      </c>
      <c r="AL253" s="20">
        <v>19.418985410000001</v>
      </c>
      <c r="AM253" s="20">
        <v>7870.6867067800003</v>
      </c>
      <c r="AN253" s="20">
        <v>11568.56540077</v>
      </c>
      <c r="AO253" s="20">
        <v>2034.5895725299999</v>
      </c>
      <c r="AP253" s="20">
        <v>9475.4438071900004</v>
      </c>
      <c r="AQ253" s="20">
        <v>5836.0971342499997</v>
      </c>
      <c r="AR253" s="20">
        <v>8467.7835616299999</v>
      </c>
      <c r="AS253" s="20">
        <v>13996.00920796</v>
      </c>
      <c r="AT253" s="20">
        <v>7585.7780595499999</v>
      </c>
      <c r="AU253" s="20">
        <v>2093.4008296000002</v>
      </c>
      <c r="AV253" s="20">
        <v>3916.4209064000001</v>
      </c>
      <c r="AW253" s="20">
        <v>400.40941241000002</v>
      </c>
      <c r="AX253" s="20" t="s">
        <v>309</v>
      </c>
    </row>
    <row r="254" spans="1:50">
      <c r="A254" s="2">
        <v>2901205</v>
      </c>
      <c r="B254" s="2" t="s">
        <v>258</v>
      </c>
      <c r="C254" s="3">
        <v>25516</v>
      </c>
      <c r="D254" s="4">
        <v>19.3</v>
      </c>
      <c r="E254" s="4">
        <v>80.7</v>
      </c>
      <c r="F254" s="4">
        <v>50.53</v>
      </c>
      <c r="G254" s="4">
        <v>49.47</v>
      </c>
      <c r="H254" s="7">
        <v>2150.9987999999998</v>
      </c>
      <c r="I254" s="7">
        <v>4212.6916000000001</v>
      </c>
      <c r="J254" s="7">
        <v>4488.2644</v>
      </c>
      <c r="K254" s="7">
        <v>5355.8083999999999</v>
      </c>
      <c r="L254" s="7">
        <v>5381.3243999999995</v>
      </c>
      <c r="M254" s="7">
        <v>3926.9123999999997</v>
      </c>
      <c r="N254" s="9">
        <v>12972</v>
      </c>
      <c r="O254" s="7">
        <v>7239</v>
      </c>
      <c r="P254" s="11">
        <v>226</v>
      </c>
      <c r="Q254" s="16">
        <v>22.76</v>
      </c>
      <c r="R254" s="16">
        <v>41.63</v>
      </c>
      <c r="S254" s="16">
        <v>72.08</v>
      </c>
      <c r="T254" s="17">
        <v>15444</v>
      </c>
      <c r="U254" s="16">
        <v>38.64</v>
      </c>
      <c r="V254" s="16">
        <v>33.869999999999997</v>
      </c>
      <c r="W254" s="16">
        <v>6.94</v>
      </c>
      <c r="X254" s="16">
        <v>10.94</v>
      </c>
      <c r="Y254" s="16">
        <v>11.15</v>
      </c>
      <c r="Z254" s="16">
        <v>25.33</v>
      </c>
      <c r="AA254" s="16">
        <v>81.92</v>
      </c>
      <c r="AB254" s="16">
        <v>63.72</v>
      </c>
      <c r="AC254" s="20">
        <v>21653.02763099</v>
      </c>
      <c r="AD254" s="7">
        <v>8499.3297820600001</v>
      </c>
      <c r="AE254" s="20">
        <f t="shared" si="3"/>
        <v>13319.96136852</v>
      </c>
      <c r="AF254" s="20">
        <v>4245.0736628300001</v>
      </c>
      <c r="AG254" s="20">
        <v>6745.3364752199996</v>
      </c>
      <c r="AH254" s="20">
        <v>1758.13096516</v>
      </c>
      <c r="AI254" s="20">
        <v>505.40498072999998</v>
      </c>
      <c r="AJ254" s="20">
        <v>56.978513929999998</v>
      </c>
      <c r="AK254" s="20" t="s">
        <v>309</v>
      </c>
      <c r="AL254" s="20">
        <v>9.0367706499999993</v>
      </c>
      <c r="AM254" s="20">
        <v>8333.0662624199995</v>
      </c>
      <c r="AN254" s="20">
        <v>9088.8751093400006</v>
      </c>
      <c r="AO254" s="20">
        <v>1363.2660844500001</v>
      </c>
      <c r="AP254" s="20">
        <v>12564.152521600001</v>
      </c>
      <c r="AQ254" s="20">
        <v>6969.8001779699998</v>
      </c>
      <c r="AR254" s="20">
        <v>8910.1680569199998</v>
      </c>
      <c r="AS254" s="20">
        <v>14697.027630930001</v>
      </c>
      <c r="AT254" s="20">
        <v>12682.69992257</v>
      </c>
      <c r="AU254" s="20">
        <v>808.50474636000001</v>
      </c>
      <c r="AV254" s="20">
        <v>1075.24761874</v>
      </c>
      <c r="AW254" s="20">
        <v>130.57534326000001</v>
      </c>
      <c r="AX254" s="20" t="s">
        <v>309</v>
      </c>
    </row>
    <row r="255" spans="1:50">
      <c r="A255" s="2">
        <v>2902609</v>
      </c>
      <c r="B255" s="2" t="s">
        <v>259</v>
      </c>
      <c r="C255" s="3">
        <v>20060</v>
      </c>
      <c r="D255" s="4">
        <v>41.57</v>
      </c>
      <c r="E255" s="4">
        <v>58.43</v>
      </c>
      <c r="F255" s="4">
        <v>49.68</v>
      </c>
      <c r="G255" s="4">
        <v>50.32</v>
      </c>
      <c r="H255" s="7">
        <v>2106.3000000000002</v>
      </c>
      <c r="I255" s="7">
        <v>3656.9380000000001</v>
      </c>
      <c r="J255" s="7">
        <v>3771.28</v>
      </c>
      <c r="K255" s="7">
        <v>4016.0120000000002</v>
      </c>
      <c r="L255" s="7">
        <v>3915.712</v>
      </c>
      <c r="M255" s="7">
        <v>2593.7579999999998</v>
      </c>
      <c r="N255" s="9">
        <v>7310</v>
      </c>
      <c r="O255" s="7">
        <v>5716</v>
      </c>
      <c r="P255" s="11">
        <v>223</v>
      </c>
      <c r="Q255" s="16">
        <v>27.77</v>
      </c>
      <c r="R255" s="16">
        <v>49.07</v>
      </c>
      <c r="S255" s="16">
        <v>74.72</v>
      </c>
      <c r="T255" s="17">
        <v>6461</v>
      </c>
      <c r="U255" s="16">
        <v>29.7</v>
      </c>
      <c r="V255" s="16">
        <v>25.56</v>
      </c>
      <c r="W255" s="16">
        <v>18.91</v>
      </c>
      <c r="X255" s="16">
        <v>29.15</v>
      </c>
      <c r="Y255" s="16">
        <v>22.76</v>
      </c>
      <c r="Z255" s="16">
        <v>38.28</v>
      </c>
      <c r="AA255" s="16">
        <v>58.33</v>
      </c>
      <c r="AB255" s="16">
        <v>32.58</v>
      </c>
      <c r="AC255" s="20">
        <v>16299.18631823</v>
      </c>
      <c r="AD255" s="7">
        <v>8051.7922057699998</v>
      </c>
      <c r="AE255" s="20">
        <f t="shared" si="3"/>
        <v>9999.8602307799993</v>
      </c>
      <c r="AF255" s="20">
        <v>3763.5760459600001</v>
      </c>
      <c r="AG255" s="20">
        <v>4497.3878611999999</v>
      </c>
      <c r="AH255" s="20">
        <v>1234.4671958700001</v>
      </c>
      <c r="AI255" s="20">
        <v>384.50025089000002</v>
      </c>
      <c r="AJ255" s="20">
        <v>86.195471409999996</v>
      </c>
      <c r="AK255" s="20">
        <v>22.892112869999998</v>
      </c>
      <c r="AL255" s="20">
        <v>10.841292579999999</v>
      </c>
      <c r="AM255" s="20">
        <v>6299.3260874799998</v>
      </c>
      <c r="AN255" s="20">
        <v>8684.1040886899991</v>
      </c>
      <c r="AO255" s="20">
        <v>1889.6903813700001</v>
      </c>
      <c r="AP255" s="20">
        <v>7615.08222957</v>
      </c>
      <c r="AQ255" s="20">
        <v>4409.6357061099998</v>
      </c>
      <c r="AR255" s="20">
        <v>6563.5442472799996</v>
      </c>
      <c r="AS255" s="20">
        <v>10473.186318259999</v>
      </c>
      <c r="AT255" s="20">
        <v>8158.6216476500003</v>
      </c>
      <c r="AU255" s="20">
        <v>818.8101868</v>
      </c>
      <c r="AV255" s="20">
        <v>1265.3945742000001</v>
      </c>
      <c r="AW255" s="20">
        <v>230.35990960999999</v>
      </c>
      <c r="AX255" s="20" t="s">
        <v>309</v>
      </c>
    </row>
    <row r="256" spans="1:50">
      <c r="A256" s="2">
        <v>2902708</v>
      </c>
      <c r="B256" s="2" t="s">
        <v>260</v>
      </c>
      <c r="C256" s="3">
        <v>49325</v>
      </c>
      <c r="D256" s="4">
        <v>45.51</v>
      </c>
      <c r="E256" s="4">
        <v>54.49</v>
      </c>
      <c r="F256" s="4">
        <v>51.01</v>
      </c>
      <c r="G256" s="4">
        <v>48.99</v>
      </c>
      <c r="H256" s="7">
        <v>5849.9449999999997</v>
      </c>
      <c r="I256" s="7">
        <v>11112.922500000001</v>
      </c>
      <c r="J256" s="7">
        <v>10348.385</v>
      </c>
      <c r="K256" s="7">
        <v>9766.35</v>
      </c>
      <c r="L256" s="7">
        <v>7857.4724999999999</v>
      </c>
      <c r="M256" s="7">
        <v>4394.8575000000001</v>
      </c>
      <c r="N256" s="9">
        <v>15270</v>
      </c>
      <c r="O256" s="7">
        <v>11471</v>
      </c>
      <c r="P256" s="11">
        <v>184</v>
      </c>
      <c r="Q256" s="16">
        <v>40.049999999999997</v>
      </c>
      <c r="R256" s="16">
        <v>60.38</v>
      </c>
      <c r="S256" s="16">
        <v>81.7</v>
      </c>
      <c r="T256" s="17">
        <v>14243</v>
      </c>
      <c r="U256" s="16">
        <v>35.119999999999997</v>
      </c>
      <c r="V256" s="16">
        <v>23.59</v>
      </c>
      <c r="W256" s="16">
        <v>7.39</v>
      </c>
      <c r="X256" s="16">
        <v>15.96</v>
      </c>
      <c r="Y256" s="16">
        <v>45.76</v>
      </c>
      <c r="Z256" s="16">
        <v>51.56</v>
      </c>
      <c r="AA256" s="16">
        <v>46.85</v>
      </c>
      <c r="AB256" s="16">
        <v>32.47</v>
      </c>
      <c r="AC256" s="20">
        <v>38841.502750400003</v>
      </c>
      <c r="AD256" s="7">
        <v>17653.206261359999</v>
      </c>
      <c r="AE256" s="20">
        <f t="shared" si="3"/>
        <v>19580.620587400001</v>
      </c>
      <c r="AF256" s="20">
        <v>9031.9425483199993</v>
      </c>
      <c r="AG256" s="20">
        <v>6916.1436845600001</v>
      </c>
      <c r="AH256" s="20">
        <v>2386.07101392</v>
      </c>
      <c r="AI256" s="20">
        <v>1027.47065836</v>
      </c>
      <c r="AJ256" s="20">
        <v>167.35299506999999</v>
      </c>
      <c r="AK256" s="20">
        <v>44.572153229999998</v>
      </c>
      <c r="AL256" s="20">
        <v>7.0675339399999997</v>
      </c>
      <c r="AM256" s="20">
        <v>19260.88216307</v>
      </c>
      <c r="AN256" s="20">
        <v>18747.473323089998</v>
      </c>
      <c r="AO256" s="20">
        <v>6120.4784898899998</v>
      </c>
      <c r="AP256" s="20">
        <v>20094.029427379999</v>
      </c>
      <c r="AQ256" s="20">
        <v>13140.403673180001</v>
      </c>
      <c r="AR256" s="20">
        <v>21070.921756389998</v>
      </c>
      <c r="AS256" s="20">
        <v>22048.502750449999</v>
      </c>
      <c r="AT256" s="20">
        <v>16221.14657259</v>
      </c>
      <c r="AU256" s="20">
        <v>2461.840964</v>
      </c>
      <c r="AV256" s="20">
        <v>2900.44566523</v>
      </c>
      <c r="AW256" s="20">
        <v>455.55894174999997</v>
      </c>
      <c r="AX256" s="20">
        <v>9.5106068799999992</v>
      </c>
    </row>
    <row r="257" spans="1:50">
      <c r="A257" s="2">
        <v>2902807</v>
      </c>
      <c r="B257" s="2" t="s">
        <v>261</v>
      </c>
      <c r="C257" s="3">
        <v>21187</v>
      </c>
      <c r="D257" s="4">
        <v>49.11</v>
      </c>
      <c r="E257" s="4">
        <v>50.89</v>
      </c>
      <c r="F257" s="4">
        <v>50.26</v>
      </c>
      <c r="G257" s="4">
        <v>49.74</v>
      </c>
      <c r="H257" s="7">
        <v>2040.3081000000002</v>
      </c>
      <c r="I257" s="7">
        <v>3892.0518999999999</v>
      </c>
      <c r="J257" s="7">
        <v>4292.4862000000003</v>
      </c>
      <c r="K257" s="7">
        <v>5123.0165999999999</v>
      </c>
      <c r="L257" s="7">
        <v>3870.8649</v>
      </c>
      <c r="M257" s="7">
        <v>1968.2722999999999</v>
      </c>
      <c r="N257" s="9">
        <v>5500</v>
      </c>
      <c r="O257" s="7">
        <v>5617</v>
      </c>
      <c r="P257" s="11">
        <v>247</v>
      </c>
      <c r="Q257" s="16">
        <v>20.309999999999999</v>
      </c>
      <c r="R257" s="16">
        <v>44.24</v>
      </c>
      <c r="S257" s="16">
        <v>72.33</v>
      </c>
      <c r="T257" s="17">
        <v>3684</v>
      </c>
      <c r="U257" s="16">
        <v>30.89</v>
      </c>
      <c r="V257" s="16">
        <v>18.03</v>
      </c>
      <c r="W257" s="16">
        <v>25.34</v>
      </c>
      <c r="X257" s="16">
        <v>44.19</v>
      </c>
      <c r="Y257" s="16">
        <v>28.74</v>
      </c>
      <c r="Z257" s="16">
        <v>36.26</v>
      </c>
      <c r="AA257" s="16">
        <v>45.92</v>
      </c>
      <c r="AB257" s="16">
        <v>19.55</v>
      </c>
      <c r="AC257" s="20">
        <v>17412.017752330001</v>
      </c>
      <c r="AD257" s="7">
        <v>10102.13667788</v>
      </c>
      <c r="AE257" s="20">
        <f t="shared" si="3"/>
        <v>10969.08682223</v>
      </c>
      <c r="AF257" s="20">
        <v>4127.99916837</v>
      </c>
      <c r="AG257" s="20">
        <v>4578.36875083</v>
      </c>
      <c r="AH257" s="20">
        <v>1532.3348340099999</v>
      </c>
      <c r="AI257" s="20">
        <v>515.17529578999995</v>
      </c>
      <c r="AJ257" s="20">
        <v>173.42442973000001</v>
      </c>
      <c r="AK257" s="20">
        <v>41.784343499999999</v>
      </c>
      <c r="AL257" s="20" t="s">
        <v>309</v>
      </c>
      <c r="AM257" s="20">
        <v>6442.9309300900004</v>
      </c>
      <c r="AN257" s="20">
        <v>10647.97027831</v>
      </c>
      <c r="AO257" s="20">
        <v>1763.98949578</v>
      </c>
      <c r="AP257" s="20">
        <v>6764.0474740099999</v>
      </c>
      <c r="AQ257" s="20">
        <v>4678.9414343099997</v>
      </c>
      <c r="AR257" s="20">
        <v>8299.4663105399995</v>
      </c>
      <c r="AS257" s="20">
        <v>10902.017752309999</v>
      </c>
      <c r="AT257" s="20">
        <v>8370.6428503700008</v>
      </c>
      <c r="AU257" s="20">
        <v>821.89684116000001</v>
      </c>
      <c r="AV257" s="20">
        <v>1392.99244346</v>
      </c>
      <c r="AW257" s="20">
        <v>294.24651825000001</v>
      </c>
      <c r="AX257" s="20">
        <v>22.239099070000002</v>
      </c>
    </row>
    <row r="258" spans="1:50">
      <c r="A258" s="2">
        <v>2902906</v>
      </c>
      <c r="B258" s="2" t="s">
        <v>262</v>
      </c>
      <c r="C258" s="3">
        <v>34788</v>
      </c>
      <c r="D258" s="4">
        <v>64.41</v>
      </c>
      <c r="E258" s="4">
        <v>35.590000000000003</v>
      </c>
      <c r="F258" s="4">
        <v>50.46</v>
      </c>
      <c r="G258" s="4">
        <v>49.54</v>
      </c>
      <c r="H258" s="7">
        <v>3645.7824000000001</v>
      </c>
      <c r="I258" s="7">
        <v>6327.9372000000012</v>
      </c>
      <c r="J258" s="7">
        <v>6947.1635999999999</v>
      </c>
      <c r="K258" s="7">
        <v>8067.3372000000008</v>
      </c>
      <c r="L258" s="7">
        <v>6251.4035999999996</v>
      </c>
      <c r="M258" s="7">
        <v>3544.8971999999999</v>
      </c>
      <c r="N258" s="9">
        <v>13754</v>
      </c>
      <c r="O258" s="7">
        <v>9207</v>
      </c>
      <c r="P258" s="11">
        <v>231</v>
      </c>
      <c r="Q258" s="16">
        <v>15.69</v>
      </c>
      <c r="R258" s="16">
        <v>38.57</v>
      </c>
      <c r="S258" s="16">
        <v>73.69</v>
      </c>
      <c r="T258" s="17">
        <v>4355</v>
      </c>
      <c r="U258" s="16">
        <v>35.68</v>
      </c>
      <c r="V258" s="16">
        <v>27.71</v>
      </c>
      <c r="W258" s="16">
        <v>2.29</v>
      </c>
      <c r="X258" s="16">
        <v>25.08</v>
      </c>
      <c r="Y258" s="16">
        <v>60.93</v>
      </c>
      <c r="Z258" s="16">
        <v>61.25</v>
      </c>
      <c r="AA258" s="16">
        <v>36.78</v>
      </c>
      <c r="AB258" s="16">
        <v>13.67</v>
      </c>
      <c r="AC258" s="20">
        <v>28491.785349139998</v>
      </c>
      <c r="AD258" s="7">
        <v>14469.099210410001</v>
      </c>
      <c r="AE258" s="20">
        <f t="shared" si="3"/>
        <v>18999.36284066</v>
      </c>
      <c r="AF258" s="20">
        <v>6114.6637685400001</v>
      </c>
      <c r="AG258" s="20">
        <v>9215.4207882899991</v>
      </c>
      <c r="AH258" s="20">
        <v>2847.8438027299999</v>
      </c>
      <c r="AI258" s="20">
        <v>660.36528312999997</v>
      </c>
      <c r="AJ258" s="20">
        <v>129.74722262</v>
      </c>
      <c r="AK258" s="20">
        <v>31.321975349999999</v>
      </c>
      <c r="AL258" s="20" t="s">
        <v>309</v>
      </c>
      <c r="AM258" s="20">
        <v>9492.4225085199996</v>
      </c>
      <c r="AN258" s="20">
        <v>15373.744447069999</v>
      </c>
      <c r="AO258" s="20">
        <v>1420.9374937</v>
      </c>
      <c r="AP258" s="20">
        <v>13118.04090211</v>
      </c>
      <c r="AQ258" s="20">
        <v>8071.4850148200003</v>
      </c>
      <c r="AR258" s="20">
        <v>12393.449674359999</v>
      </c>
      <c r="AS258" s="20">
        <v>17851.785349170001</v>
      </c>
      <c r="AT258" s="20">
        <v>14618.04457753</v>
      </c>
      <c r="AU258" s="20">
        <v>1354.21682111</v>
      </c>
      <c r="AV258" s="20">
        <v>1502.1238786399999</v>
      </c>
      <c r="AW258" s="20">
        <v>354.32565896</v>
      </c>
      <c r="AX258" s="20">
        <v>23.074412930000001</v>
      </c>
    </row>
    <row r="259" spans="1:50">
      <c r="A259" s="2">
        <v>2903409</v>
      </c>
      <c r="B259" s="2" t="s">
        <v>263</v>
      </c>
      <c r="C259" s="3">
        <v>21798</v>
      </c>
      <c r="D259" s="4">
        <v>52.39</v>
      </c>
      <c r="E259" s="4">
        <v>47.61</v>
      </c>
      <c r="F259" s="4">
        <v>51.19</v>
      </c>
      <c r="G259" s="4">
        <v>48.81</v>
      </c>
      <c r="H259" s="7">
        <v>2389.0608000000002</v>
      </c>
      <c r="I259" s="7">
        <v>4183.0362000000005</v>
      </c>
      <c r="J259" s="7">
        <v>4087.125</v>
      </c>
      <c r="K259" s="7">
        <v>4738.8851999999997</v>
      </c>
      <c r="L259" s="7">
        <v>4128.5412000000006</v>
      </c>
      <c r="M259" s="7">
        <v>2269.1718000000001</v>
      </c>
      <c r="N259" s="9">
        <v>7538</v>
      </c>
      <c r="O259" s="7">
        <v>6360</v>
      </c>
      <c r="P259" s="11">
        <v>274</v>
      </c>
      <c r="Q259" s="16">
        <v>13.07</v>
      </c>
      <c r="R259" s="16">
        <v>36.880000000000003</v>
      </c>
      <c r="S259" s="16">
        <v>70.540000000000006</v>
      </c>
      <c r="T259" s="17">
        <v>2753</v>
      </c>
      <c r="U259" s="16">
        <v>30.72</v>
      </c>
      <c r="V259" s="16">
        <v>24.76</v>
      </c>
      <c r="W259" s="16">
        <v>0.79</v>
      </c>
      <c r="X259" s="16">
        <v>51.81</v>
      </c>
      <c r="Y259" s="16">
        <v>74.72</v>
      </c>
      <c r="Z259" s="16">
        <v>33.659999999999997</v>
      </c>
      <c r="AA259" s="16">
        <v>24.49</v>
      </c>
      <c r="AB259" s="16">
        <v>14.53</v>
      </c>
      <c r="AC259" s="20">
        <v>17690.804177739999</v>
      </c>
      <c r="AD259" s="7">
        <v>7839.6478081200003</v>
      </c>
      <c r="AE259" s="20">
        <f t="shared" si="3"/>
        <v>10790.3269255</v>
      </c>
      <c r="AF259" s="20">
        <v>3206.47092647</v>
      </c>
      <c r="AG259" s="20">
        <v>4771.9205192600002</v>
      </c>
      <c r="AH259" s="20">
        <v>1866.7345190799999</v>
      </c>
      <c r="AI259" s="20">
        <v>734.67823825000005</v>
      </c>
      <c r="AJ259" s="20">
        <v>179.22370018999999</v>
      </c>
      <c r="AK259" s="20">
        <v>31.29902225</v>
      </c>
      <c r="AL259" s="20" t="s">
        <v>309</v>
      </c>
      <c r="AM259" s="20">
        <v>6900.4772521499999</v>
      </c>
      <c r="AN259" s="20">
        <v>9258.6004797700007</v>
      </c>
      <c r="AO259" s="20">
        <v>1717.2258451800001</v>
      </c>
      <c r="AP259" s="20">
        <v>8432.2036978800006</v>
      </c>
      <c r="AQ259" s="20">
        <v>5183.2514069700001</v>
      </c>
      <c r="AR259" s="20">
        <v>7561.6107009099997</v>
      </c>
      <c r="AS259" s="20">
        <v>11235.804177649999</v>
      </c>
      <c r="AT259" s="20">
        <v>8026.0909614900002</v>
      </c>
      <c r="AU259" s="20">
        <v>1171.51242886</v>
      </c>
      <c r="AV259" s="20">
        <v>1819.24900009</v>
      </c>
      <c r="AW259" s="20">
        <v>211.47887907</v>
      </c>
      <c r="AX259" s="20">
        <v>7.4729081400000004</v>
      </c>
    </row>
    <row r="260" spans="1:50">
      <c r="A260" s="2">
        <v>2904100</v>
      </c>
      <c r="B260" s="2" t="s">
        <v>264</v>
      </c>
      <c r="C260" s="3">
        <v>22037</v>
      </c>
      <c r="D260" s="4">
        <v>33.42</v>
      </c>
      <c r="E260" s="4">
        <v>66.58</v>
      </c>
      <c r="F260" s="4">
        <v>49.26</v>
      </c>
      <c r="G260" s="4">
        <v>50.74</v>
      </c>
      <c r="H260" s="7">
        <v>1899.5893999999998</v>
      </c>
      <c r="I260" s="7">
        <v>3920.3822999999998</v>
      </c>
      <c r="J260" s="7">
        <v>4341.2889999999998</v>
      </c>
      <c r="K260" s="7">
        <v>4544.0294000000004</v>
      </c>
      <c r="L260" s="7">
        <v>4140.7523000000001</v>
      </c>
      <c r="M260" s="7">
        <v>3190.9576000000002</v>
      </c>
      <c r="N260" s="9">
        <v>8370</v>
      </c>
      <c r="O260" s="7">
        <v>5794</v>
      </c>
      <c r="P260" s="11">
        <v>227</v>
      </c>
      <c r="Q260" s="16">
        <v>27.85</v>
      </c>
      <c r="R260" s="16">
        <v>44.38</v>
      </c>
      <c r="S260" s="16">
        <v>71.5</v>
      </c>
      <c r="T260" s="17">
        <v>6642</v>
      </c>
      <c r="U260" s="16">
        <v>32.909999999999997</v>
      </c>
      <c r="V260" s="16">
        <v>25.81</v>
      </c>
      <c r="W260" s="16">
        <v>0.38</v>
      </c>
      <c r="X260" s="16">
        <v>1.1000000000000001</v>
      </c>
      <c r="Y260" s="16">
        <v>46.42</v>
      </c>
      <c r="Z260" s="16">
        <v>68.81</v>
      </c>
      <c r="AA260" s="16">
        <v>53.2</v>
      </c>
      <c r="AB260" s="16">
        <v>30.08</v>
      </c>
      <c r="AC260" s="20">
        <v>18513.25525885</v>
      </c>
      <c r="AD260" s="7">
        <v>7857.1167464399996</v>
      </c>
      <c r="AE260" s="20">
        <f t="shared" ref="AE260:AE323" si="4">SUM(AF260:AL260)</f>
        <v>11146.5421444</v>
      </c>
      <c r="AF260" s="20">
        <v>3700.4619115700002</v>
      </c>
      <c r="AG260" s="20">
        <v>5060.1442870800001</v>
      </c>
      <c r="AH260" s="20">
        <v>1659.1918328899999</v>
      </c>
      <c r="AI260" s="20">
        <v>618.14933990999998</v>
      </c>
      <c r="AJ260" s="20">
        <v>55.268235330000003</v>
      </c>
      <c r="AK260" s="20">
        <v>34.799902369999998</v>
      </c>
      <c r="AL260" s="20">
        <v>18.526635249999998</v>
      </c>
      <c r="AM260" s="20">
        <v>7366.7131143400002</v>
      </c>
      <c r="AN260" s="20">
        <v>8794.2469319299998</v>
      </c>
      <c r="AO260" s="20">
        <v>2152.2227739199998</v>
      </c>
      <c r="AP260" s="20">
        <v>9719.0083268100007</v>
      </c>
      <c r="AQ260" s="20">
        <v>5214.4903404200004</v>
      </c>
      <c r="AR260" s="20">
        <v>7525.7485504699998</v>
      </c>
      <c r="AS260" s="20">
        <v>11840.255258749999</v>
      </c>
      <c r="AT260" s="20">
        <v>8811.17865815</v>
      </c>
      <c r="AU260" s="20">
        <v>981.76553064999996</v>
      </c>
      <c r="AV260" s="20">
        <v>1718.2600275</v>
      </c>
      <c r="AW260" s="20">
        <v>319.21510135</v>
      </c>
      <c r="AX260" s="20">
        <v>9.8359410999999994</v>
      </c>
    </row>
    <row r="261" spans="1:50">
      <c r="A261" s="2">
        <v>2904902</v>
      </c>
      <c r="B261" s="2" t="s">
        <v>265</v>
      </c>
      <c r="C261" s="3">
        <v>32026</v>
      </c>
      <c r="D261" s="4">
        <v>51.17</v>
      </c>
      <c r="E261" s="4">
        <v>48.83</v>
      </c>
      <c r="F261" s="4">
        <v>48.25</v>
      </c>
      <c r="G261" s="4">
        <v>51.75</v>
      </c>
      <c r="H261" s="7">
        <v>2722.21</v>
      </c>
      <c r="I261" s="7">
        <v>5287.4926000000005</v>
      </c>
      <c r="J261" s="7">
        <v>6418.0103999999992</v>
      </c>
      <c r="K261" s="7">
        <v>7990.4869999999992</v>
      </c>
      <c r="L261" s="7">
        <v>6254.6778000000004</v>
      </c>
      <c r="M261" s="7">
        <v>3356.3248000000003</v>
      </c>
      <c r="N261" s="9">
        <v>7728</v>
      </c>
      <c r="O261" s="7">
        <v>9309</v>
      </c>
      <c r="P261" s="11">
        <v>322</v>
      </c>
      <c r="Q261" s="16">
        <v>16.07</v>
      </c>
      <c r="R261" s="16">
        <v>32.54</v>
      </c>
      <c r="S261" s="16">
        <v>61.83</v>
      </c>
      <c r="T261" s="17">
        <v>5390</v>
      </c>
      <c r="U261" s="16">
        <v>21.9</v>
      </c>
      <c r="V261" s="16">
        <v>16.09</v>
      </c>
      <c r="W261" s="16">
        <v>33.49</v>
      </c>
      <c r="X261" s="16">
        <v>44.53</v>
      </c>
      <c r="Y261" s="16">
        <v>31.5</v>
      </c>
      <c r="Z261" s="16">
        <v>37.82</v>
      </c>
      <c r="AA261" s="16">
        <v>35.01</v>
      </c>
      <c r="AB261" s="16">
        <v>17.649999999999999</v>
      </c>
      <c r="AC261" s="20">
        <v>27146.530895510001</v>
      </c>
      <c r="AD261" s="7">
        <v>13245.705075190001</v>
      </c>
      <c r="AE261" s="20">
        <f t="shared" si="4"/>
        <v>16836.963838609998</v>
      </c>
      <c r="AF261" s="20">
        <v>4737.6155302500001</v>
      </c>
      <c r="AG261" s="20">
        <v>6837.5126487500002</v>
      </c>
      <c r="AH261" s="20">
        <v>3285.4159138199998</v>
      </c>
      <c r="AI261" s="20">
        <v>1420.4369162800001</v>
      </c>
      <c r="AJ261" s="20">
        <v>404.53751999999997</v>
      </c>
      <c r="AK261" s="20">
        <v>134.47986485000001</v>
      </c>
      <c r="AL261" s="20">
        <v>16.965444659999999</v>
      </c>
      <c r="AM261" s="20">
        <v>10309.56705679</v>
      </c>
      <c r="AN261" s="20">
        <v>14956.2802467</v>
      </c>
      <c r="AO261" s="20">
        <v>2588.0726200899999</v>
      </c>
      <c r="AP261" s="20">
        <v>12190.250648699999</v>
      </c>
      <c r="AQ261" s="20">
        <v>7721.4944366999998</v>
      </c>
      <c r="AR261" s="20">
        <v>11373.57961615</v>
      </c>
      <c r="AS261" s="20">
        <v>17556.530895380001</v>
      </c>
      <c r="AT261" s="20">
        <v>9724.4477870200008</v>
      </c>
      <c r="AU261" s="20">
        <v>2081.8483823199999</v>
      </c>
      <c r="AV261" s="20">
        <v>4970.3360731900002</v>
      </c>
      <c r="AW261" s="20">
        <v>771.74223654000002</v>
      </c>
      <c r="AX261" s="20">
        <v>8.1564163099999991</v>
      </c>
    </row>
    <row r="262" spans="1:50">
      <c r="A262" s="2">
        <v>2905008</v>
      </c>
      <c r="B262" s="2" t="s">
        <v>266</v>
      </c>
      <c r="C262" s="3">
        <v>22236</v>
      </c>
      <c r="D262" s="4">
        <v>59.85</v>
      </c>
      <c r="E262" s="4">
        <v>40.15</v>
      </c>
      <c r="F262" s="4">
        <v>50.09</v>
      </c>
      <c r="G262" s="4">
        <v>49.91</v>
      </c>
      <c r="H262" s="7">
        <v>1723.29</v>
      </c>
      <c r="I262" s="7">
        <v>3368.7540000000004</v>
      </c>
      <c r="J262" s="7">
        <v>4089.2004000000002</v>
      </c>
      <c r="K262" s="7">
        <v>5227.6836000000003</v>
      </c>
      <c r="L262" s="7">
        <v>4696.2431999999999</v>
      </c>
      <c r="M262" s="7">
        <v>3130.8288000000002</v>
      </c>
      <c r="N262" s="9">
        <v>6914</v>
      </c>
      <c r="O262" s="7">
        <v>6330</v>
      </c>
      <c r="P262" s="11">
        <v>333</v>
      </c>
      <c r="Q262" s="16">
        <v>12.55</v>
      </c>
      <c r="R262" s="16">
        <v>29.05</v>
      </c>
      <c r="S262" s="16">
        <v>58.81</v>
      </c>
      <c r="T262" s="17">
        <v>2996</v>
      </c>
      <c r="U262" s="16">
        <v>25.09</v>
      </c>
      <c r="V262" s="16">
        <v>20.170000000000002</v>
      </c>
      <c r="W262" s="16">
        <v>51.54</v>
      </c>
      <c r="X262" s="16">
        <v>15.31</v>
      </c>
      <c r="Y262" s="16">
        <v>19.100000000000001</v>
      </c>
      <c r="Z262" s="16">
        <v>72.23</v>
      </c>
      <c r="AA262" s="16">
        <v>29.36</v>
      </c>
      <c r="AB262" s="16">
        <v>12.46</v>
      </c>
      <c r="AC262" s="20">
        <v>19205.367461630001</v>
      </c>
      <c r="AD262" s="7">
        <v>10803.77687781</v>
      </c>
      <c r="AE262" s="20">
        <f t="shared" si="4"/>
        <v>13424.07558214</v>
      </c>
      <c r="AF262" s="20">
        <v>3602.1597301400002</v>
      </c>
      <c r="AG262" s="20">
        <v>6128.8728773000003</v>
      </c>
      <c r="AH262" s="20">
        <v>2298.7115588299998</v>
      </c>
      <c r="AI262" s="20">
        <v>1038.8121532099999</v>
      </c>
      <c r="AJ262" s="20">
        <v>266.90826104000001</v>
      </c>
      <c r="AK262" s="20">
        <v>78.500233339999994</v>
      </c>
      <c r="AL262" s="20">
        <v>10.11076828</v>
      </c>
      <c r="AM262" s="20">
        <v>5781.2918794999996</v>
      </c>
      <c r="AN262" s="20">
        <v>11386.963508430001</v>
      </c>
      <c r="AO262" s="20">
        <v>1441.8292386200001</v>
      </c>
      <c r="AP262" s="20">
        <v>7818.4039532099996</v>
      </c>
      <c r="AQ262" s="20">
        <v>4339.4626408800004</v>
      </c>
      <c r="AR262" s="20">
        <v>6035.56865457</v>
      </c>
      <c r="AS262" s="20">
        <v>13150.36746164</v>
      </c>
      <c r="AT262" s="20">
        <v>9331.0573250800007</v>
      </c>
      <c r="AU262" s="20">
        <v>929.37891737999996</v>
      </c>
      <c r="AV262" s="20">
        <v>2271.9826585400001</v>
      </c>
      <c r="AW262" s="20">
        <v>617.94856063999998</v>
      </c>
      <c r="AX262" s="20" t="s">
        <v>309</v>
      </c>
    </row>
    <row r="263" spans="1:50">
      <c r="A263" s="2">
        <v>2905206</v>
      </c>
      <c r="B263" s="2" t="s">
        <v>267</v>
      </c>
      <c r="C263" s="3">
        <v>47515</v>
      </c>
      <c r="D263" s="4">
        <v>59.87</v>
      </c>
      <c r="E263" s="4">
        <v>40.130000000000003</v>
      </c>
      <c r="F263" s="4">
        <v>49.29</v>
      </c>
      <c r="G263" s="4">
        <v>50.71</v>
      </c>
      <c r="H263" s="7">
        <v>4114.799</v>
      </c>
      <c r="I263" s="7">
        <v>7307.8070000000007</v>
      </c>
      <c r="J263" s="7">
        <v>9778.5869999999995</v>
      </c>
      <c r="K263" s="7">
        <v>10928.45</v>
      </c>
      <c r="L263" s="7">
        <v>9650.2964999999986</v>
      </c>
      <c r="M263" s="7">
        <v>5735.0605000000005</v>
      </c>
      <c r="N263" s="9">
        <v>14736</v>
      </c>
      <c r="O263" s="7">
        <v>12789</v>
      </c>
      <c r="P263" s="11">
        <v>332</v>
      </c>
      <c r="Q263" s="16">
        <v>18.329999999999998</v>
      </c>
      <c r="R263" s="16">
        <v>35</v>
      </c>
      <c r="S263" s="16">
        <v>62.3</v>
      </c>
      <c r="T263" s="17">
        <v>15756</v>
      </c>
      <c r="U263" s="16">
        <v>30.71</v>
      </c>
      <c r="V263" s="16">
        <v>20.420000000000002</v>
      </c>
      <c r="W263" s="16">
        <v>18.12</v>
      </c>
      <c r="X263" s="16">
        <v>31.25</v>
      </c>
      <c r="Y263" s="16">
        <v>43.39</v>
      </c>
      <c r="Z263" s="16">
        <v>34.369999999999997</v>
      </c>
      <c r="AA263" s="16">
        <v>38.49</v>
      </c>
      <c r="AB263" s="16">
        <v>34.380000000000003</v>
      </c>
      <c r="AC263" s="20">
        <v>40350.833957510004</v>
      </c>
      <c r="AD263" s="7">
        <v>21827.334599329999</v>
      </c>
      <c r="AE263" s="20">
        <f t="shared" si="4"/>
        <v>26700.759617989996</v>
      </c>
      <c r="AF263" s="20">
        <v>8167.9789196499996</v>
      </c>
      <c r="AG263" s="20">
        <v>11634.74120891</v>
      </c>
      <c r="AH263" s="20">
        <v>4241.48668645</v>
      </c>
      <c r="AI263" s="20">
        <v>1860.2244022100001</v>
      </c>
      <c r="AJ263" s="20">
        <v>498.65347049000002</v>
      </c>
      <c r="AK263" s="20">
        <v>169.89824634999999</v>
      </c>
      <c r="AL263" s="20">
        <v>127.77668393</v>
      </c>
      <c r="AM263" s="20">
        <v>13650.074339659999</v>
      </c>
      <c r="AN263" s="20">
        <v>23476.51707478</v>
      </c>
      <c r="AO263" s="20">
        <v>3598.1278596400002</v>
      </c>
      <c r="AP263" s="20">
        <v>16874.31688287</v>
      </c>
      <c r="AQ263" s="20">
        <v>10051.94648002</v>
      </c>
      <c r="AR263" s="20">
        <v>14936.322244159999</v>
      </c>
      <c r="AS263" s="20">
        <v>26268.833957639999</v>
      </c>
      <c r="AT263" s="20">
        <v>18631.891816259998</v>
      </c>
      <c r="AU263" s="20">
        <v>1976.7020835000001</v>
      </c>
      <c r="AV263" s="20">
        <v>4441.0740810699999</v>
      </c>
      <c r="AW263" s="20">
        <v>1197.00298634</v>
      </c>
      <c r="AX263" s="20">
        <v>22.16299047</v>
      </c>
    </row>
    <row r="264" spans="1:50">
      <c r="A264" s="2">
        <v>2905602</v>
      </c>
      <c r="B264" s="2" t="s">
        <v>268</v>
      </c>
      <c r="C264" s="3">
        <v>31472</v>
      </c>
      <c r="D264" s="4">
        <v>78.430000000000007</v>
      </c>
      <c r="E264" s="4">
        <v>21.57</v>
      </c>
      <c r="F264" s="4">
        <v>49.99</v>
      </c>
      <c r="G264" s="4">
        <v>50.01</v>
      </c>
      <c r="H264" s="7">
        <v>3581.5136000000002</v>
      </c>
      <c r="I264" s="7">
        <v>5872.6752000000006</v>
      </c>
      <c r="J264" s="7">
        <v>5841.2031999999999</v>
      </c>
      <c r="K264" s="7">
        <v>6675.2111999999997</v>
      </c>
      <c r="L264" s="7">
        <v>6108.7152000000006</v>
      </c>
      <c r="M264" s="7">
        <v>3392.6815999999999</v>
      </c>
      <c r="N264" s="9">
        <v>10050</v>
      </c>
      <c r="O264" s="7">
        <v>9067</v>
      </c>
      <c r="P264" s="11">
        <v>299</v>
      </c>
      <c r="Q264" s="16">
        <v>15.13</v>
      </c>
      <c r="R264" s="16">
        <v>36.53</v>
      </c>
      <c r="S264" s="16">
        <v>66.22</v>
      </c>
      <c r="T264" s="17">
        <v>2664</v>
      </c>
      <c r="U264" s="16">
        <v>29.12</v>
      </c>
      <c r="V264" s="16">
        <v>22.82</v>
      </c>
      <c r="W264" s="16">
        <v>58.39</v>
      </c>
      <c r="X264" s="16">
        <v>64.67</v>
      </c>
      <c r="Y264" s="16">
        <v>24.82</v>
      </c>
      <c r="Z264" s="16">
        <v>25.6</v>
      </c>
      <c r="AA264" s="16">
        <v>16.79</v>
      </c>
      <c r="AB264" s="16">
        <v>9.73</v>
      </c>
      <c r="AC264" s="20">
        <v>25443.943344840001</v>
      </c>
      <c r="AD264" s="7">
        <v>9728.5040114300009</v>
      </c>
      <c r="AE264" s="20">
        <f t="shared" si="4"/>
        <v>14871.005775239999</v>
      </c>
      <c r="AF264" s="20">
        <v>3958.6589835</v>
      </c>
      <c r="AG264" s="20">
        <v>7254.6723182699998</v>
      </c>
      <c r="AH264" s="20">
        <v>2354.67004804</v>
      </c>
      <c r="AI264" s="20">
        <v>1020.40054559</v>
      </c>
      <c r="AJ264" s="20">
        <v>211.1273114</v>
      </c>
      <c r="AK264" s="20">
        <v>42.72104633</v>
      </c>
      <c r="AL264" s="20">
        <v>28.755522110000001</v>
      </c>
      <c r="AM264" s="20">
        <v>10572.937569600001</v>
      </c>
      <c r="AN264" s="20">
        <v>11515.559107360001</v>
      </c>
      <c r="AO264" s="20">
        <v>1551.9974252100001</v>
      </c>
      <c r="AP264" s="20">
        <v>13928.384237480001</v>
      </c>
      <c r="AQ264" s="20">
        <v>9020.9401443900006</v>
      </c>
      <c r="AR264" s="20">
        <v>11465.39542656</v>
      </c>
      <c r="AS264" s="20">
        <v>16207.943344859999</v>
      </c>
      <c r="AT264" s="20">
        <v>11657.493765880001</v>
      </c>
      <c r="AU264" s="20">
        <v>1911.3510577699999</v>
      </c>
      <c r="AV264" s="20">
        <v>2183.3470656</v>
      </c>
      <c r="AW264" s="20">
        <v>389.55163599000002</v>
      </c>
      <c r="AX264" s="20">
        <v>66.19981962</v>
      </c>
    </row>
    <row r="265" spans="1:50">
      <c r="A265" s="2">
        <v>2905800</v>
      </c>
      <c r="B265" s="2" t="s">
        <v>269</v>
      </c>
      <c r="C265" s="3">
        <v>35180</v>
      </c>
      <c r="D265" s="4">
        <v>44.39</v>
      </c>
      <c r="E265" s="4">
        <v>55.61</v>
      </c>
      <c r="F265" s="4">
        <v>50.88</v>
      </c>
      <c r="G265" s="4">
        <v>49.12</v>
      </c>
      <c r="H265" s="7">
        <v>4379.91</v>
      </c>
      <c r="I265" s="7">
        <v>7461.6780000000008</v>
      </c>
      <c r="J265" s="7">
        <v>7138.0219999999999</v>
      </c>
      <c r="K265" s="7">
        <v>7138.0219999999999</v>
      </c>
      <c r="L265" s="7">
        <v>6114.2839999999987</v>
      </c>
      <c r="M265" s="7">
        <v>2944.5659999999998</v>
      </c>
      <c r="N265" s="9">
        <v>12440</v>
      </c>
      <c r="O265" s="7">
        <v>9421</v>
      </c>
      <c r="P265" s="11">
        <v>229</v>
      </c>
      <c r="Q265" s="16">
        <v>27.3</v>
      </c>
      <c r="R265" s="16">
        <v>49.65</v>
      </c>
      <c r="S265" s="16">
        <v>75.400000000000006</v>
      </c>
      <c r="T265" s="17">
        <v>10495</v>
      </c>
      <c r="U265" s="16">
        <v>37.700000000000003</v>
      </c>
      <c r="V265" s="16">
        <v>26.65</v>
      </c>
      <c r="W265" s="16">
        <v>19.77</v>
      </c>
      <c r="X265" s="16">
        <v>31.39</v>
      </c>
      <c r="Y265" s="16">
        <v>31.2</v>
      </c>
      <c r="Z265" s="16">
        <v>40.11</v>
      </c>
      <c r="AA265" s="16">
        <v>49.03</v>
      </c>
      <c r="AB265" s="16">
        <v>28.5</v>
      </c>
      <c r="AC265" s="20">
        <v>27831.190904440002</v>
      </c>
      <c r="AD265" s="7">
        <v>13956.091610990001</v>
      </c>
      <c r="AE265" s="20">
        <f t="shared" si="4"/>
        <v>17144.523144229999</v>
      </c>
      <c r="AF265" s="20">
        <v>5898.3544780599996</v>
      </c>
      <c r="AG265" s="20">
        <v>7396.2860674399999</v>
      </c>
      <c r="AH265" s="20">
        <v>2509.2960364199998</v>
      </c>
      <c r="AI265" s="20">
        <v>1127.25415948</v>
      </c>
      <c r="AJ265" s="20">
        <v>141.34031306</v>
      </c>
      <c r="AK265" s="20">
        <v>50.00420561</v>
      </c>
      <c r="AL265" s="20">
        <v>21.98788416</v>
      </c>
      <c r="AM265" s="20">
        <v>10686.667760230001</v>
      </c>
      <c r="AN265" s="20">
        <v>15320.54103563</v>
      </c>
      <c r="AO265" s="20">
        <v>2463.2226387800001</v>
      </c>
      <c r="AP265" s="20">
        <v>12510.64986883</v>
      </c>
      <c r="AQ265" s="20">
        <v>8223.4451214500004</v>
      </c>
      <c r="AR265" s="20">
        <v>13308.45079119</v>
      </c>
      <c r="AS265" s="20">
        <v>16299.19090444</v>
      </c>
      <c r="AT265" s="20">
        <v>11806.43999502</v>
      </c>
      <c r="AU265" s="20">
        <v>1734.2487883599999</v>
      </c>
      <c r="AV265" s="20">
        <v>2148.2778608799999</v>
      </c>
      <c r="AW265" s="20">
        <v>510.84252072999999</v>
      </c>
      <c r="AX265" s="20">
        <v>99.381739449999998</v>
      </c>
    </row>
    <row r="266" spans="1:50">
      <c r="A266" s="2">
        <v>2905909</v>
      </c>
      <c r="B266" s="2" t="s">
        <v>270</v>
      </c>
      <c r="C266" s="3">
        <v>28090</v>
      </c>
      <c r="D266" s="4">
        <v>28.93</v>
      </c>
      <c r="E266" s="4">
        <v>71.069999999999993</v>
      </c>
      <c r="F266" s="4">
        <v>50.35</v>
      </c>
      <c r="G266" s="4">
        <v>49.65</v>
      </c>
      <c r="H266" s="7">
        <v>2974.7309999999998</v>
      </c>
      <c r="I266" s="7">
        <v>5452.2690000000002</v>
      </c>
      <c r="J266" s="7">
        <v>5525.3030000000008</v>
      </c>
      <c r="K266" s="7">
        <v>5735.9780000000001</v>
      </c>
      <c r="L266" s="7">
        <v>5278.1109999999999</v>
      </c>
      <c r="M266" s="7">
        <v>3123.6079999999997</v>
      </c>
      <c r="N266" s="9">
        <v>10994</v>
      </c>
      <c r="O266" s="7">
        <v>7613</v>
      </c>
      <c r="P266" s="11">
        <v>177</v>
      </c>
      <c r="Q266" s="16">
        <v>41.37</v>
      </c>
      <c r="R266" s="16">
        <v>58.55</v>
      </c>
      <c r="S266" s="16">
        <v>79.69</v>
      </c>
      <c r="T266" s="17">
        <v>18855</v>
      </c>
      <c r="U266" s="16">
        <v>37.21</v>
      </c>
      <c r="V266" s="16">
        <v>27.96</v>
      </c>
      <c r="W266" s="16" t="s">
        <v>309</v>
      </c>
      <c r="X266" s="16" t="s">
        <v>309</v>
      </c>
      <c r="Y266" s="16">
        <v>15.11</v>
      </c>
      <c r="Z266" s="16">
        <v>31.59</v>
      </c>
      <c r="AA266" s="16">
        <v>84.89</v>
      </c>
      <c r="AB266" s="16">
        <v>68.41</v>
      </c>
      <c r="AC266" s="20">
        <v>22832.44297366</v>
      </c>
      <c r="AD266" s="7">
        <v>9398.4997757900001</v>
      </c>
      <c r="AE266" s="20">
        <f t="shared" si="4"/>
        <v>12131.086367539998</v>
      </c>
      <c r="AF266" s="20">
        <v>5229.30011242</v>
      </c>
      <c r="AG266" s="20">
        <v>4491.6816277799999</v>
      </c>
      <c r="AH266" s="20">
        <v>1799.4738772600001</v>
      </c>
      <c r="AI266" s="20">
        <v>473.94244643000002</v>
      </c>
      <c r="AJ266" s="20">
        <v>97.728633819999999</v>
      </c>
      <c r="AK266" s="20">
        <v>38.959669830000003</v>
      </c>
      <c r="AL266" s="20" t="s">
        <v>309</v>
      </c>
      <c r="AM266" s="20">
        <v>10701.356606109999</v>
      </c>
      <c r="AN266" s="20">
        <v>10099.728384649999</v>
      </c>
      <c r="AO266" s="20">
        <v>3270.3753705499998</v>
      </c>
      <c r="AP266" s="20">
        <v>12732.714588999999</v>
      </c>
      <c r="AQ266" s="20">
        <v>7430.9812355599997</v>
      </c>
      <c r="AR266" s="20">
        <v>10290.70334758</v>
      </c>
      <c r="AS266" s="20">
        <v>14098.44297366</v>
      </c>
      <c r="AT266" s="20">
        <v>11447.54112824</v>
      </c>
      <c r="AU266" s="20">
        <v>1107.05798873</v>
      </c>
      <c r="AV266" s="20">
        <v>1323.5137361300001</v>
      </c>
      <c r="AW266" s="20">
        <v>209.49743473000001</v>
      </c>
      <c r="AX266" s="20">
        <v>10.832685830000001</v>
      </c>
    </row>
    <row r="267" spans="1:50">
      <c r="A267" s="2">
        <v>2906204</v>
      </c>
      <c r="B267" s="2" t="s">
        <v>271</v>
      </c>
      <c r="C267" s="3">
        <v>24067</v>
      </c>
      <c r="D267" s="4">
        <v>47.6</v>
      </c>
      <c r="E267" s="4">
        <v>52.4</v>
      </c>
      <c r="F267" s="4">
        <v>50.38</v>
      </c>
      <c r="G267" s="4">
        <v>49.62</v>
      </c>
      <c r="H267" s="7">
        <v>2531.8483999999999</v>
      </c>
      <c r="I267" s="7">
        <v>4570.3233</v>
      </c>
      <c r="J267" s="7">
        <v>4421.1079</v>
      </c>
      <c r="K267" s="7">
        <v>5371.7544000000007</v>
      </c>
      <c r="L267" s="7">
        <v>4688.2516000000005</v>
      </c>
      <c r="M267" s="7">
        <v>2483.7143999999998</v>
      </c>
      <c r="N267" s="9">
        <v>6452</v>
      </c>
      <c r="O267" s="7">
        <v>6951</v>
      </c>
      <c r="P267" s="11">
        <v>222</v>
      </c>
      <c r="Q267" s="16">
        <v>25.66</v>
      </c>
      <c r="R267" s="16">
        <v>46.1</v>
      </c>
      <c r="S267" s="16">
        <v>72.88</v>
      </c>
      <c r="T267" s="17">
        <v>3854</v>
      </c>
      <c r="U267" s="16">
        <v>23.98</v>
      </c>
      <c r="V267" s="16">
        <v>19.010000000000002</v>
      </c>
      <c r="W267" s="16">
        <v>0.69</v>
      </c>
      <c r="X267" s="16">
        <v>1.24</v>
      </c>
      <c r="Y267" s="16">
        <v>69.39</v>
      </c>
      <c r="Z267" s="16">
        <v>80.55</v>
      </c>
      <c r="AA267" s="16">
        <v>29.92</v>
      </c>
      <c r="AB267" s="16">
        <v>18.21</v>
      </c>
      <c r="AC267" s="20">
        <v>19571.85496103</v>
      </c>
      <c r="AD267" s="7">
        <v>11572.53132729</v>
      </c>
      <c r="AE267" s="20">
        <f t="shared" si="4"/>
        <v>13658.842465299998</v>
      </c>
      <c r="AF267" s="20">
        <v>5858.6315426499996</v>
      </c>
      <c r="AG267" s="20">
        <v>4827.0752709799999</v>
      </c>
      <c r="AH267" s="20">
        <v>2242.42677</v>
      </c>
      <c r="AI267" s="20">
        <v>661.03045068999995</v>
      </c>
      <c r="AJ267" s="20">
        <v>50.187191820000002</v>
      </c>
      <c r="AK267" s="20">
        <v>19.491239159999999</v>
      </c>
      <c r="AL267" s="20" t="s">
        <v>309</v>
      </c>
      <c r="AM267" s="20">
        <v>5913.0124958500001</v>
      </c>
      <c r="AN267" s="20">
        <v>12438.91299321</v>
      </c>
      <c r="AO267" s="20">
        <v>1914.7696860599999</v>
      </c>
      <c r="AP267" s="20">
        <v>7132.9419679399998</v>
      </c>
      <c r="AQ267" s="20">
        <v>3998.2428097900001</v>
      </c>
      <c r="AR267" s="20">
        <v>8109.2209841200001</v>
      </c>
      <c r="AS267" s="20">
        <v>12567.85496119</v>
      </c>
      <c r="AT267" s="20">
        <v>9405.4744011099992</v>
      </c>
      <c r="AU267" s="20">
        <v>1157.3204848400001</v>
      </c>
      <c r="AV267" s="20">
        <v>1761.2144243800001</v>
      </c>
      <c r="AW267" s="20">
        <v>224.1473168</v>
      </c>
      <c r="AX267" s="20">
        <v>19.698334060000001</v>
      </c>
    </row>
    <row r="268" spans="1:50">
      <c r="A268" s="2">
        <v>2906303</v>
      </c>
      <c r="B268" s="2" t="s">
        <v>272</v>
      </c>
      <c r="C268" s="3">
        <v>32336</v>
      </c>
      <c r="D268" s="4">
        <v>80.11</v>
      </c>
      <c r="E268" s="4">
        <v>19.89</v>
      </c>
      <c r="F268" s="4">
        <v>49.76</v>
      </c>
      <c r="G268" s="4">
        <v>50.24</v>
      </c>
      <c r="H268" s="7">
        <v>3062.2192000000005</v>
      </c>
      <c r="I268" s="7">
        <v>5781.6767999999993</v>
      </c>
      <c r="J268" s="7">
        <v>5898.0863999999992</v>
      </c>
      <c r="K268" s="7">
        <v>7240.0304000000006</v>
      </c>
      <c r="L268" s="7">
        <v>6512.4704000000002</v>
      </c>
      <c r="M268" s="7">
        <v>3841.5168000000003</v>
      </c>
      <c r="N268" s="9">
        <v>9216</v>
      </c>
      <c r="O268" s="7">
        <v>9720</v>
      </c>
      <c r="P268" s="11">
        <v>313</v>
      </c>
      <c r="Q268" s="16">
        <v>13.41</v>
      </c>
      <c r="R268" s="16">
        <v>33.82</v>
      </c>
      <c r="S268" s="16">
        <v>65.72</v>
      </c>
      <c r="T268" s="17">
        <v>4276</v>
      </c>
      <c r="U268" s="16">
        <v>27.7</v>
      </c>
      <c r="V268" s="16">
        <v>19.62</v>
      </c>
      <c r="W268" s="16">
        <v>5.84</v>
      </c>
      <c r="X268" s="16">
        <v>49.59</v>
      </c>
      <c r="Y268" s="16">
        <v>68.34</v>
      </c>
      <c r="Z268" s="16">
        <v>35.450000000000003</v>
      </c>
      <c r="AA268" s="16">
        <v>25.83</v>
      </c>
      <c r="AB268" s="16">
        <v>14.96</v>
      </c>
      <c r="AC268" s="20">
        <v>26780.999560050001</v>
      </c>
      <c r="AD268" s="7">
        <v>11881.46699375</v>
      </c>
      <c r="AE268" s="20">
        <f t="shared" si="4"/>
        <v>17118.304386039996</v>
      </c>
      <c r="AF268" s="20">
        <v>4546.56487165</v>
      </c>
      <c r="AG268" s="20">
        <v>8329.3265684800008</v>
      </c>
      <c r="AH268" s="20">
        <v>2803.00724674</v>
      </c>
      <c r="AI268" s="20">
        <v>1127.0565221300001</v>
      </c>
      <c r="AJ268" s="20">
        <v>216.90820331</v>
      </c>
      <c r="AK268" s="20">
        <v>65.274467040000005</v>
      </c>
      <c r="AL268" s="20">
        <v>30.166506689999999</v>
      </c>
      <c r="AM268" s="20">
        <v>9662.6951740900004</v>
      </c>
      <c r="AN268" s="20">
        <v>13509.199204840001</v>
      </c>
      <c r="AO268" s="20">
        <v>1691.32007277</v>
      </c>
      <c r="AP268" s="20">
        <v>13271.800355290001</v>
      </c>
      <c r="AQ268" s="20">
        <v>7971.3751013199999</v>
      </c>
      <c r="AR268" s="20">
        <v>10349.08650489</v>
      </c>
      <c r="AS268" s="20">
        <v>17559.999560150001</v>
      </c>
      <c r="AT268" s="20">
        <v>12364.252759430001</v>
      </c>
      <c r="AU268" s="20">
        <v>1671.09042903</v>
      </c>
      <c r="AV268" s="20">
        <v>2896.0881156999999</v>
      </c>
      <c r="AW268" s="20">
        <v>628.56825599000001</v>
      </c>
      <c r="AX268" s="20" t="s">
        <v>309</v>
      </c>
    </row>
    <row r="269" spans="1:50">
      <c r="A269" s="2">
        <v>2906709</v>
      </c>
      <c r="B269" s="2" t="s">
        <v>273</v>
      </c>
      <c r="C269" s="3">
        <v>27918</v>
      </c>
      <c r="D269" s="4">
        <v>69.08</v>
      </c>
      <c r="E269" s="4">
        <v>30.92</v>
      </c>
      <c r="F269" s="4">
        <v>50.26</v>
      </c>
      <c r="G269" s="4">
        <v>49.74</v>
      </c>
      <c r="H269" s="7">
        <v>2733.1721999999995</v>
      </c>
      <c r="I269" s="7">
        <v>4815.8549999999996</v>
      </c>
      <c r="J269" s="7">
        <v>5201.1233999999995</v>
      </c>
      <c r="K269" s="7">
        <v>6125.2092000000002</v>
      </c>
      <c r="L269" s="7">
        <v>5739.9407999999994</v>
      </c>
      <c r="M269" s="7">
        <v>3302.6994</v>
      </c>
      <c r="N269" s="9">
        <v>10624</v>
      </c>
      <c r="O269" s="7">
        <v>7881</v>
      </c>
      <c r="P269" s="11">
        <v>247</v>
      </c>
      <c r="Q269" s="16">
        <v>20.079999999999998</v>
      </c>
      <c r="R269" s="16">
        <v>40.380000000000003</v>
      </c>
      <c r="S269" s="16">
        <v>70.27</v>
      </c>
      <c r="T269" s="17">
        <v>7394</v>
      </c>
      <c r="U269" s="16">
        <v>33.14</v>
      </c>
      <c r="V269" s="16">
        <v>26.08</v>
      </c>
      <c r="W269" s="16">
        <v>5.0999999999999996</v>
      </c>
      <c r="X269" s="16">
        <v>7.28</v>
      </c>
      <c r="Y269" s="16">
        <v>64.05</v>
      </c>
      <c r="Z269" s="16">
        <v>65.459999999999994</v>
      </c>
      <c r="AA269" s="16">
        <v>30.85</v>
      </c>
      <c r="AB269" s="16">
        <v>27.26</v>
      </c>
      <c r="AC269" s="20">
        <v>23173.01563767</v>
      </c>
      <c r="AD269" s="7">
        <v>10780.95650572</v>
      </c>
      <c r="AE269" s="20">
        <f t="shared" si="4"/>
        <v>15128.612772070001</v>
      </c>
      <c r="AF269" s="20">
        <v>5944.9280524699998</v>
      </c>
      <c r="AG269" s="20">
        <v>5947.6872612400002</v>
      </c>
      <c r="AH269" s="20">
        <v>2479.52834854</v>
      </c>
      <c r="AI269" s="20">
        <v>528.38989579999998</v>
      </c>
      <c r="AJ269" s="20">
        <v>157.96332508</v>
      </c>
      <c r="AK269" s="20">
        <v>49.55847121</v>
      </c>
      <c r="AL269" s="20">
        <v>20.557417730000001</v>
      </c>
      <c r="AM269" s="20">
        <v>8044.4028655800003</v>
      </c>
      <c r="AN269" s="20">
        <v>12078.881903400001</v>
      </c>
      <c r="AO269" s="20">
        <v>1838.3781100000001</v>
      </c>
      <c r="AP269" s="20">
        <v>11094.133734249999</v>
      </c>
      <c r="AQ269" s="20">
        <v>6206.0247555799997</v>
      </c>
      <c r="AR269" s="20">
        <v>8822.0349788099993</v>
      </c>
      <c r="AS269" s="20">
        <v>15193.01563767</v>
      </c>
      <c r="AT269" s="20">
        <v>11529.98437833</v>
      </c>
      <c r="AU269" s="20">
        <v>1626.1589142299999</v>
      </c>
      <c r="AV269" s="20">
        <v>1630.6048031600001</v>
      </c>
      <c r="AW269" s="20">
        <v>406.26754195000001</v>
      </c>
      <c r="AX269" s="20" t="s">
        <v>309</v>
      </c>
    </row>
    <row r="270" spans="1:50">
      <c r="A270" s="2">
        <v>2906808</v>
      </c>
      <c r="B270" s="2" t="s">
        <v>274</v>
      </c>
      <c r="C270" s="3">
        <v>32908</v>
      </c>
      <c r="D270" s="4">
        <v>33.49</v>
      </c>
      <c r="E270" s="4">
        <v>66.510000000000005</v>
      </c>
      <c r="F270" s="4">
        <v>50.32</v>
      </c>
      <c r="G270" s="4">
        <v>49.68</v>
      </c>
      <c r="H270" s="7">
        <v>3412.5595999999996</v>
      </c>
      <c r="I270" s="7">
        <v>6430.2231999999995</v>
      </c>
      <c r="J270" s="7">
        <v>6186.7040000000006</v>
      </c>
      <c r="K270" s="7">
        <v>6825.1191999999992</v>
      </c>
      <c r="L270" s="7">
        <v>6074.8168000000005</v>
      </c>
      <c r="M270" s="7">
        <v>3981.8679999999999</v>
      </c>
      <c r="N270" s="9">
        <v>13346</v>
      </c>
      <c r="O270" s="7">
        <v>8973</v>
      </c>
      <c r="P270" s="11">
        <v>189</v>
      </c>
      <c r="Q270" s="16">
        <v>34.89</v>
      </c>
      <c r="R270" s="16">
        <v>54.24</v>
      </c>
      <c r="S270" s="16">
        <v>79.239999999999995</v>
      </c>
      <c r="T270" s="17">
        <v>10705</v>
      </c>
      <c r="U270" s="16">
        <v>39.71</v>
      </c>
      <c r="V270" s="16">
        <v>28.93</v>
      </c>
      <c r="W270" s="16">
        <v>7.22</v>
      </c>
      <c r="X270" s="16">
        <v>19.420000000000002</v>
      </c>
      <c r="Y270" s="16">
        <v>27.79</v>
      </c>
      <c r="Z270" s="16">
        <v>47.59</v>
      </c>
      <c r="AA270" s="16">
        <v>64.989999999999995</v>
      </c>
      <c r="AB270" s="16">
        <v>32.99</v>
      </c>
      <c r="AC270" s="20">
        <v>26780.894156959999</v>
      </c>
      <c r="AD270" s="7">
        <v>13856.796392529999</v>
      </c>
      <c r="AE270" s="20">
        <f t="shared" si="4"/>
        <v>15595.937264959999</v>
      </c>
      <c r="AF270" s="20">
        <v>6640.0497377299998</v>
      </c>
      <c r="AG270" s="20">
        <v>6458.4505995500003</v>
      </c>
      <c r="AH270" s="20">
        <v>1913.8625689</v>
      </c>
      <c r="AI270" s="20">
        <v>444.61527708</v>
      </c>
      <c r="AJ270" s="20">
        <v>88.498962879999993</v>
      </c>
      <c r="AK270" s="20">
        <v>35.959529140000001</v>
      </c>
      <c r="AL270" s="20">
        <v>14.500589679999999</v>
      </c>
      <c r="AM270" s="20">
        <v>11184.95689189</v>
      </c>
      <c r="AN270" s="20">
        <v>14458.90702968</v>
      </c>
      <c r="AO270" s="20">
        <v>4048.8407805000002</v>
      </c>
      <c r="AP270" s="20">
        <v>12321.987127169999</v>
      </c>
      <c r="AQ270" s="20">
        <v>7136.1161113899998</v>
      </c>
      <c r="AR270" s="20">
        <v>11955.81879363</v>
      </c>
      <c r="AS270" s="20">
        <v>16872.894156859998</v>
      </c>
      <c r="AT270" s="20">
        <v>13436.640822290001</v>
      </c>
      <c r="AU270" s="20">
        <v>1119.0976043400001</v>
      </c>
      <c r="AV270" s="20">
        <v>1901.41278898</v>
      </c>
      <c r="AW270" s="20">
        <v>415.74294125</v>
      </c>
      <c r="AX270" s="20" t="s">
        <v>309</v>
      </c>
    </row>
    <row r="271" spans="1:50">
      <c r="A271" s="2">
        <v>2906873</v>
      </c>
      <c r="B271" s="2" t="s">
        <v>275</v>
      </c>
      <c r="C271" s="3">
        <v>26577</v>
      </c>
      <c r="D271" s="4">
        <v>81.88</v>
      </c>
      <c r="E271" s="4">
        <v>18.12</v>
      </c>
      <c r="F271" s="4">
        <v>48.91</v>
      </c>
      <c r="G271" s="4">
        <v>51.09</v>
      </c>
      <c r="H271" s="7">
        <v>2700.2231999999999</v>
      </c>
      <c r="I271" s="7">
        <v>4438.3589999999995</v>
      </c>
      <c r="J271" s="7">
        <v>5057.6031000000003</v>
      </c>
      <c r="K271" s="7">
        <v>6421.0031999999992</v>
      </c>
      <c r="L271" s="7">
        <v>4908.7718999999997</v>
      </c>
      <c r="M271" s="7">
        <v>3051.0396000000001</v>
      </c>
      <c r="N271" s="9">
        <v>8078</v>
      </c>
      <c r="O271" s="7">
        <v>8354</v>
      </c>
      <c r="P271" s="11">
        <v>303</v>
      </c>
      <c r="Q271" s="16">
        <v>13.62</v>
      </c>
      <c r="R271" s="16">
        <v>32.299999999999997</v>
      </c>
      <c r="S271" s="16">
        <v>63.32</v>
      </c>
      <c r="T271" s="17">
        <v>1599</v>
      </c>
      <c r="U271" s="16">
        <v>29.7</v>
      </c>
      <c r="V271" s="16">
        <v>20.78</v>
      </c>
      <c r="W271" s="16">
        <v>10.43</v>
      </c>
      <c r="X271" s="16">
        <v>10.85</v>
      </c>
      <c r="Y271" s="16">
        <v>76.599999999999994</v>
      </c>
      <c r="Z271" s="16">
        <v>82.93</v>
      </c>
      <c r="AA271" s="16">
        <v>12.98</v>
      </c>
      <c r="AB271" s="16">
        <v>6.22</v>
      </c>
      <c r="AC271" s="20">
        <v>21985.843035239999</v>
      </c>
      <c r="AD271" s="7">
        <v>12205.912089060001</v>
      </c>
      <c r="AE271" s="20">
        <f t="shared" si="4"/>
        <v>15359.980566179998</v>
      </c>
      <c r="AF271" s="20">
        <v>4429.7674951700001</v>
      </c>
      <c r="AG271" s="20">
        <v>6941.4250995900002</v>
      </c>
      <c r="AH271" s="20">
        <v>2640.2957728900001</v>
      </c>
      <c r="AI271" s="20">
        <v>982.98017401000004</v>
      </c>
      <c r="AJ271" s="20">
        <v>284.38841355</v>
      </c>
      <c r="AK271" s="20">
        <v>46.214903999999997</v>
      </c>
      <c r="AL271" s="20">
        <v>34.908706969999997</v>
      </c>
      <c r="AM271" s="20">
        <v>6625.8624690799998</v>
      </c>
      <c r="AN271" s="20">
        <v>13597.03269645</v>
      </c>
      <c r="AO271" s="20">
        <v>2028.31073644</v>
      </c>
      <c r="AP271" s="20">
        <v>8388.8103388100008</v>
      </c>
      <c r="AQ271" s="20">
        <v>4597.5517326400004</v>
      </c>
      <c r="AR271" s="20">
        <v>7674.3128324099998</v>
      </c>
      <c r="AS271" s="20">
        <v>14425.84303525</v>
      </c>
      <c r="AT271" s="20">
        <v>10221.35155759</v>
      </c>
      <c r="AU271" s="20">
        <v>1479.5097990500001</v>
      </c>
      <c r="AV271" s="20">
        <v>2360.18955039</v>
      </c>
      <c r="AW271" s="20">
        <v>346.79382779000002</v>
      </c>
      <c r="AX271" s="20">
        <v>17.99830043</v>
      </c>
    </row>
    <row r="272" spans="1:50">
      <c r="A272" s="2">
        <v>2906907</v>
      </c>
      <c r="B272" s="2" t="s">
        <v>276</v>
      </c>
      <c r="C272" s="3">
        <v>21414</v>
      </c>
      <c r="D272" s="4">
        <v>52.81</v>
      </c>
      <c r="E272" s="4">
        <v>47.19</v>
      </c>
      <c r="F272" s="4">
        <v>50.78</v>
      </c>
      <c r="G272" s="4">
        <v>49.22</v>
      </c>
      <c r="H272" s="7">
        <v>2254.8941999999997</v>
      </c>
      <c r="I272" s="7">
        <v>3991.5696000000003</v>
      </c>
      <c r="J272" s="7">
        <v>4019.4077999999995</v>
      </c>
      <c r="K272" s="7">
        <v>4786.0290000000005</v>
      </c>
      <c r="L272" s="7">
        <v>4214.2752</v>
      </c>
      <c r="M272" s="7">
        <v>2149.9655999999995</v>
      </c>
      <c r="N272" s="9">
        <v>7570</v>
      </c>
      <c r="O272" s="7">
        <v>6116</v>
      </c>
      <c r="P272" s="11">
        <v>341</v>
      </c>
      <c r="Q272" s="16">
        <v>11.89</v>
      </c>
      <c r="R272" s="16">
        <v>34.770000000000003</v>
      </c>
      <c r="S272" s="16">
        <v>64.92</v>
      </c>
      <c r="T272" s="17">
        <v>3479</v>
      </c>
      <c r="U272" s="16">
        <v>31.63</v>
      </c>
      <c r="V272" s="16">
        <v>24.95</v>
      </c>
      <c r="W272" s="16">
        <v>18.010000000000002</v>
      </c>
      <c r="X272" s="16">
        <v>21.14</v>
      </c>
      <c r="Y272" s="16">
        <v>47.74</v>
      </c>
      <c r="Z272" s="16">
        <v>61.94</v>
      </c>
      <c r="AA272" s="16">
        <v>34.25</v>
      </c>
      <c r="AB272" s="16">
        <v>16.920000000000002</v>
      </c>
      <c r="AC272" s="20">
        <v>17347.684744710001</v>
      </c>
      <c r="AD272" s="7">
        <v>7807.2903981700001</v>
      </c>
      <c r="AE272" s="20">
        <f t="shared" si="4"/>
        <v>10616.628638130001</v>
      </c>
      <c r="AF272" s="20">
        <v>2725.4038368400002</v>
      </c>
      <c r="AG272" s="20">
        <v>4386.0816410999996</v>
      </c>
      <c r="AH272" s="20">
        <v>2249.9979164199999</v>
      </c>
      <c r="AI272" s="20">
        <v>796.05958534000001</v>
      </c>
      <c r="AJ272" s="20">
        <v>332.51205413000002</v>
      </c>
      <c r="AK272" s="20">
        <v>85.603776080000003</v>
      </c>
      <c r="AL272" s="20">
        <v>40.969828219999997</v>
      </c>
      <c r="AM272" s="20">
        <v>6731.0561065600004</v>
      </c>
      <c r="AN272" s="20">
        <v>9043.0052568600004</v>
      </c>
      <c r="AO272" s="20">
        <v>1363.8839693100001</v>
      </c>
      <c r="AP272" s="20">
        <v>8304.6794878300007</v>
      </c>
      <c r="AQ272" s="20">
        <v>5367.1721372499997</v>
      </c>
      <c r="AR272" s="20">
        <v>7658.2442315099997</v>
      </c>
      <c r="AS272" s="20">
        <v>11292.026915619999</v>
      </c>
      <c r="AT272" s="20">
        <v>7942.7364555800004</v>
      </c>
      <c r="AU272" s="20">
        <v>1282.86828408</v>
      </c>
      <c r="AV272" s="20">
        <v>1670.0703926900001</v>
      </c>
      <c r="AW272" s="20">
        <v>363.08951117999999</v>
      </c>
      <c r="AX272" s="20">
        <v>33.262272090000003</v>
      </c>
    </row>
    <row r="273" spans="1:50">
      <c r="A273" s="2">
        <v>2907103</v>
      </c>
      <c r="B273" s="2" t="s">
        <v>277</v>
      </c>
      <c r="C273" s="3">
        <v>28380</v>
      </c>
      <c r="D273" s="4">
        <v>44.34</v>
      </c>
      <c r="E273" s="4">
        <v>55.66</v>
      </c>
      <c r="F273" s="4">
        <v>51.17</v>
      </c>
      <c r="G273" s="4">
        <v>48.83</v>
      </c>
      <c r="H273" s="7">
        <v>3187.0740000000001</v>
      </c>
      <c r="I273" s="7">
        <v>5775.33</v>
      </c>
      <c r="J273" s="7">
        <v>5803.71</v>
      </c>
      <c r="K273" s="7">
        <v>5993.8559999999998</v>
      </c>
      <c r="L273" s="7">
        <v>4992.0420000000004</v>
      </c>
      <c r="M273" s="7">
        <v>2627.9879999999998</v>
      </c>
      <c r="N273" s="9">
        <v>10062</v>
      </c>
      <c r="O273" s="7">
        <v>7294</v>
      </c>
      <c r="P273" s="11">
        <v>198</v>
      </c>
      <c r="Q273" s="16">
        <v>31.04</v>
      </c>
      <c r="R273" s="16">
        <v>53.36</v>
      </c>
      <c r="S273" s="16">
        <v>79.87</v>
      </c>
      <c r="T273" s="17">
        <v>8635</v>
      </c>
      <c r="U273" s="16">
        <v>37.14</v>
      </c>
      <c r="V273" s="16">
        <v>25.91</v>
      </c>
      <c r="W273" s="16">
        <v>2.08</v>
      </c>
      <c r="X273" s="16">
        <v>5.32</v>
      </c>
      <c r="Y273" s="16">
        <v>59.66</v>
      </c>
      <c r="Z273" s="16">
        <v>63.78</v>
      </c>
      <c r="AA273" s="16">
        <v>38.270000000000003</v>
      </c>
      <c r="AB273" s="16">
        <v>30.9</v>
      </c>
      <c r="AC273" s="20">
        <v>22948.548377349998</v>
      </c>
      <c r="AD273" s="7">
        <v>10863.40917078</v>
      </c>
      <c r="AE273" s="20">
        <f t="shared" si="4"/>
        <v>13412.080360240001</v>
      </c>
      <c r="AF273" s="20">
        <v>5665.1792488299998</v>
      </c>
      <c r="AG273" s="20">
        <v>5375.8093619600004</v>
      </c>
      <c r="AH273" s="20">
        <v>1669.4321941000001</v>
      </c>
      <c r="AI273" s="20">
        <v>576.21320328000002</v>
      </c>
      <c r="AJ273" s="20">
        <v>107.35521489999999</v>
      </c>
      <c r="AK273" s="20">
        <v>18.09113717</v>
      </c>
      <c r="AL273" s="20" t="s">
        <v>309</v>
      </c>
      <c r="AM273" s="20">
        <v>9536.4680170699994</v>
      </c>
      <c r="AN273" s="20">
        <v>11880.08214509</v>
      </c>
      <c r="AO273" s="20">
        <v>2624.18163671</v>
      </c>
      <c r="AP273" s="20">
        <v>11068.46623222</v>
      </c>
      <c r="AQ273" s="20">
        <v>6912.2863803600003</v>
      </c>
      <c r="AR273" s="20">
        <v>10945.493875259999</v>
      </c>
      <c r="AS273" s="20">
        <v>13751.54837731</v>
      </c>
      <c r="AT273" s="20">
        <v>9791.4431393899995</v>
      </c>
      <c r="AU273" s="20">
        <v>1436.9720281299999</v>
      </c>
      <c r="AV273" s="20">
        <v>2305.28569453</v>
      </c>
      <c r="AW273" s="20">
        <v>204.12225038</v>
      </c>
      <c r="AX273" s="20">
        <v>13.725264879999999</v>
      </c>
    </row>
    <row r="274" spans="1:50">
      <c r="A274" s="2">
        <v>2907301</v>
      </c>
      <c r="B274" s="2" t="s">
        <v>278</v>
      </c>
      <c r="C274" s="3">
        <v>25408</v>
      </c>
      <c r="D274" s="4">
        <v>61.74</v>
      </c>
      <c r="E274" s="4">
        <v>38.26</v>
      </c>
      <c r="F274" s="4">
        <v>48.28</v>
      </c>
      <c r="G274" s="4">
        <v>51.72</v>
      </c>
      <c r="H274" s="7">
        <v>2220.6592000000001</v>
      </c>
      <c r="I274" s="7">
        <v>4255.84</v>
      </c>
      <c r="J274" s="7">
        <v>5053.6512000000002</v>
      </c>
      <c r="K274" s="7">
        <v>5965.7983999999997</v>
      </c>
      <c r="L274" s="7">
        <v>4819.8975999999993</v>
      </c>
      <c r="M274" s="7">
        <v>3094.6943999999999</v>
      </c>
      <c r="N274" s="9">
        <v>8582</v>
      </c>
      <c r="O274" s="7">
        <v>7196</v>
      </c>
      <c r="P274" s="11">
        <v>265</v>
      </c>
      <c r="Q274" s="16">
        <v>19.11</v>
      </c>
      <c r="R274" s="16">
        <v>39.840000000000003</v>
      </c>
      <c r="S274" s="16">
        <v>69</v>
      </c>
      <c r="T274" s="17">
        <v>7573</v>
      </c>
      <c r="U274" s="16">
        <v>31</v>
      </c>
      <c r="V274" s="16">
        <v>22.66</v>
      </c>
      <c r="W274" s="16">
        <v>34.33</v>
      </c>
      <c r="X274" s="16">
        <v>53.56</v>
      </c>
      <c r="Y274" s="16">
        <v>29.91</v>
      </c>
      <c r="Z274" s="16">
        <v>15.77</v>
      </c>
      <c r="AA274" s="16">
        <v>35.75</v>
      </c>
      <c r="AB274" s="16">
        <v>30.67</v>
      </c>
      <c r="AC274" s="20">
        <v>21456.293591900001</v>
      </c>
      <c r="AD274" s="7">
        <v>10191.01908167</v>
      </c>
      <c r="AE274" s="20">
        <f t="shared" si="4"/>
        <v>13027.453243619999</v>
      </c>
      <c r="AF274" s="20">
        <v>3884.49697384</v>
      </c>
      <c r="AG274" s="20">
        <v>6032.3686827399997</v>
      </c>
      <c r="AH274" s="20">
        <v>2016.76125852</v>
      </c>
      <c r="AI274" s="20">
        <v>780.73662173000002</v>
      </c>
      <c r="AJ274" s="20">
        <v>237.62369742999999</v>
      </c>
      <c r="AK274" s="20">
        <v>64.057113169999994</v>
      </c>
      <c r="AL274" s="20">
        <v>11.40889619</v>
      </c>
      <c r="AM274" s="20">
        <v>8428.8403483000002</v>
      </c>
      <c r="AN274" s="20">
        <v>11161.52606737</v>
      </c>
      <c r="AO274" s="20">
        <v>2179.2722970200002</v>
      </c>
      <c r="AP274" s="20">
        <v>10294.76752455</v>
      </c>
      <c r="AQ274" s="20">
        <v>6249.56805128</v>
      </c>
      <c r="AR274" s="20">
        <v>8351.9352795399991</v>
      </c>
      <c r="AS274" s="20">
        <v>13925.293591899999</v>
      </c>
      <c r="AT274" s="20">
        <v>9628.8068020499995</v>
      </c>
      <c r="AU274" s="20">
        <v>1479.6453072199999</v>
      </c>
      <c r="AV274" s="20">
        <v>2444.75340486</v>
      </c>
      <c r="AW274" s="20">
        <v>362.57096431000002</v>
      </c>
      <c r="AX274" s="20">
        <v>9.5171134599999991</v>
      </c>
    </row>
    <row r="275" spans="1:50">
      <c r="A275" s="2">
        <v>2907806</v>
      </c>
      <c r="B275" s="2" t="s">
        <v>279</v>
      </c>
      <c r="C275" s="3">
        <v>32300</v>
      </c>
      <c r="D275" s="4">
        <v>54.88</v>
      </c>
      <c r="E275" s="4">
        <v>45.12</v>
      </c>
      <c r="F275" s="4">
        <v>49.1</v>
      </c>
      <c r="G275" s="4">
        <v>50.9</v>
      </c>
      <c r="H275" s="7">
        <v>2664.75</v>
      </c>
      <c r="I275" s="7">
        <v>5067.87</v>
      </c>
      <c r="J275" s="7">
        <v>5885.06</v>
      </c>
      <c r="K275" s="7">
        <v>6847.6</v>
      </c>
      <c r="L275" s="7">
        <v>7073.7</v>
      </c>
      <c r="M275" s="7">
        <v>4757.79</v>
      </c>
      <c r="N275" s="9">
        <v>16166</v>
      </c>
      <c r="O275" s="7">
        <v>10161</v>
      </c>
      <c r="P275" s="11">
        <v>280</v>
      </c>
      <c r="Q275" s="16">
        <v>19.46</v>
      </c>
      <c r="R275" s="16">
        <v>37.340000000000003</v>
      </c>
      <c r="S275" s="16">
        <v>65.239999999999995</v>
      </c>
      <c r="T275" s="17">
        <v>5231</v>
      </c>
      <c r="U275" s="16">
        <v>39.51</v>
      </c>
      <c r="V275" s="16">
        <v>32.9</v>
      </c>
      <c r="W275" s="16">
        <v>25.6</v>
      </c>
      <c r="X275" s="16">
        <v>40.01</v>
      </c>
      <c r="Y275" s="16">
        <v>42.86</v>
      </c>
      <c r="Z275" s="16">
        <v>43.96</v>
      </c>
      <c r="AA275" s="16">
        <v>31.54</v>
      </c>
      <c r="AB275" s="16">
        <v>16.03</v>
      </c>
      <c r="AC275" s="20">
        <v>27463.433432540001</v>
      </c>
      <c r="AD275" s="7">
        <v>13731.58730169</v>
      </c>
      <c r="AE275" s="20">
        <f t="shared" si="4"/>
        <v>18167.937397829999</v>
      </c>
      <c r="AF275" s="20">
        <v>6213.3303862499997</v>
      </c>
      <c r="AG275" s="20">
        <v>7834.9811038400003</v>
      </c>
      <c r="AH275" s="20">
        <v>2870.1461974200001</v>
      </c>
      <c r="AI275" s="20">
        <v>866.30007317000002</v>
      </c>
      <c r="AJ275" s="20">
        <v>306.66488559999999</v>
      </c>
      <c r="AK275" s="20">
        <v>43.83591483</v>
      </c>
      <c r="AL275" s="20">
        <v>32.67883672</v>
      </c>
      <c r="AM275" s="20">
        <v>9295.4960346700009</v>
      </c>
      <c r="AN275" s="20">
        <v>14550.40344794</v>
      </c>
      <c r="AO275" s="20">
        <v>2512.73123003</v>
      </c>
      <c r="AP275" s="20">
        <v>12913.02998456</v>
      </c>
      <c r="AQ275" s="20">
        <v>6782.76480464</v>
      </c>
      <c r="AR275" s="20">
        <v>9643.5103107699997</v>
      </c>
      <c r="AS275" s="20">
        <v>18596.433432490001</v>
      </c>
      <c r="AT275" s="20">
        <v>14385.49868097</v>
      </c>
      <c r="AU275" s="20">
        <v>1598.21437178</v>
      </c>
      <c r="AV275" s="20">
        <v>2310.4358236600001</v>
      </c>
      <c r="AW275" s="20">
        <v>294.34860538999999</v>
      </c>
      <c r="AX275" s="20">
        <v>7.9359506900000003</v>
      </c>
    </row>
    <row r="276" spans="1:50">
      <c r="A276" s="2">
        <v>2908002</v>
      </c>
      <c r="B276" s="2" t="s">
        <v>280</v>
      </c>
      <c r="C276" s="3">
        <v>20964</v>
      </c>
      <c r="D276" s="4">
        <v>91.25</v>
      </c>
      <c r="E276" s="4">
        <v>8.75</v>
      </c>
      <c r="F276" s="4">
        <v>49.01</v>
      </c>
      <c r="G276" s="4">
        <v>50.99</v>
      </c>
      <c r="H276" s="7">
        <v>1932.8808000000001</v>
      </c>
      <c r="I276" s="7">
        <v>3326.9868000000001</v>
      </c>
      <c r="J276" s="7">
        <v>3725.3027999999995</v>
      </c>
      <c r="K276" s="7">
        <v>4230.5352000000003</v>
      </c>
      <c r="L276" s="7">
        <v>4589.0196000000005</v>
      </c>
      <c r="M276" s="7">
        <v>3159.2747999999997</v>
      </c>
      <c r="N276" s="9">
        <v>7398</v>
      </c>
      <c r="O276" s="7">
        <v>6481</v>
      </c>
      <c r="P276" s="11">
        <v>300</v>
      </c>
      <c r="Q276" s="16">
        <v>12.57</v>
      </c>
      <c r="R276" s="16">
        <v>33.299999999999997</v>
      </c>
      <c r="S276" s="16">
        <v>66.739999999999995</v>
      </c>
      <c r="T276" s="17">
        <v>1314</v>
      </c>
      <c r="U276" s="16">
        <v>30.14</v>
      </c>
      <c r="V276" s="16">
        <v>23.55</v>
      </c>
      <c r="W276" s="16">
        <v>58.96</v>
      </c>
      <c r="X276" s="16">
        <v>77.81</v>
      </c>
      <c r="Y276" s="16">
        <v>25.71</v>
      </c>
      <c r="Z276" s="16">
        <v>15.2</v>
      </c>
      <c r="AA276" s="16">
        <v>15.33</v>
      </c>
      <c r="AB276" s="16">
        <v>6.99</v>
      </c>
      <c r="AC276" s="20">
        <v>17562.355874749999</v>
      </c>
      <c r="AD276" s="7">
        <v>6463.3387815899996</v>
      </c>
      <c r="AE276" s="20">
        <f t="shared" si="4"/>
        <v>10618.554096260001</v>
      </c>
      <c r="AF276" s="20">
        <v>2765.4000809200002</v>
      </c>
      <c r="AG276" s="20">
        <v>5220.0897235399998</v>
      </c>
      <c r="AH276" s="20">
        <v>1465.9176437900001</v>
      </c>
      <c r="AI276" s="20">
        <v>837.39353289999997</v>
      </c>
      <c r="AJ276" s="20">
        <v>208.26023182</v>
      </c>
      <c r="AK276" s="20">
        <v>103.45911434999999</v>
      </c>
      <c r="AL276" s="20">
        <v>18.033768940000002</v>
      </c>
      <c r="AM276" s="20">
        <v>6943.8017785299999</v>
      </c>
      <c r="AN276" s="20">
        <v>7402.1181157299998</v>
      </c>
      <c r="AO276" s="20">
        <v>877.41676649999999</v>
      </c>
      <c r="AP276" s="20">
        <v>10160.237759060001</v>
      </c>
      <c r="AQ276" s="20">
        <v>6066.3850120300003</v>
      </c>
      <c r="AR276" s="20">
        <v>7048.8637278400001</v>
      </c>
      <c r="AS276" s="20">
        <v>11959.355874790001</v>
      </c>
      <c r="AT276" s="20">
        <v>8052.4204930400001</v>
      </c>
      <c r="AU276" s="20">
        <v>1163.7817114300001</v>
      </c>
      <c r="AV276" s="20">
        <v>2284.9608151699999</v>
      </c>
      <c r="AW276" s="20">
        <v>447.65335370999998</v>
      </c>
      <c r="AX276" s="20">
        <v>10.53950144</v>
      </c>
    </row>
    <row r="277" spans="1:50">
      <c r="A277" s="2">
        <v>2908200</v>
      </c>
      <c r="B277" s="2" t="s">
        <v>281</v>
      </c>
      <c r="C277" s="3">
        <v>20391</v>
      </c>
      <c r="D277" s="4">
        <v>64.430000000000007</v>
      </c>
      <c r="E277" s="4">
        <v>35.57</v>
      </c>
      <c r="F277" s="4">
        <v>48.66</v>
      </c>
      <c r="G277" s="4">
        <v>51.34</v>
      </c>
      <c r="H277" s="7">
        <v>1900.4412</v>
      </c>
      <c r="I277" s="7">
        <v>3421.6098000000002</v>
      </c>
      <c r="J277" s="7">
        <v>3741.7485000000001</v>
      </c>
      <c r="K277" s="7">
        <v>5352.6374999999998</v>
      </c>
      <c r="L277" s="7">
        <v>3870.2118</v>
      </c>
      <c r="M277" s="7">
        <v>2104.3512000000001</v>
      </c>
      <c r="N277" s="9">
        <v>4838</v>
      </c>
      <c r="O277" s="7">
        <v>5661</v>
      </c>
      <c r="P277" s="11">
        <v>282</v>
      </c>
      <c r="Q277" s="16">
        <v>11.44</v>
      </c>
      <c r="R277" s="16">
        <v>30.31</v>
      </c>
      <c r="S277" s="16">
        <v>66.319999999999993</v>
      </c>
      <c r="T277" s="17">
        <v>2569</v>
      </c>
      <c r="U277" s="16">
        <v>20.96</v>
      </c>
      <c r="V277" s="16">
        <v>16.05</v>
      </c>
      <c r="W277" s="16">
        <v>3.51</v>
      </c>
      <c r="X277" s="16">
        <v>5.46</v>
      </c>
      <c r="Y277" s="16">
        <v>78.010000000000005</v>
      </c>
      <c r="Z277" s="16">
        <v>80.45</v>
      </c>
      <c r="AA277" s="16">
        <v>18.48</v>
      </c>
      <c r="AB277" s="16">
        <v>14.1</v>
      </c>
      <c r="AC277" s="20">
        <v>17023.47241179</v>
      </c>
      <c r="AD277" s="7">
        <v>7581.0356332700003</v>
      </c>
      <c r="AE277" s="20">
        <f t="shared" si="4"/>
        <v>9818.4191697199985</v>
      </c>
      <c r="AF277" s="20">
        <v>2537.4398202900002</v>
      </c>
      <c r="AG277" s="20">
        <v>4381.8822509499996</v>
      </c>
      <c r="AH277" s="20">
        <v>2008.5164892</v>
      </c>
      <c r="AI277" s="20">
        <v>712.75502725000001</v>
      </c>
      <c r="AJ277" s="20">
        <v>160.67430442</v>
      </c>
      <c r="AK277" s="20" t="s">
        <v>309</v>
      </c>
      <c r="AL277" s="20">
        <v>17.151277610000001</v>
      </c>
      <c r="AM277" s="20">
        <v>7205.053242</v>
      </c>
      <c r="AN277" s="20">
        <v>9180.5343724400009</v>
      </c>
      <c r="AO277" s="20">
        <v>2276.9425389500002</v>
      </c>
      <c r="AP277" s="20">
        <v>7842.9380392800003</v>
      </c>
      <c r="AQ277" s="20">
        <v>4928.1107030499998</v>
      </c>
      <c r="AR277" s="20">
        <v>6564.3914792899996</v>
      </c>
      <c r="AS277" s="20">
        <v>11313.47241171</v>
      </c>
      <c r="AT277" s="20">
        <v>6544.2295342999996</v>
      </c>
      <c r="AU277" s="20">
        <v>1422.5762831</v>
      </c>
      <c r="AV277" s="20">
        <v>3034.9305132600002</v>
      </c>
      <c r="AW277" s="20">
        <v>231.73554042000001</v>
      </c>
      <c r="AX277" s="20">
        <v>80.000540630000003</v>
      </c>
    </row>
    <row r="278" spans="1:50">
      <c r="A278" s="2">
        <v>2908507</v>
      </c>
      <c r="B278" s="2" t="s">
        <v>282</v>
      </c>
      <c r="C278" s="3">
        <v>30123</v>
      </c>
      <c r="D278" s="4">
        <v>78.14</v>
      </c>
      <c r="E278" s="4">
        <v>21.86</v>
      </c>
      <c r="F278" s="4">
        <v>48.33</v>
      </c>
      <c r="G278" s="4">
        <v>51.67</v>
      </c>
      <c r="H278" s="7">
        <v>2720.1069000000002</v>
      </c>
      <c r="I278" s="7">
        <v>4684.1265000000003</v>
      </c>
      <c r="J278" s="7">
        <v>5358.881699999999</v>
      </c>
      <c r="K278" s="7">
        <v>8151.2838000000002</v>
      </c>
      <c r="L278" s="7">
        <v>6199.3134</v>
      </c>
      <c r="M278" s="7">
        <v>3015.3122999999996</v>
      </c>
      <c r="N278" s="9">
        <v>5628</v>
      </c>
      <c r="O278" s="7">
        <v>8892</v>
      </c>
      <c r="P278" s="11">
        <v>361</v>
      </c>
      <c r="Q278" s="16">
        <v>7.09</v>
      </c>
      <c r="R278" s="16">
        <v>21.32</v>
      </c>
      <c r="S278" s="16">
        <v>53.6</v>
      </c>
      <c r="T278" s="17">
        <v>2906</v>
      </c>
      <c r="U278" s="16">
        <v>18.95</v>
      </c>
      <c r="V278" s="16">
        <v>12.39</v>
      </c>
      <c r="W278" s="16">
        <v>0.78</v>
      </c>
      <c r="X278" s="16">
        <v>4.68</v>
      </c>
      <c r="Y278" s="16">
        <v>75.91</v>
      </c>
      <c r="Z278" s="16">
        <v>84.98</v>
      </c>
      <c r="AA278" s="16">
        <v>23.3</v>
      </c>
      <c r="AB278" s="16">
        <v>10.35</v>
      </c>
      <c r="AC278" s="20">
        <v>25343.33871702</v>
      </c>
      <c r="AD278" s="7">
        <v>12930.0379987</v>
      </c>
      <c r="AE278" s="20">
        <f t="shared" si="4"/>
        <v>16642.47209318</v>
      </c>
      <c r="AF278" s="20">
        <v>3197.8640393199998</v>
      </c>
      <c r="AG278" s="20">
        <v>7586.4846035299997</v>
      </c>
      <c r="AH278" s="20">
        <v>3846.0491290800001</v>
      </c>
      <c r="AI278" s="20">
        <v>1438.8236824799999</v>
      </c>
      <c r="AJ278" s="20">
        <v>470.59802236000002</v>
      </c>
      <c r="AK278" s="20">
        <v>82.829498950000001</v>
      </c>
      <c r="AL278" s="20">
        <v>19.823117459999999</v>
      </c>
      <c r="AM278" s="20">
        <v>8700.8666239899994</v>
      </c>
      <c r="AN278" s="20">
        <v>15140.42225415</v>
      </c>
      <c r="AO278" s="20">
        <v>2207.1256532699999</v>
      </c>
      <c r="AP278" s="20">
        <v>10202.916463019999</v>
      </c>
      <c r="AQ278" s="20">
        <v>6493.7409707200004</v>
      </c>
      <c r="AR278" s="20">
        <v>9526.7508656600003</v>
      </c>
      <c r="AS278" s="20">
        <v>17372.338717170001</v>
      </c>
      <c r="AT278" s="20">
        <v>9647.7852877500009</v>
      </c>
      <c r="AU278" s="20">
        <v>2504.2744244300002</v>
      </c>
      <c r="AV278" s="20">
        <v>4672.4749398699996</v>
      </c>
      <c r="AW278" s="20">
        <v>535.73375464000003</v>
      </c>
      <c r="AX278" s="20">
        <v>12.07031048</v>
      </c>
    </row>
    <row r="279" spans="1:50">
      <c r="A279" s="2">
        <v>2908606</v>
      </c>
      <c r="B279" s="2" t="s">
        <v>283</v>
      </c>
      <c r="C279" s="3">
        <v>23620</v>
      </c>
      <c r="D279" s="4">
        <v>51.35</v>
      </c>
      <c r="E279" s="4">
        <v>48.65</v>
      </c>
      <c r="F279" s="4">
        <v>50.1</v>
      </c>
      <c r="G279" s="4">
        <v>49.9</v>
      </c>
      <c r="H279" s="7">
        <v>2635.9920000000002</v>
      </c>
      <c r="I279" s="7">
        <v>5186.9520000000002</v>
      </c>
      <c r="J279" s="7">
        <v>4738.1719999999996</v>
      </c>
      <c r="K279" s="7">
        <v>4860.9960000000001</v>
      </c>
      <c r="L279" s="7">
        <v>3984.6940000000004</v>
      </c>
      <c r="M279" s="7">
        <v>2210.8319999999999</v>
      </c>
      <c r="N279" s="9">
        <v>7612</v>
      </c>
      <c r="O279" s="7">
        <v>6098</v>
      </c>
      <c r="P279" s="11">
        <v>209</v>
      </c>
      <c r="Q279" s="16">
        <v>35.549999999999997</v>
      </c>
      <c r="R279" s="16">
        <v>57.29</v>
      </c>
      <c r="S279" s="16">
        <v>79.180000000000007</v>
      </c>
      <c r="T279" s="17">
        <v>5038</v>
      </c>
      <c r="U279" s="16">
        <v>36.07</v>
      </c>
      <c r="V279" s="16">
        <v>24.09</v>
      </c>
      <c r="W279" s="16">
        <v>3.23</v>
      </c>
      <c r="X279" s="16">
        <v>7.71</v>
      </c>
      <c r="Y279" s="16">
        <v>50.05</v>
      </c>
      <c r="Z279" s="16">
        <v>68.739999999999995</v>
      </c>
      <c r="AA279" s="16">
        <v>46.73</v>
      </c>
      <c r="AB279" s="16">
        <v>23.55</v>
      </c>
      <c r="AC279" s="20">
        <v>18767.151647809998</v>
      </c>
      <c r="AD279" s="7">
        <v>7454.4520523700003</v>
      </c>
      <c r="AE279" s="20">
        <f t="shared" si="4"/>
        <v>10372.691526150003</v>
      </c>
      <c r="AF279" s="20">
        <v>4337.2517809000001</v>
      </c>
      <c r="AG279" s="20">
        <v>3948.6756614800001</v>
      </c>
      <c r="AH279" s="20">
        <v>1338.68572533</v>
      </c>
      <c r="AI279" s="20">
        <v>538.27693103000001</v>
      </c>
      <c r="AJ279" s="20">
        <v>128.3495254</v>
      </c>
      <c r="AK279" s="20">
        <v>56.677113329999997</v>
      </c>
      <c r="AL279" s="20">
        <v>24.77478868</v>
      </c>
      <c r="AM279" s="20">
        <v>8394.46012161</v>
      </c>
      <c r="AN279" s="20">
        <v>8271.1203552099996</v>
      </c>
      <c r="AO279" s="20">
        <v>1553.22303235</v>
      </c>
      <c r="AP279" s="20">
        <v>10496.03129255</v>
      </c>
      <c r="AQ279" s="20">
        <v>6841.2370892600002</v>
      </c>
      <c r="AR279" s="20">
        <v>9870.3122402299996</v>
      </c>
      <c r="AS279" s="20">
        <v>11027.15164778</v>
      </c>
      <c r="AT279" s="20">
        <v>8167.1772444099997</v>
      </c>
      <c r="AU279" s="20">
        <v>1059.3503934</v>
      </c>
      <c r="AV279" s="20">
        <v>1383.92813701</v>
      </c>
      <c r="AW279" s="20">
        <v>386.13093040000001</v>
      </c>
      <c r="AX279" s="20">
        <v>30.564942559999999</v>
      </c>
    </row>
    <row r="280" spans="1:50">
      <c r="A280" s="2">
        <v>2908903</v>
      </c>
      <c r="B280" s="2" t="s">
        <v>284</v>
      </c>
      <c r="C280" s="3">
        <v>22401</v>
      </c>
      <c r="D280" s="4">
        <v>41.96</v>
      </c>
      <c r="E280" s="4">
        <v>58.04</v>
      </c>
      <c r="F280" s="4">
        <v>48.4</v>
      </c>
      <c r="G280" s="4">
        <v>51.6</v>
      </c>
      <c r="H280" s="7">
        <v>1986.9686999999999</v>
      </c>
      <c r="I280" s="7">
        <v>3861.9323999999997</v>
      </c>
      <c r="J280" s="7">
        <v>4383.8757000000005</v>
      </c>
      <c r="K280" s="7">
        <v>5154.4701000000005</v>
      </c>
      <c r="L280" s="7">
        <v>4318.9128000000001</v>
      </c>
      <c r="M280" s="7">
        <v>2694.8402999999998</v>
      </c>
      <c r="N280" s="9">
        <v>6952</v>
      </c>
      <c r="O280" s="7">
        <v>6225</v>
      </c>
      <c r="P280" s="11">
        <v>267</v>
      </c>
      <c r="Q280" s="16">
        <v>18.05</v>
      </c>
      <c r="R280" s="16">
        <v>37.75</v>
      </c>
      <c r="S280" s="16">
        <v>68.709999999999994</v>
      </c>
      <c r="T280" s="17">
        <v>10967</v>
      </c>
      <c r="U280" s="16">
        <v>29.51</v>
      </c>
      <c r="V280" s="16">
        <v>21</v>
      </c>
      <c r="W280" s="16">
        <v>0.24</v>
      </c>
      <c r="X280" s="16">
        <v>3.55</v>
      </c>
      <c r="Y280" s="16">
        <v>32.74</v>
      </c>
      <c r="Z280" s="16">
        <v>42.65</v>
      </c>
      <c r="AA280" s="16">
        <v>67.02</v>
      </c>
      <c r="AB280" s="16">
        <v>53.8</v>
      </c>
      <c r="AC280" s="20">
        <v>18832.2908546</v>
      </c>
      <c r="AD280" s="7">
        <v>9536.0582506400006</v>
      </c>
      <c r="AE280" s="20">
        <f t="shared" si="4"/>
        <v>10852.81414255</v>
      </c>
      <c r="AF280" s="20">
        <v>3224.7450874299998</v>
      </c>
      <c r="AG280" s="20">
        <v>5245.13323442</v>
      </c>
      <c r="AH280" s="20">
        <v>1834.8756794999999</v>
      </c>
      <c r="AI280" s="20">
        <v>367.56419808999999</v>
      </c>
      <c r="AJ280" s="20">
        <v>119.32593503</v>
      </c>
      <c r="AK280" s="20">
        <v>43.252132250000003</v>
      </c>
      <c r="AL280" s="20">
        <v>17.91787583</v>
      </c>
      <c r="AM280" s="20">
        <v>7979.4767120300003</v>
      </c>
      <c r="AN280" s="20">
        <v>10495.21406059</v>
      </c>
      <c r="AO280" s="20">
        <v>2798.2205532399998</v>
      </c>
      <c r="AP280" s="20">
        <v>8337.0767939899997</v>
      </c>
      <c r="AQ280" s="20">
        <v>5181.25615879</v>
      </c>
      <c r="AR280" s="20">
        <v>7927.0170754800001</v>
      </c>
      <c r="AS280" s="20">
        <v>12110.29085458</v>
      </c>
      <c r="AT280" s="20">
        <v>8520.6992401000007</v>
      </c>
      <c r="AU280" s="20">
        <v>1175.4032077500001</v>
      </c>
      <c r="AV280" s="20">
        <v>2141.3784311600002</v>
      </c>
      <c r="AW280" s="20">
        <v>258.14487548</v>
      </c>
      <c r="AX280" s="20">
        <v>14.665100089999999</v>
      </c>
    </row>
    <row r="281" spans="1:50">
      <c r="A281" s="2">
        <v>2909307</v>
      </c>
      <c r="B281" s="2" t="s">
        <v>285</v>
      </c>
      <c r="C281" s="3">
        <v>31249</v>
      </c>
      <c r="D281" s="4">
        <v>40.33</v>
      </c>
      <c r="E281" s="4">
        <v>59.67</v>
      </c>
      <c r="F281" s="4">
        <v>50.44</v>
      </c>
      <c r="G281" s="4">
        <v>49.56</v>
      </c>
      <c r="H281" s="7">
        <v>2906.1570000000002</v>
      </c>
      <c r="I281" s="7">
        <v>5602.9456999999993</v>
      </c>
      <c r="J281" s="7">
        <v>6102.9297000000006</v>
      </c>
      <c r="K281" s="7">
        <v>6971.6518999999998</v>
      </c>
      <c r="L281" s="7">
        <v>6118.5541999999996</v>
      </c>
      <c r="M281" s="7">
        <v>3543.6365999999998</v>
      </c>
      <c r="N281" s="9">
        <v>10662</v>
      </c>
      <c r="O281" s="7">
        <v>8763</v>
      </c>
      <c r="P281" s="11">
        <v>314</v>
      </c>
      <c r="Q281" s="16">
        <v>23.44</v>
      </c>
      <c r="R281" s="16">
        <v>40.380000000000003</v>
      </c>
      <c r="S281" s="16">
        <v>66.53</v>
      </c>
      <c r="T281" s="17">
        <v>10106</v>
      </c>
      <c r="U281" s="16">
        <v>33.6</v>
      </c>
      <c r="V281" s="16">
        <v>23.45</v>
      </c>
      <c r="W281" s="16">
        <v>0.45</v>
      </c>
      <c r="X281" s="16">
        <v>13.94</v>
      </c>
      <c r="Y281" s="16">
        <v>46.82</v>
      </c>
      <c r="Z281" s="16">
        <v>49.04</v>
      </c>
      <c r="AA281" s="16">
        <v>52.72</v>
      </c>
      <c r="AB281" s="16">
        <v>37.020000000000003</v>
      </c>
      <c r="AC281" s="20">
        <v>25990.996224899998</v>
      </c>
      <c r="AD281" s="7">
        <v>10504.551858409999</v>
      </c>
      <c r="AE281" s="20">
        <f t="shared" si="4"/>
        <v>14279.458467440001</v>
      </c>
      <c r="AF281" s="20">
        <v>4027.2667293700001</v>
      </c>
      <c r="AG281" s="20">
        <v>5930.5091850700001</v>
      </c>
      <c r="AH281" s="20">
        <v>2843.8977820199998</v>
      </c>
      <c r="AI281" s="20">
        <v>1148.80468636</v>
      </c>
      <c r="AJ281" s="20">
        <v>227.46895874000001</v>
      </c>
      <c r="AK281" s="20">
        <v>92.576090570000005</v>
      </c>
      <c r="AL281" s="20">
        <v>8.93503531</v>
      </c>
      <c r="AM281" s="20">
        <v>11711.537757440001</v>
      </c>
      <c r="AN281" s="20">
        <v>11274.54263432</v>
      </c>
      <c r="AO281" s="20">
        <v>2265.13882147</v>
      </c>
      <c r="AP281" s="20">
        <v>14716.453590560001</v>
      </c>
      <c r="AQ281" s="20">
        <v>9446.3989359700008</v>
      </c>
      <c r="AR281" s="20">
        <v>11060.473433069999</v>
      </c>
      <c r="AS281" s="20">
        <v>16571.99622488</v>
      </c>
      <c r="AT281" s="20">
        <v>11917.95782396</v>
      </c>
      <c r="AU281" s="20">
        <v>1748.11411849</v>
      </c>
      <c r="AV281" s="20">
        <v>2230.1701895900001</v>
      </c>
      <c r="AW281" s="20">
        <v>655.71171706999996</v>
      </c>
      <c r="AX281" s="20">
        <v>20.04237577</v>
      </c>
    </row>
    <row r="282" spans="1:50">
      <c r="A282" s="2">
        <v>2909604</v>
      </c>
      <c r="B282" s="2" t="s">
        <v>286</v>
      </c>
      <c r="C282" s="3">
        <v>20046</v>
      </c>
      <c r="D282" s="4">
        <v>42.96</v>
      </c>
      <c r="E282" s="4">
        <v>57.04</v>
      </c>
      <c r="F282" s="4">
        <v>51.06</v>
      </c>
      <c r="G282" s="4">
        <v>48.94</v>
      </c>
      <c r="H282" s="7">
        <v>1920.4068</v>
      </c>
      <c r="I282" s="7">
        <v>3862.8642</v>
      </c>
      <c r="J282" s="7">
        <v>3644.3627999999999</v>
      </c>
      <c r="K282" s="7">
        <v>4432.1706000000004</v>
      </c>
      <c r="L282" s="7">
        <v>3672.4272000000001</v>
      </c>
      <c r="M282" s="7">
        <v>2513.7683999999999</v>
      </c>
      <c r="N282" s="9">
        <v>8746</v>
      </c>
      <c r="O282" s="7">
        <v>6010</v>
      </c>
      <c r="P282" s="11">
        <v>202</v>
      </c>
      <c r="Q282" s="16">
        <v>34.520000000000003</v>
      </c>
      <c r="R282" s="16">
        <v>54.24</v>
      </c>
      <c r="S282" s="16">
        <v>78.22</v>
      </c>
      <c r="T282" s="17">
        <v>4446</v>
      </c>
      <c r="U282" s="16">
        <v>41.89</v>
      </c>
      <c r="V282" s="16">
        <v>30.66</v>
      </c>
      <c r="W282" s="16">
        <v>0.78</v>
      </c>
      <c r="X282" s="16">
        <v>4.88</v>
      </c>
      <c r="Y282" s="16">
        <v>52.08</v>
      </c>
      <c r="Z282" s="16">
        <v>72.23</v>
      </c>
      <c r="AA282" s="16">
        <v>47.14</v>
      </c>
      <c r="AB282" s="16">
        <v>22.9</v>
      </c>
      <c r="AC282" s="20">
        <v>16493.37448137</v>
      </c>
      <c r="AD282" s="7">
        <v>9592.4028720000006</v>
      </c>
      <c r="AE282" s="20">
        <f t="shared" si="4"/>
        <v>10636.87097014</v>
      </c>
      <c r="AF282" s="20">
        <v>5106.3704158999999</v>
      </c>
      <c r="AG282" s="20">
        <v>4065.7380845799998</v>
      </c>
      <c r="AH282" s="20">
        <v>1012.72017525</v>
      </c>
      <c r="AI282" s="20">
        <v>333.46008855000002</v>
      </c>
      <c r="AJ282" s="20">
        <v>80.085064840000001</v>
      </c>
      <c r="AK282" s="20">
        <v>38.497141020000001</v>
      </c>
      <c r="AL282" s="20" t="s">
        <v>309</v>
      </c>
      <c r="AM282" s="20">
        <v>5856.5035111999996</v>
      </c>
      <c r="AN282" s="20">
        <v>9911.4514727200003</v>
      </c>
      <c r="AO282" s="20">
        <v>2106.7577881100001</v>
      </c>
      <c r="AP282" s="20">
        <v>6581.9230086199996</v>
      </c>
      <c r="AQ282" s="20">
        <v>3749.74572309</v>
      </c>
      <c r="AR282" s="20">
        <v>6615.5141314499997</v>
      </c>
      <c r="AS282" s="20">
        <v>10589.374481360001</v>
      </c>
      <c r="AT282" s="20">
        <v>9220.4250194300002</v>
      </c>
      <c r="AU282" s="20">
        <v>514.64965916999995</v>
      </c>
      <c r="AV282" s="20">
        <v>584.07378288999996</v>
      </c>
      <c r="AW282" s="20">
        <v>250.32930307000001</v>
      </c>
      <c r="AX282" s="20">
        <v>19.8967168</v>
      </c>
    </row>
    <row r="283" spans="1:50">
      <c r="A283" s="2">
        <v>2909901</v>
      </c>
      <c r="B283" s="2" t="s">
        <v>287</v>
      </c>
      <c r="C283" s="3">
        <v>32168</v>
      </c>
      <c r="D283" s="4">
        <v>42.65</v>
      </c>
      <c r="E283" s="4">
        <v>57.35</v>
      </c>
      <c r="F283" s="4">
        <v>51.19</v>
      </c>
      <c r="G283" s="4">
        <v>48.81</v>
      </c>
      <c r="H283" s="7">
        <v>3577.0815999999995</v>
      </c>
      <c r="I283" s="7">
        <v>5938.2128000000002</v>
      </c>
      <c r="J283" s="7">
        <v>6195.5568000000003</v>
      </c>
      <c r="K283" s="7">
        <v>7308.5695999999998</v>
      </c>
      <c r="L283" s="7">
        <v>5571.4975999999997</v>
      </c>
      <c r="M283" s="7">
        <v>3577.0815999999995</v>
      </c>
      <c r="N283" s="9">
        <v>11170</v>
      </c>
      <c r="O283" s="7">
        <v>8676</v>
      </c>
      <c r="P283" s="11">
        <v>214</v>
      </c>
      <c r="Q283" s="16">
        <v>23.89</v>
      </c>
      <c r="R283" s="16">
        <v>46.46</v>
      </c>
      <c r="S283" s="16">
        <v>76.069999999999993</v>
      </c>
      <c r="T283" s="17">
        <v>9903</v>
      </c>
      <c r="U283" s="16">
        <v>31.83</v>
      </c>
      <c r="V283" s="16">
        <v>24.66</v>
      </c>
      <c r="W283" s="16">
        <v>26.15</v>
      </c>
      <c r="X283" s="16">
        <v>33.69</v>
      </c>
      <c r="Y283" s="16">
        <v>27.94</v>
      </c>
      <c r="Z283" s="16">
        <v>32.64</v>
      </c>
      <c r="AA283" s="16">
        <v>45.92</v>
      </c>
      <c r="AB283" s="16">
        <v>33.67</v>
      </c>
      <c r="AC283" s="20">
        <v>26032.659050189999</v>
      </c>
      <c r="AD283" s="7">
        <v>11724.556115429999</v>
      </c>
      <c r="AE283" s="20">
        <f t="shared" si="4"/>
        <v>15316.156346169999</v>
      </c>
      <c r="AF283" s="20">
        <v>5496.5091714600003</v>
      </c>
      <c r="AG283" s="20">
        <v>6791.5594385599998</v>
      </c>
      <c r="AH283" s="20">
        <v>2284.6911496399998</v>
      </c>
      <c r="AI283" s="20">
        <v>644.02316766000001</v>
      </c>
      <c r="AJ283" s="20">
        <v>45.711319240000002</v>
      </c>
      <c r="AK283" s="20">
        <v>43.174795449999998</v>
      </c>
      <c r="AL283" s="20">
        <v>10.487304160000001</v>
      </c>
      <c r="AM283" s="20">
        <v>10716.502704209999</v>
      </c>
      <c r="AN283" s="20">
        <v>12854.52294624</v>
      </c>
      <c r="AO283" s="20">
        <v>3041.6262227100001</v>
      </c>
      <c r="AP283" s="20">
        <v>13178.13610414</v>
      </c>
      <c r="AQ283" s="20">
        <v>7674.8764815000004</v>
      </c>
      <c r="AR283" s="20">
        <v>11923.24178993</v>
      </c>
      <c r="AS283" s="20">
        <v>16387.65905038</v>
      </c>
      <c r="AT283" s="20">
        <v>12466.125854489999</v>
      </c>
      <c r="AU283" s="20">
        <v>1114.3641981200001</v>
      </c>
      <c r="AV283" s="20">
        <v>2353.7465310699999</v>
      </c>
      <c r="AW283" s="20">
        <v>414.3629095</v>
      </c>
      <c r="AX283" s="20">
        <v>39.0595572</v>
      </c>
    </row>
    <row r="284" spans="1:50">
      <c r="A284" s="2">
        <v>2910404</v>
      </c>
      <c r="B284" s="2" t="s">
        <v>288</v>
      </c>
      <c r="C284" s="3">
        <v>23766</v>
      </c>
      <c r="D284" s="4">
        <v>21.59</v>
      </c>
      <c r="E284" s="4">
        <v>78.41</v>
      </c>
      <c r="F284" s="4">
        <v>52.07</v>
      </c>
      <c r="G284" s="4">
        <v>47.93</v>
      </c>
      <c r="H284" s="7">
        <v>2554.8449999999998</v>
      </c>
      <c r="I284" s="7">
        <v>4487.0207999999993</v>
      </c>
      <c r="J284" s="7">
        <v>4555.9422000000004</v>
      </c>
      <c r="K284" s="7">
        <v>5088.3005999999996</v>
      </c>
      <c r="L284" s="7">
        <v>4572.5783999999994</v>
      </c>
      <c r="M284" s="7">
        <v>2507.3130000000001</v>
      </c>
      <c r="N284" s="9">
        <v>10958</v>
      </c>
      <c r="O284" s="7">
        <v>6611</v>
      </c>
      <c r="P284" s="11">
        <v>212</v>
      </c>
      <c r="Q284" s="16">
        <v>24.08</v>
      </c>
      <c r="R284" s="16">
        <v>49.34</v>
      </c>
      <c r="S284" s="16">
        <v>77.36</v>
      </c>
      <c r="T284" s="17">
        <v>7286</v>
      </c>
      <c r="U284" s="16">
        <v>42.75</v>
      </c>
      <c r="V284" s="16">
        <v>32.76</v>
      </c>
      <c r="W284" s="16">
        <v>0.1</v>
      </c>
      <c r="X284" s="16">
        <v>16.88</v>
      </c>
      <c r="Y284" s="16">
        <v>44.84</v>
      </c>
      <c r="Z284" s="16">
        <v>48.45</v>
      </c>
      <c r="AA284" s="16">
        <v>55.05</v>
      </c>
      <c r="AB284" s="16">
        <v>34.67</v>
      </c>
      <c r="AC284" s="20">
        <v>19308.48797599</v>
      </c>
      <c r="AD284" s="7">
        <v>8719.3691079599994</v>
      </c>
      <c r="AE284" s="20">
        <f t="shared" si="4"/>
        <v>11185.0348756</v>
      </c>
      <c r="AF284" s="20">
        <v>4023.2787618799998</v>
      </c>
      <c r="AG284" s="20">
        <v>5016.2938772400003</v>
      </c>
      <c r="AH284" s="20">
        <v>1495.89881489</v>
      </c>
      <c r="AI284" s="20">
        <v>591.23938807000002</v>
      </c>
      <c r="AJ284" s="20">
        <v>49.495578629999997</v>
      </c>
      <c r="AK284" s="20">
        <v>8.8284548899999997</v>
      </c>
      <c r="AL284" s="20" t="s">
        <v>309</v>
      </c>
      <c r="AM284" s="20">
        <v>8123.4531004299997</v>
      </c>
      <c r="AN284" s="20">
        <v>9466.4041733600006</v>
      </c>
      <c r="AO284" s="20">
        <v>1389.44891517</v>
      </c>
      <c r="AP284" s="20">
        <v>9842.0838026700003</v>
      </c>
      <c r="AQ284" s="20">
        <v>6734.0041852599998</v>
      </c>
      <c r="AR284" s="20">
        <v>7823.3507945199999</v>
      </c>
      <c r="AS284" s="20">
        <v>12137.48797604</v>
      </c>
      <c r="AT284" s="20">
        <v>9653.6342987200005</v>
      </c>
      <c r="AU284" s="20">
        <v>1078.67206345</v>
      </c>
      <c r="AV284" s="20">
        <v>1139.9723975500001</v>
      </c>
      <c r="AW284" s="20">
        <v>221.76575112</v>
      </c>
      <c r="AX284" s="20">
        <v>43.443465199999999</v>
      </c>
    </row>
    <row r="285" spans="1:50">
      <c r="A285" s="2">
        <v>2910503</v>
      </c>
      <c r="B285" s="2" t="s">
        <v>289</v>
      </c>
      <c r="C285" s="3">
        <v>39872</v>
      </c>
      <c r="D285" s="4">
        <v>59.79</v>
      </c>
      <c r="E285" s="4">
        <v>40.21</v>
      </c>
      <c r="F285" s="4">
        <v>49.24</v>
      </c>
      <c r="G285" s="4">
        <v>50.76</v>
      </c>
      <c r="H285" s="7">
        <v>4130.7392</v>
      </c>
      <c r="I285" s="7">
        <v>7631.5008000000007</v>
      </c>
      <c r="J285" s="7">
        <v>7926.5536000000002</v>
      </c>
      <c r="K285" s="7">
        <v>9684.9087999999992</v>
      </c>
      <c r="L285" s="7">
        <v>7232.7808000000005</v>
      </c>
      <c r="M285" s="7">
        <v>3265.5167999999999</v>
      </c>
      <c r="N285" s="9">
        <v>10158</v>
      </c>
      <c r="O285" s="7">
        <v>11087</v>
      </c>
      <c r="P285" s="11">
        <v>280</v>
      </c>
      <c r="Q285" s="16">
        <v>18.27</v>
      </c>
      <c r="R285" s="16">
        <v>39.94</v>
      </c>
      <c r="S285" s="16">
        <v>68.739999999999995</v>
      </c>
      <c r="T285" s="17">
        <v>6654</v>
      </c>
      <c r="U285" s="16">
        <v>27.64</v>
      </c>
      <c r="V285" s="16">
        <v>18.07</v>
      </c>
      <c r="W285" s="16">
        <v>1.03</v>
      </c>
      <c r="X285" s="16">
        <v>9.51</v>
      </c>
      <c r="Y285" s="16">
        <v>66.239999999999995</v>
      </c>
      <c r="Z285" s="16">
        <v>72.819999999999993</v>
      </c>
      <c r="AA285" s="16">
        <v>32.729999999999997</v>
      </c>
      <c r="AB285" s="16">
        <v>17.68</v>
      </c>
      <c r="AC285" s="20">
        <v>32563.738464589998</v>
      </c>
      <c r="AD285" s="7">
        <v>12844.650171929999</v>
      </c>
      <c r="AE285" s="20">
        <f t="shared" si="4"/>
        <v>17394.5756721</v>
      </c>
      <c r="AF285" s="20">
        <v>4686.9155120400001</v>
      </c>
      <c r="AG285" s="20">
        <v>7319.4187128100002</v>
      </c>
      <c r="AH285" s="20">
        <v>3316.5195191100001</v>
      </c>
      <c r="AI285" s="20">
        <v>1510.7144595699999</v>
      </c>
      <c r="AJ285" s="20">
        <v>353.11515445999999</v>
      </c>
      <c r="AK285" s="20">
        <v>149.16032186999999</v>
      </c>
      <c r="AL285" s="20">
        <v>58.731992239999997</v>
      </c>
      <c r="AM285" s="20">
        <v>15169.162792270001</v>
      </c>
      <c r="AN285" s="20">
        <v>15153.58921201</v>
      </c>
      <c r="AO285" s="20">
        <v>2948.7555520599999</v>
      </c>
      <c r="AP285" s="20">
        <v>17410.149252359999</v>
      </c>
      <c r="AQ285" s="20">
        <v>12220.407240209999</v>
      </c>
      <c r="AR285" s="20">
        <v>14777.058294799999</v>
      </c>
      <c r="AS285" s="20">
        <v>19975.993376940001</v>
      </c>
      <c r="AT285" s="20">
        <v>12716.325009939999</v>
      </c>
      <c r="AU285" s="20">
        <v>2773.7820967100001</v>
      </c>
      <c r="AV285" s="20">
        <v>3667.7725274200002</v>
      </c>
      <c r="AW285" s="20">
        <v>732.92468296000004</v>
      </c>
      <c r="AX285" s="20">
        <v>85.189059909999997</v>
      </c>
    </row>
    <row r="286" spans="1:50">
      <c r="A286" s="2">
        <v>2910602</v>
      </c>
      <c r="B286" s="2" t="s">
        <v>290</v>
      </c>
      <c r="C286" s="3">
        <v>32802</v>
      </c>
      <c r="D286" s="4">
        <v>63.48</v>
      </c>
      <c r="E286" s="4">
        <v>36.520000000000003</v>
      </c>
      <c r="F286" s="4">
        <v>49.8</v>
      </c>
      <c r="G286" s="4">
        <v>50.2</v>
      </c>
      <c r="H286" s="7">
        <v>3601.6596000000004</v>
      </c>
      <c r="I286" s="7">
        <v>6714.5693999999994</v>
      </c>
      <c r="J286" s="7">
        <v>6452.1534000000011</v>
      </c>
      <c r="K286" s="7">
        <v>7321.4063999999998</v>
      </c>
      <c r="L286" s="7">
        <v>5737.0698000000002</v>
      </c>
      <c r="M286" s="7">
        <v>2971.8611999999998</v>
      </c>
      <c r="N286" s="9">
        <v>9718</v>
      </c>
      <c r="O286" s="7">
        <v>8645</v>
      </c>
      <c r="P286" s="11">
        <v>260</v>
      </c>
      <c r="Q286" s="16">
        <v>24.08</v>
      </c>
      <c r="R286" s="16">
        <v>46.19</v>
      </c>
      <c r="S286" s="16">
        <v>73</v>
      </c>
      <c r="T286" s="17">
        <v>4210</v>
      </c>
      <c r="U286" s="16">
        <v>30.16</v>
      </c>
      <c r="V286" s="16">
        <v>21.61</v>
      </c>
      <c r="W286" s="16">
        <v>0.31</v>
      </c>
      <c r="X286" s="16">
        <v>9.31</v>
      </c>
      <c r="Y286" s="16">
        <v>64.22</v>
      </c>
      <c r="Z286" s="16">
        <v>76.760000000000005</v>
      </c>
      <c r="AA286" s="16">
        <v>35.47</v>
      </c>
      <c r="AB286" s="16">
        <v>13.93</v>
      </c>
      <c r="AC286" s="20">
        <v>26450.43015978</v>
      </c>
      <c r="AD286" s="7">
        <v>12252.28677626</v>
      </c>
      <c r="AE286" s="20">
        <f t="shared" si="4"/>
        <v>15767.26149345</v>
      </c>
      <c r="AF286" s="20">
        <v>5523.6785578700001</v>
      </c>
      <c r="AG286" s="20">
        <v>6442.5784383</v>
      </c>
      <c r="AH286" s="20">
        <v>2489.8603134300001</v>
      </c>
      <c r="AI286" s="20">
        <v>949.36361534000002</v>
      </c>
      <c r="AJ286" s="20">
        <v>170.25423258000001</v>
      </c>
      <c r="AK286" s="20">
        <v>120.24371188000001</v>
      </c>
      <c r="AL286" s="20">
        <v>71.282624049999995</v>
      </c>
      <c r="AM286" s="20">
        <v>10683.16866639</v>
      </c>
      <c r="AN286" s="20">
        <v>13873.3748631</v>
      </c>
      <c r="AO286" s="20">
        <v>2669.4660368099999</v>
      </c>
      <c r="AP286" s="20">
        <v>12577.05529674</v>
      </c>
      <c r="AQ286" s="20">
        <v>8013.7026295799997</v>
      </c>
      <c r="AR286" s="20">
        <v>12597.201568889999</v>
      </c>
      <c r="AS286" s="20">
        <v>16042.430159830001</v>
      </c>
      <c r="AT286" s="20">
        <v>11463.370972840001</v>
      </c>
      <c r="AU286" s="20">
        <v>1276.7939551300001</v>
      </c>
      <c r="AV286" s="20">
        <v>2926.35220617</v>
      </c>
      <c r="AW286" s="20">
        <v>357.12036245000002</v>
      </c>
      <c r="AX286" s="20">
        <v>18.79266324</v>
      </c>
    </row>
    <row r="287" spans="1:50">
      <c r="A287" s="2">
        <v>2911105</v>
      </c>
      <c r="B287" s="2" t="s">
        <v>291</v>
      </c>
      <c r="C287" s="3">
        <v>22528</v>
      </c>
      <c r="D287" s="4">
        <v>60.58</v>
      </c>
      <c r="E287" s="4">
        <v>39.42</v>
      </c>
      <c r="F287" s="4">
        <v>51.76</v>
      </c>
      <c r="G287" s="4">
        <v>48.24</v>
      </c>
      <c r="H287" s="7">
        <v>2568.192</v>
      </c>
      <c r="I287" s="7">
        <v>4395.2128000000002</v>
      </c>
      <c r="J287" s="7">
        <v>4852.5312000000004</v>
      </c>
      <c r="K287" s="7">
        <v>5345.894400000001</v>
      </c>
      <c r="L287" s="7">
        <v>3597.7216000000003</v>
      </c>
      <c r="M287" s="7">
        <v>1768.4479999999999</v>
      </c>
      <c r="N287" s="9">
        <v>6950</v>
      </c>
      <c r="O287" s="7">
        <v>5582</v>
      </c>
      <c r="P287" s="11">
        <v>297</v>
      </c>
      <c r="Q287" s="16">
        <v>24.12</v>
      </c>
      <c r="R287" s="16">
        <v>43.68</v>
      </c>
      <c r="S287" s="16">
        <v>70.14</v>
      </c>
      <c r="T287" s="17">
        <v>6705</v>
      </c>
      <c r="U287" s="16">
        <v>32.299999999999997</v>
      </c>
      <c r="V287" s="16">
        <v>22.33</v>
      </c>
      <c r="W287" s="16">
        <v>32.76</v>
      </c>
      <c r="X287" s="16">
        <v>2.67</v>
      </c>
      <c r="Y287" s="16">
        <v>30.02</v>
      </c>
      <c r="Z287" s="16">
        <v>61.2</v>
      </c>
      <c r="AA287" s="16">
        <v>37.22</v>
      </c>
      <c r="AB287" s="16">
        <v>36.130000000000003</v>
      </c>
      <c r="AC287" s="20">
        <v>18132.472485210001</v>
      </c>
      <c r="AD287" s="7">
        <v>7074.3729283100001</v>
      </c>
      <c r="AE287" s="20">
        <f t="shared" si="4"/>
        <v>9758.6704240100007</v>
      </c>
      <c r="AF287" s="20">
        <v>3072.3915824800001</v>
      </c>
      <c r="AG287" s="20">
        <v>3861.8956586099998</v>
      </c>
      <c r="AH287" s="20">
        <v>1843.50058528</v>
      </c>
      <c r="AI287" s="20">
        <v>744.44041329000004</v>
      </c>
      <c r="AJ287" s="20">
        <v>144.90497823999999</v>
      </c>
      <c r="AK287" s="20">
        <v>69.462178069999993</v>
      </c>
      <c r="AL287" s="20">
        <v>22.075028039999999</v>
      </c>
      <c r="AM287" s="20">
        <v>8373.8020612599994</v>
      </c>
      <c r="AN287" s="20">
        <v>8150.2829063199997</v>
      </c>
      <c r="AO287" s="20">
        <v>1842.8869793199999</v>
      </c>
      <c r="AP287" s="20">
        <v>9982.1895789499995</v>
      </c>
      <c r="AQ287" s="20">
        <v>6530.9150819400002</v>
      </c>
      <c r="AR287" s="20">
        <v>8714.3763359500008</v>
      </c>
      <c r="AS287" s="20">
        <v>10698.472485259999</v>
      </c>
      <c r="AT287" s="20">
        <v>7307.3910787799996</v>
      </c>
      <c r="AU287" s="20">
        <v>1205.54387389</v>
      </c>
      <c r="AV287" s="20">
        <v>1710.7547337999999</v>
      </c>
      <c r="AW287" s="20">
        <v>432.8422233</v>
      </c>
      <c r="AX287" s="20">
        <v>41.940575490000001</v>
      </c>
    </row>
    <row r="288" spans="1:50">
      <c r="A288" s="2">
        <v>2911204</v>
      </c>
      <c r="B288" s="2" t="s">
        <v>292</v>
      </c>
      <c r="C288" s="3">
        <v>30336</v>
      </c>
      <c r="D288" s="4">
        <v>81.91</v>
      </c>
      <c r="E288" s="4">
        <v>18.09</v>
      </c>
      <c r="F288" s="4">
        <v>49.79</v>
      </c>
      <c r="G288" s="4">
        <v>50.21</v>
      </c>
      <c r="H288" s="7">
        <v>3157.9776000000002</v>
      </c>
      <c r="I288" s="7">
        <v>5108.5824000000002</v>
      </c>
      <c r="J288" s="7">
        <v>5909.4528</v>
      </c>
      <c r="K288" s="7">
        <v>7389.8495999999996</v>
      </c>
      <c r="L288" s="7">
        <v>6030.7967999999992</v>
      </c>
      <c r="M288" s="7">
        <v>2739.3407999999995</v>
      </c>
      <c r="N288" s="9">
        <v>10078</v>
      </c>
      <c r="O288" s="7">
        <v>9215</v>
      </c>
      <c r="P288" s="11">
        <v>356</v>
      </c>
      <c r="Q288" s="16">
        <v>12.17</v>
      </c>
      <c r="R288" s="16">
        <v>29.68</v>
      </c>
      <c r="S288" s="16">
        <v>61.2</v>
      </c>
      <c r="T288" s="17">
        <v>5337</v>
      </c>
      <c r="U288" s="16">
        <v>28.92</v>
      </c>
      <c r="V288" s="16">
        <v>22.83</v>
      </c>
      <c r="W288" s="16">
        <v>35.33</v>
      </c>
      <c r="X288" s="16">
        <v>47.81</v>
      </c>
      <c r="Y288" s="16">
        <v>35.85</v>
      </c>
      <c r="Z288" s="16">
        <v>34.159999999999997</v>
      </c>
      <c r="AA288" s="16">
        <v>28.82</v>
      </c>
      <c r="AB288" s="16">
        <v>18.02</v>
      </c>
      <c r="AC288" s="20">
        <v>25001.154352320002</v>
      </c>
      <c r="AD288" s="7">
        <v>13226.98925146</v>
      </c>
      <c r="AE288" s="20">
        <f t="shared" si="4"/>
        <v>17400.561603339997</v>
      </c>
      <c r="AF288" s="20">
        <v>4729.15967894</v>
      </c>
      <c r="AG288" s="20">
        <v>7666.8382111800001</v>
      </c>
      <c r="AH288" s="20">
        <v>2810.9661033100001</v>
      </c>
      <c r="AI288" s="20">
        <v>1541.48544113</v>
      </c>
      <c r="AJ288" s="20">
        <v>418.97480709000001</v>
      </c>
      <c r="AK288" s="20">
        <v>124.45140689</v>
      </c>
      <c r="AL288" s="20">
        <v>108.6859548</v>
      </c>
      <c r="AM288" s="20">
        <v>7600.5927489200003</v>
      </c>
      <c r="AN288" s="20">
        <v>14591.72370737</v>
      </c>
      <c r="AO288" s="20">
        <v>1534.75876178</v>
      </c>
      <c r="AP288" s="20">
        <v>10409.430644890001</v>
      </c>
      <c r="AQ288" s="20">
        <v>6065.8339871400003</v>
      </c>
      <c r="AR288" s="20">
        <v>9874.4784158099992</v>
      </c>
      <c r="AS288" s="20">
        <v>16178.15435226</v>
      </c>
      <c r="AT288" s="20">
        <v>10559.987289590001</v>
      </c>
      <c r="AU288" s="20">
        <v>1821.3142505400001</v>
      </c>
      <c r="AV288" s="20">
        <v>3018.3216286699999</v>
      </c>
      <c r="AW288" s="20">
        <v>758.27118136000001</v>
      </c>
      <c r="AX288" s="20">
        <v>20.260002100000001</v>
      </c>
    </row>
    <row r="289" spans="1:50">
      <c r="A289" s="2">
        <v>2911808</v>
      </c>
      <c r="B289" s="2" t="s">
        <v>293</v>
      </c>
      <c r="C289" s="3">
        <v>22165</v>
      </c>
      <c r="D289" s="4">
        <v>47.03</v>
      </c>
      <c r="E289" s="4">
        <v>52.97</v>
      </c>
      <c r="F289" s="4">
        <v>52.42</v>
      </c>
      <c r="G289" s="4">
        <v>47.58</v>
      </c>
      <c r="H289" s="7">
        <v>2214.2835</v>
      </c>
      <c r="I289" s="7">
        <v>4025.1640000000002</v>
      </c>
      <c r="J289" s="7">
        <v>3994.1329999999998</v>
      </c>
      <c r="K289" s="7">
        <v>4526.0930000000008</v>
      </c>
      <c r="L289" s="7">
        <v>4605.8869999999997</v>
      </c>
      <c r="M289" s="7">
        <v>2799.4395</v>
      </c>
      <c r="N289" s="9">
        <v>10978</v>
      </c>
      <c r="O289" s="7">
        <v>6718</v>
      </c>
      <c r="P289" s="11">
        <v>244</v>
      </c>
      <c r="Q289" s="16">
        <v>22.65</v>
      </c>
      <c r="R289" s="16">
        <v>44.09</v>
      </c>
      <c r="S289" s="16">
        <v>72.38</v>
      </c>
      <c r="T289" s="17">
        <v>6769</v>
      </c>
      <c r="U289" s="16">
        <v>40.18</v>
      </c>
      <c r="V289" s="16">
        <v>34.47</v>
      </c>
      <c r="W289" s="16">
        <v>23.49</v>
      </c>
      <c r="X289" s="16">
        <v>39.619999999999997</v>
      </c>
      <c r="Y289" s="16">
        <v>30.38</v>
      </c>
      <c r="Z289" s="16">
        <v>26.15</v>
      </c>
      <c r="AA289" s="16">
        <v>46.13</v>
      </c>
      <c r="AB289" s="16">
        <v>34.22</v>
      </c>
      <c r="AC289" s="20">
        <v>18292.85239693</v>
      </c>
      <c r="AD289" s="7">
        <v>8184.54061121</v>
      </c>
      <c r="AE289" s="20">
        <f t="shared" si="4"/>
        <v>11268.896566070003</v>
      </c>
      <c r="AF289" s="20">
        <v>3907.7954561800002</v>
      </c>
      <c r="AG289" s="20">
        <v>5187.2227524899999</v>
      </c>
      <c r="AH289" s="20">
        <v>1492.2791499299999</v>
      </c>
      <c r="AI289" s="20">
        <v>487.86988910000002</v>
      </c>
      <c r="AJ289" s="20">
        <v>155.95223439</v>
      </c>
      <c r="AK289" s="20">
        <v>25.143207360000002</v>
      </c>
      <c r="AL289" s="20">
        <v>12.633876620000001</v>
      </c>
      <c r="AM289" s="20">
        <v>7023.9558309399999</v>
      </c>
      <c r="AN289" s="20">
        <v>9512.4525082599994</v>
      </c>
      <c r="AO289" s="20">
        <v>2030.45824436</v>
      </c>
      <c r="AP289" s="20">
        <v>8780.3998887500002</v>
      </c>
      <c r="AQ289" s="20">
        <v>4993.4975865799997</v>
      </c>
      <c r="AR289" s="20">
        <v>7314.5628448500001</v>
      </c>
      <c r="AS289" s="20">
        <v>11980.85239702</v>
      </c>
      <c r="AT289" s="20">
        <v>9667.0052506299999</v>
      </c>
      <c r="AU289" s="20">
        <v>777.60576132999995</v>
      </c>
      <c r="AV289" s="20">
        <v>1306.2799070000001</v>
      </c>
      <c r="AW289" s="20">
        <v>218.72904857</v>
      </c>
      <c r="AX289" s="20">
        <v>11.232429489999999</v>
      </c>
    </row>
    <row r="290" spans="1:50">
      <c r="A290" s="2">
        <v>2911907</v>
      </c>
      <c r="B290" s="2" t="s">
        <v>294</v>
      </c>
      <c r="C290" s="3">
        <v>25736</v>
      </c>
      <c r="D290" s="4">
        <v>78.36</v>
      </c>
      <c r="E290" s="4">
        <v>21.64</v>
      </c>
      <c r="F290" s="4">
        <v>49.08</v>
      </c>
      <c r="G290" s="4">
        <v>50.92</v>
      </c>
      <c r="H290" s="7">
        <v>2545.2903999999999</v>
      </c>
      <c r="I290" s="7">
        <v>4889.84</v>
      </c>
      <c r="J290" s="7">
        <v>4959.3271999999997</v>
      </c>
      <c r="K290" s="7">
        <v>5306.7632000000003</v>
      </c>
      <c r="L290" s="7">
        <v>4797.1904000000004</v>
      </c>
      <c r="M290" s="7">
        <v>3235.0152000000003</v>
      </c>
      <c r="N290" s="9">
        <v>9148</v>
      </c>
      <c r="O290" s="7">
        <v>7343</v>
      </c>
      <c r="P290" s="11">
        <v>239</v>
      </c>
      <c r="Q290" s="16">
        <v>26.09</v>
      </c>
      <c r="R290" s="16">
        <v>47.84</v>
      </c>
      <c r="S290" s="16">
        <v>74.97</v>
      </c>
      <c r="T290" s="17">
        <v>4830</v>
      </c>
      <c r="U290" s="16">
        <v>31.3</v>
      </c>
      <c r="V290" s="16">
        <v>24.99</v>
      </c>
      <c r="W290" s="16">
        <v>21.48</v>
      </c>
      <c r="X290" s="16">
        <v>27.63</v>
      </c>
      <c r="Y290" s="16">
        <v>55.05</v>
      </c>
      <c r="Z290" s="16">
        <v>53.55</v>
      </c>
      <c r="AA290" s="16">
        <v>23.47</v>
      </c>
      <c r="AB290" s="16">
        <v>18.82</v>
      </c>
      <c r="AC290" s="20">
        <v>21258.843713350001</v>
      </c>
      <c r="AD290" s="7">
        <v>8369.4956074099991</v>
      </c>
      <c r="AE290" s="20">
        <f t="shared" si="4"/>
        <v>12478.79212722</v>
      </c>
      <c r="AF290" s="20">
        <v>4387.1511330499998</v>
      </c>
      <c r="AG290" s="20">
        <v>5633.1307570099998</v>
      </c>
      <c r="AH290" s="20">
        <v>1770.1489493199999</v>
      </c>
      <c r="AI290" s="20">
        <v>477.69639690000002</v>
      </c>
      <c r="AJ290" s="20">
        <v>169.08404795000001</v>
      </c>
      <c r="AK290" s="20">
        <v>22.083504380000001</v>
      </c>
      <c r="AL290" s="20">
        <v>19.49733861</v>
      </c>
      <c r="AM290" s="20">
        <v>8780.0515862100001</v>
      </c>
      <c r="AN290" s="20">
        <v>9551.4448749900002</v>
      </c>
      <c r="AO290" s="20">
        <v>1589.46187717</v>
      </c>
      <c r="AP290" s="20">
        <v>11707.39883844</v>
      </c>
      <c r="AQ290" s="20">
        <v>7190.5897090400003</v>
      </c>
      <c r="AR290" s="20">
        <v>9244.5041284500003</v>
      </c>
      <c r="AS290" s="20">
        <v>13387.843713439999</v>
      </c>
      <c r="AT290" s="20">
        <v>10309.72375203</v>
      </c>
      <c r="AU290" s="20">
        <v>837.91760710000005</v>
      </c>
      <c r="AV290" s="20">
        <v>1850.77871142</v>
      </c>
      <c r="AW290" s="20">
        <v>369.08533161999998</v>
      </c>
      <c r="AX290" s="20">
        <v>20.338311269999998</v>
      </c>
    </row>
    <row r="291" spans="1:50">
      <c r="A291" s="2">
        <v>2912103</v>
      </c>
      <c r="B291" s="2" t="s">
        <v>295</v>
      </c>
      <c r="C291" s="3">
        <v>24272</v>
      </c>
      <c r="D291" s="4">
        <v>73.69</v>
      </c>
      <c r="E291" s="4">
        <v>26.31</v>
      </c>
      <c r="F291" s="4">
        <v>48.98</v>
      </c>
      <c r="G291" s="4">
        <v>51.02</v>
      </c>
      <c r="H291" s="7">
        <v>2143.2175999999999</v>
      </c>
      <c r="I291" s="7">
        <v>4121.3855999999996</v>
      </c>
      <c r="J291" s="7">
        <v>4152.9391999999998</v>
      </c>
      <c r="K291" s="7">
        <v>5138.3824000000004</v>
      </c>
      <c r="L291" s="7">
        <v>5143.2368000000006</v>
      </c>
      <c r="M291" s="7">
        <v>3572.8384000000001</v>
      </c>
      <c r="N291" s="9">
        <v>7744</v>
      </c>
      <c r="O291" s="7">
        <v>7549</v>
      </c>
      <c r="P291" s="11">
        <v>317</v>
      </c>
      <c r="Q291" s="16">
        <v>14.05</v>
      </c>
      <c r="R291" s="16">
        <v>34.049999999999997</v>
      </c>
      <c r="S291" s="16">
        <v>64.5</v>
      </c>
      <c r="T291" s="17">
        <v>975</v>
      </c>
      <c r="U291" s="16">
        <v>28.91</v>
      </c>
      <c r="V291" s="16">
        <v>21.5</v>
      </c>
      <c r="W291" s="16">
        <v>51.98</v>
      </c>
      <c r="X291" s="16">
        <v>61.48</v>
      </c>
      <c r="Y291" s="16">
        <v>33.770000000000003</v>
      </c>
      <c r="Z291" s="16">
        <v>33.61</v>
      </c>
      <c r="AA291" s="16">
        <v>14.25</v>
      </c>
      <c r="AB291" s="16">
        <v>4.91</v>
      </c>
      <c r="AC291" s="20">
        <v>20292.801035879998</v>
      </c>
      <c r="AD291" s="7">
        <v>7826.5686935800004</v>
      </c>
      <c r="AE291" s="20">
        <f t="shared" si="4"/>
        <v>13204.36120677</v>
      </c>
      <c r="AF291" s="20">
        <v>4019.7179711200001</v>
      </c>
      <c r="AG291" s="20">
        <v>5735.8659214700001</v>
      </c>
      <c r="AH291" s="20">
        <v>2009.4652109199999</v>
      </c>
      <c r="AI291" s="20">
        <v>1061.73637968</v>
      </c>
      <c r="AJ291" s="20">
        <v>322.92810942</v>
      </c>
      <c r="AK291" s="20">
        <v>54.647614160000003</v>
      </c>
      <c r="AL291" s="20" t="s">
        <v>309</v>
      </c>
      <c r="AM291" s="20">
        <v>7088.4398291500002</v>
      </c>
      <c r="AN291" s="20">
        <v>9124.23498225</v>
      </c>
      <c r="AO291" s="20">
        <v>1253.0788833300001</v>
      </c>
      <c r="AP291" s="20">
        <v>11168.56605367</v>
      </c>
      <c r="AQ291" s="20">
        <v>5835.3609458199999</v>
      </c>
      <c r="AR291" s="20">
        <v>8472.5200688200002</v>
      </c>
      <c r="AS291" s="20">
        <v>13770.801035910001</v>
      </c>
      <c r="AT291" s="20">
        <v>9068.4609408699998</v>
      </c>
      <c r="AU291" s="20">
        <v>1500.5724589199999</v>
      </c>
      <c r="AV291" s="20">
        <v>2363.4750107099999</v>
      </c>
      <c r="AW291" s="20">
        <v>820.23279854999998</v>
      </c>
      <c r="AX291" s="20">
        <v>18.059826860000001</v>
      </c>
    </row>
    <row r="292" spans="1:50">
      <c r="A292" s="2">
        <v>2912707</v>
      </c>
      <c r="B292" s="2" t="s">
        <v>296</v>
      </c>
      <c r="C292" s="3">
        <v>22598</v>
      </c>
      <c r="D292" s="4">
        <v>27.27</v>
      </c>
      <c r="E292" s="4">
        <v>72.73</v>
      </c>
      <c r="F292" s="4">
        <v>51.04</v>
      </c>
      <c r="G292" s="4">
        <v>48.96</v>
      </c>
      <c r="H292" s="7">
        <v>2698.2012</v>
      </c>
      <c r="I292" s="7">
        <v>4761.3985999999995</v>
      </c>
      <c r="J292" s="7">
        <v>4435.9874</v>
      </c>
      <c r="K292" s="7">
        <v>4379.4924000000001</v>
      </c>
      <c r="L292" s="7">
        <v>4085.7183999999997</v>
      </c>
      <c r="M292" s="7">
        <v>2237.2020000000002</v>
      </c>
      <c r="N292" s="9">
        <v>9662</v>
      </c>
      <c r="O292" s="7">
        <v>6332</v>
      </c>
      <c r="P292" s="11">
        <v>250</v>
      </c>
      <c r="Q292" s="16">
        <v>19.149999999999999</v>
      </c>
      <c r="R292" s="16">
        <v>43.39</v>
      </c>
      <c r="S292" s="16">
        <v>72.91</v>
      </c>
      <c r="T292" s="17">
        <v>6445</v>
      </c>
      <c r="U292" s="16">
        <v>41.21</v>
      </c>
      <c r="V292" s="16">
        <v>31.91</v>
      </c>
      <c r="W292" s="16">
        <v>23.26</v>
      </c>
      <c r="X292" s="16">
        <v>42.67</v>
      </c>
      <c r="Y292" s="16">
        <v>35.17</v>
      </c>
      <c r="Z292" s="16">
        <v>26.8</v>
      </c>
      <c r="AA292" s="16">
        <v>41.57</v>
      </c>
      <c r="AB292" s="16">
        <v>30.53</v>
      </c>
      <c r="AC292" s="20">
        <v>17936.175285279998</v>
      </c>
      <c r="AD292" s="7">
        <v>8338.8979071499998</v>
      </c>
      <c r="AE292" s="20">
        <f t="shared" si="4"/>
        <v>11198.110091959998</v>
      </c>
      <c r="AF292" s="20">
        <v>3541.28978465</v>
      </c>
      <c r="AG292" s="20">
        <v>5302.78219936</v>
      </c>
      <c r="AH292" s="20">
        <v>1561.47117918</v>
      </c>
      <c r="AI292" s="20">
        <v>639.88762021000002</v>
      </c>
      <c r="AJ292" s="20">
        <v>125.27866667000001</v>
      </c>
      <c r="AK292" s="20">
        <v>11.360968160000001</v>
      </c>
      <c r="AL292" s="20">
        <v>16.039673730000001</v>
      </c>
      <c r="AM292" s="20">
        <v>6738.0651932399996</v>
      </c>
      <c r="AN292" s="20">
        <v>9023.2771580600001</v>
      </c>
      <c r="AO292" s="20">
        <v>1079.67774908</v>
      </c>
      <c r="AP292" s="20">
        <v>8912.8981271400007</v>
      </c>
      <c r="AQ292" s="20">
        <v>5658.3874441600001</v>
      </c>
      <c r="AR292" s="20">
        <v>9254.9589679000001</v>
      </c>
      <c r="AS292" s="20">
        <v>10707.175285179999</v>
      </c>
      <c r="AT292" s="20">
        <v>8542.4698361699993</v>
      </c>
      <c r="AU292" s="20">
        <v>887.15940821000004</v>
      </c>
      <c r="AV292" s="20">
        <v>1159.4892345400001</v>
      </c>
      <c r="AW292" s="20">
        <v>118.05680626</v>
      </c>
      <c r="AX292" s="20" t="s">
        <v>309</v>
      </c>
    </row>
    <row r="293" spans="1:50">
      <c r="A293" s="2">
        <v>2913200</v>
      </c>
      <c r="B293" s="2" t="s">
        <v>297</v>
      </c>
      <c r="C293" s="3">
        <v>25424</v>
      </c>
      <c r="D293" s="4">
        <v>76.7</v>
      </c>
      <c r="E293" s="4">
        <v>23.3</v>
      </c>
      <c r="F293" s="4">
        <v>50.35</v>
      </c>
      <c r="G293" s="4">
        <v>49.65</v>
      </c>
      <c r="H293" s="7">
        <v>2511.8912</v>
      </c>
      <c r="I293" s="7">
        <v>4507.6752000000006</v>
      </c>
      <c r="J293" s="7">
        <v>5036.4943999999996</v>
      </c>
      <c r="K293" s="7">
        <v>5847.52</v>
      </c>
      <c r="L293" s="7">
        <v>4769.5424000000003</v>
      </c>
      <c r="M293" s="7">
        <v>2750.8768</v>
      </c>
      <c r="N293" s="9">
        <v>6620</v>
      </c>
      <c r="O293" s="7">
        <v>7152</v>
      </c>
      <c r="P293" s="11">
        <v>338</v>
      </c>
      <c r="Q293" s="16">
        <v>18.100000000000001</v>
      </c>
      <c r="R293" s="16">
        <v>36.56</v>
      </c>
      <c r="S293" s="16">
        <v>65.34</v>
      </c>
      <c r="T293" s="17">
        <v>3166</v>
      </c>
      <c r="U293" s="16">
        <v>25.13</v>
      </c>
      <c r="V293" s="16">
        <v>17.98</v>
      </c>
      <c r="W293" s="16">
        <v>4.07</v>
      </c>
      <c r="X293" s="16">
        <v>26.2</v>
      </c>
      <c r="Y293" s="16">
        <v>79.150000000000006</v>
      </c>
      <c r="Z293" s="16">
        <v>58.88</v>
      </c>
      <c r="AA293" s="16">
        <v>16.78</v>
      </c>
      <c r="AB293" s="16">
        <v>14.92</v>
      </c>
      <c r="AC293" s="20">
        <v>21052.098899240002</v>
      </c>
      <c r="AD293" s="7">
        <v>10277.51782252</v>
      </c>
      <c r="AE293" s="20">
        <f t="shared" si="4"/>
        <v>13041.119223109998</v>
      </c>
      <c r="AF293" s="20">
        <v>3436.2767492399998</v>
      </c>
      <c r="AG293" s="20">
        <v>5878.6049341099997</v>
      </c>
      <c r="AH293" s="20">
        <v>2381.1016785100001</v>
      </c>
      <c r="AI293" s="20">
        <v>1001.85016232</v>
      </c>
      <c r="AJ293" s="20">
        <v>266.18895951000002</v>
      </c>
      <c r="AK293" s="20">
        <v>55.716517920000001</v>
      </c>
      <c r="AL293" s="20">
        <v>21.380221500000001</v>
      </c>
      <c r="AM293" s="20">
        <v>8010.9796760299996</v>
      </c>
      <c r="AN293" s="20">
        <v>11293.246185280001</v>
      </c>
      <c r="AO293" s="20">
        <v>2016.06143496</v>
      </c>
      <c r="AP293" s="20">
        <v>9758.8527138600002</v>
      </c>
      <c r="AQ293" s="20">
        <v>5994.9182410699996</v>
      </c>
      <c r="AR293" s="20">
        <v>8979.4742108999999</v>
      </c>
      <c r="AS293" s="20">
        <v>13331.098899140001</v>
      </c>
      <c r="AT293" s="20">
        <v>8481.0091973300005</v>
      </c>
      <c r="AU293" s="20">
        <v>1479.50502783</v>
      </c>
      <c r="AV293" s="20">
        <v>2744.0912019699999</v>
      </c>
      <c r="AW293" s="20">
        <v>597.22860251999998</v>
      </c>
      <c r="AX293" s="20">
        <v>29.264869489999999</v>
      </c>
    </row>
    <row r="294" spans="1:50">
      <c r="A294" s="2">
        <v>2913507</v>
      </c>
      <c r="B294" s="2" t="s">
        <v>298</v>
      </c>
      <c r="C294" s="3">
        <v>25705</v>
      </c>
      <c r="D294" s="4">
        <v>56.72</v>
      </c>
      <c r="E294" s="4">
        <v>43.28</v>
      </c>
      <c r="F294" s="4">
        <v>51.05</v>
      </c>
      <c r="G294" s="4">
        <v>48.95</v>
      </c>
      <c r="H294" s="7">
        <v>2501.0965000000001</v>
      </c>
      <c r="I294" s="7">
        <v>4436.6830000000009</v>
      </c>
      <c r="J294" s="7">
        <v>4701.4444999999996</v>
      </c>
      <c r="K294" s="7">
        <v>5467.4534999999996</v>
      </c>
      <c r="L294" s="7">
        <v>5105.0129999999999</v>
      </c>
      <c r="M294" s="7">
        <v>3490.739</v>
      </c>
      <c r="N294" s="9">
        <v>11342</v>
      </c>
      <c r="O294" s="7">
        <v>7428</v>
      </c>
      <c r="P294" s="11">
        <v>249</v>
      </c>
      <c r="Q294" s="16">
        <v>21.79</v>
      </c>
      <c r="R294" s="16">
        <v>43.38</v>
      </c>
      <c r="S294" s="16">
        <v>72.290000000000006</v>
      </c>
      <c r="T294" s="17">
        <v>6358</v>
      </c>
      <c r="U294" s="16">
        <v>40.11</v>
      </c>
      <c r="V294" s="16">
        <v>30.22</v>
      </c>
      <c r="W294" s="16">
        <v>39.75</v>
      </c>
      <c r="X294" s="16">
        <v>51.23</v>
      </c>
      <c r="Y294" s="16">
        <v>17.309999999999999</v>
      </c>
      <c r="Z294" s="16">
        <v>20.170000000000002</v>
      </c>
      <c r="AA294" s="16">
        <v>42.94</v>
      </c>
      <c r="AB294" s="16">
        <v>28.61</v>
      </c>
      <c r="AC294" s="20">
        <v>21337.413601169999</v>
      </c>
      <c r="AD294" s="7">
        <v>9350.5733254700008</v>
      </c>
      <c r="AE294" s="20">
        <f t="shared" si="4"/>
        <v>12894.83947873</v>
      </c>
      <c r="AF294" s="20">
        <v>4724.2674156399999</v>
      </c>
      <c r="AG294" s="20">
        <v>5982.5698016400002</v>
      </c>
      <c r="AH294" s="20">
        <v>1455.35922506</v>
      </c>
      <c r="AI294" s="20">
        <v>494.96431698999999</v>
      </c>
      <c r="AJ294" s="20">
        <v>172.44452029999999</v>
      </c>
      <c r="AK294" s="20">
        <v>51.146245960000002</v>
      </c>
      <c r="AL294" s="20">
        <v>14.08795314</v>
      </c>
      <c r="AM294" s="20">
        <v>8442.5741222800007</v>
      </c>
      <c r="AN294" s="20">
        <v>10622.659507439999</v>
      </c>
      <c r="AO294" s="20">
        <v>2338.8039499299998</v>
      </c>
      <c r="AP294" s="20">
        <v>10714.75409357</v>
      </c>
      <c r="AQ294" s="20">
        <v>6103.7701723500004</v>
      </c>
      <c r="AR294" s="20">
        <v>8904.2124188599992</v>
      </c>
      <c r="AS294" s="20">
        <v>14101.413601030001</v>
      </c>
      <c r="AT294" s="20">
        <v>11506.802085130001</v>
      </c>
      <c r="AU294" s="20">
        <v>873.24206490999995</v>
      </c>
      <c r="AV294" s="20">
        <v>1322.55399704</v>
      </c>
      <c r="AW294" s="20">
        <v>354.21495655000001</v>
      </c>
      <c r="AX294" s="20">
        <v>44.600497400000002</v>
      </c>
    </row>
    <row r="295" spans="1:50">
      <c r="A295" s="2">
        <v>2913705</v>
      </c>
      <c r="B295" s="2" t="s">
        <v>299</v>
      </c>
      <c r="C295" s="3">
        <v>36306</v>
      </c>
      <c r="D295" s="4">
        <v>43.06</v>
      </c>
      <c r="E295" s="4">
        <v>56.94</v>
      </c>
      <c r="F295" s="4">
        <v>49.66</v>
      </c>
      <c r="G295" s="4">
        <v>50.34</v>
      </c>
      <c r="H295" s="7">
        <v>3790.3463999999994</v>
      </c>
      <c r="I295" s="7">
        <v>6952.5989999999993</v>
      </c>
      <c r="J295" s="7">
        <v>7232.1552000000001</v>
      </c>
      <c r="K295" s="7">
        <v>8230.5702000000001</v>
      </c>
      <c r="L295" s="7">
        <v>6222.8483999999999</v>
      </c>
      <c r="M295" s="7">
        <v>3873.8502000000003</v>
      </c>
      <c r="N295" s="9">
        <v>13074</v>
      </c>
      <c r="O295" s="7">
        <v>10148</v>
      </c>
      <c r="P295" s="11">
        <v>236</v>
      </c>
      <c r="Q295" s="16">
        <v>22.99</v>
      </c>
      <c r="R295" s="16">
        <v>44.52</v>
      </c>
      <c r="S295" s="16">
        <v>74.2</v>
      </c>
      <c r="T295" s="17">
        <v>6652</v>
      </c>
      <c r="U295" s="16">
        <v>36.57</v>
      </c>
      <c r="V295" s="16">
        <v>25.58</v>
      </c>
      <c r="W295" s="16">
        <v>23.37</v>
      </c>
      <c r="X295" s="16">
        <v>29.13</v>
      </c>
      <c r="Y295" s="16">
        <v>43.69</v>
      </c>
      <c r="Z295" s="16">
        <v>51.71</v>
      </c>
      <c r="AA295" s="16">
        <v>32.94</v>
      </c>
      <c r="AB295" s="16">
        <v>19.16</v>
      </c>
      <c r="AC295" s="20">
        <v>29539.267565540002</v>
      </c>
      <c r="AD295" s="7">
        <v>15304.44932188</v>
      </c>
      <c r="AE295" s="20">
        <f t="shared" si="4"/>
        <v>17823.0624704</v>
      </c>
      <c r="AF295" s="20">
        <v>5953.7626145300001</v>
      </c>
      <c r="AG295" s="20">
        <v>8401.5191432899992</v>
      </c>
      <c r="AH295" s="20">
        <v>2376.3987947300002</v>
      </c>
      <c r="AI295" s="20">
        <v>850.53153214999998</v>
      </c>
      <c r="AJ295" s="20">
        <v>171.82804910999999</v>
      </c>
      <c r="AK295" s="20">
        <v>48.641821729999997</v>
      </c>
      <c r="AL295" s="20">
        <v>20.380514860000002</v>
      </c>
      <c r="AM295" s="20">
        <v>11716.20509528</v>
      </c>
      <c r="AN295" s="20">
        <v>16902.567428909999</v>
      </c>
      <c r="AO295" s="20">
        <v>3878.7969719799999</v>
      </c>
      <c r="AP295" s="20">
        <v>12636.70013677</v>
      </c>
      <c r="AQ295" s="20">
        <v>7837.4081232999997</v>
      </c>
      <c r="AR295" s="20">
        <v>13624.168404780001</v>
      </c>
      <c r="AS295" s="20">
        <v>18194.267565689999</v>
      </c>
      <c r="AT295" s="20">
        <v>13852.198952299999</v>
      </c>
      <c r="AU295" s="20">
        <v>1450.5611596799999</v>
      </c>
      <c r="AV295" s="20">
        <v>2539.8866327699998</v>
      </c>
      <c r="AW295" s="20">
        <v>341.34251205999999</v>
      </c>
      <c r="AX295" s="20">
        <v>10.278308880000001</v>
      </c>
    </row>
    <row r="296" spans="1:50">
      <c r="A296" s="2">
        <v>2913903</v>
      </c>
      <c r="B296" s="2" t="s">
        <v>300</v>
      </c>
      <c r="C296" s="3">
        <v>44390</v>
      </c>
      <c r="D296" s="4">
        <v>90.98</v>
      </c>
      <c r="E296" s="4">
        <v>9.02</v>
      </c>
      <c r="F296" s="4">
        <v>49.18</v>
      </c>
      <c r="G296" s="4">
        <v>50.82</v>
      </c>
      <c r="H296" s="7">
        <v>4070.5630000000001</v>
      </c>
      <c r="I296" s="7">
        <v>7062.4490000000005</v>
      </c>
      <c r="J296" s="7">
        <v>8070.1019999999999</v>
      </c>
      <c r="K296" s="7">
        <v>10671.355999999998</v>
      </c>
      <c r="L296" s="7">
        <v>9361.8510000000006</v>
      </c>
      <c r="M296" s="7">
        <v>5153.6790000000001</v>
      </c>
      <c r="N296" s="9">
        <v>13244</v>
      </c>
      <c r="O296" s="7">
        <v>13076</v>
      </c>
      <c r="P296" s="11">
        <v>388</v>
      </c>
      <c r="Q296" s="16">
        <v>11.56</v>
      </c>
      <c r="R296" s="16">
        <v>30.07</v>
      </c>
      <c r="S296" s="16">
        <v>60.16</v>
      </c>
      <c r="T296" s="17">
        <v>2297</v>
      </c>
      <c r="U296" s="16">
        <v>25.86</v>
      </c>
      <c r="V296" s="16">
        <v>19.91</v>
      </c>
      <c r="W296" s="16">
        <v>64.180000000000007</v>
      </c>
      <c r="X296" s="16">
        <v>64.06</v>
      </c>
      <c r="Y296" s="16">
        <v>22.4</v>
      </c>
      <c r="Z296" s="16">
        <v>29.75</v>
      </c>
      <c r="AA296" s="16">
        <v>13.42</v>
      </c>
      <c r="AB296" s="16">
        <v>6.19</v>
      </c>
      <c r="AC296" s="20">
        <v>37401.16520535</v>
      </c>
      <c r="AD296" s="7">
        <v>16125.513844200001</v>
      </c>
      <c r="AE296" s="20">
        <f t="shared" si="4"/>
        <v>24191.339558439999</v>
      </c>
      <c r="AF296" s="20">
        <v>6444.6557821799997</v>
      </c>
      <c r="AG296" s="20">
        <v>10407.008133949999</v>
      </c>
      <c r="AH296" s="20">
        <v>4478.2176814000004</v>
      </c>
      <c r="AI296" s="20">
        <v>1980.32566318</v>
      </c>
      <c r="AJ296" s="20">
        <v>588.78957551999997</v>
      </c>
      <c r="AK296" s="20">
        <v>211.97678472000001</v>
      </c>
      <c r="AL296" s="20">
        <v>80.365937489999993</v>
      </c>
      <c r="AM296" s="20">
        <v>13209.825646810001</v>
      </c>
      <c r="AN296" s="20">
        <v>18965.50703999</v>
      </c>
      <c r="AO296" s="20">
        <v>2657.8298055199998</v>
      </c>
      <c r="AP296" s="20">
        <v>18435.65816526</v>
      </c>
      <c r="AQ296" s="20">
        <v>10551.99584129</v>
      </c>
      <c r="AR296" s="20">
        <v>14454.789706</v>
      </c>
      <c r="AS296" s="20">
        <v>25215.165205220001</v>
      </c>
      <c r="AT296" s="20">
        <v>15544.58591892</v>
      </c>
      <c r="AU296" s="20">
        <v>3026.4886498300002</v>
      </c>
      <c r="AV296" s="20">
        <v>5443.9683045600004</v>
      </c>
      <c r="AW296" s="20">
        <v>1177.5813633099999</v>
      </c>
      <c r="AX296" s="20">
        <v>22.540968599999999</v>
      </c>
    </row>
    <row r="297" spans="1:50">
      <c r="A297" s="2">
        <v>2914406</v>
      </c>
      <c r="B297" s="2" t="s">
        <v>301</v>
      </c>
      <c r="C297" s="3">
        <v>22601</v>
      </c>
      <c r="D297" s="4">
        <v>29.9</v>
      </c>
      <c r="E297" s="4">
        <v>70.099999999999994</v>
      </c>
      <c r="F297" s="4">
        <v>49.75</v>
      </c>
      <c r="G297" s="4">
        <v>50.25</v>
      </c>
      <c r="H297" s="7">
        <v>2361.8044999999997</v>
      </c>
      <c r="I297" s="7">
        <v>4427.5358999999999</v>
      </c>
      <c r="J297" s="7">
        <v>4499.8590999999997</v>
      </c>
      <c r="K297" s="7">
        <v>4689.7075000000004</v>
      </c>
      <c r="L297" s="7">
        <v>4154.0637999999999</v>
      </c>
      <c r="M297" s="7">
        <v>2470.2892999999999</v>
      </c>
      <c r="N297" s="9">
        <v>5604</v>
      </c>
      <c r="O297" s="7">
        <v>6105</v>
      </c>
      <c r="P297" s="11">
        <v>203</v>
      </c>
      <c r="Q297" s="16">
        <v>32.72</v>
      </c>
      <c r="R297" s="16">
        <v>52.7</v>
      </c>
      <c r="S297" s="16">
        <v>76.72</v>
      </c>
      <c r="T297" s="17">
        <v>3669</v>
      </c>
      <c r="U297" s="16">
        <v>26.75</v>
      </c>
      <c r="V297" s="16">
        <v>17.72</v>
      </c>
      <c r="W297" s="16">
        <v>3.42</v>
      </c>
      <c r="X297" s="16">
        <v>4.03</v>
      </c>
      <c r="Y297" s="16">
        <v>73.489999999999995</v>
      </c>
      <c r="Z297" s="16">
        <v>76.349999999999994</v>
      </c>
      <c r="AA297" s="16">
        <v>23.08</v>
      </c>
      <c r="AB297" s="16">
        <v>19.62</v>
      </c>
      <c r="AC297" s="20">
        <v>18388.673702740001</v>
      </c>
      <c r="AD297" s="7">
        <v>8174.8742493899999</v>
      </c>
      <c r="AE297" s="20">
        <f t="shared" si="4"/>
        <v>10270.551111949999</v>
      </c>
      <c r="AF297" s="20">
        <v>3992.3457595899999</v>
      </c>
      <c r="AG297" s="20">
        <v>4169.6567882700001</v>
      </c>
      <c r="AH297" s="20">
        <v>1477.92783285</v>
      </c>
      <c r="AI297" s="20">
        <v>404.33614402000001</v>
      </c>
      <c r="AJ297" s="20">
        <v>163.64919207</v>
      </c>
      <c r="AK297" s="20">
        <v>43.489606569999999</v>
      </c>
      <c r="AL297" s="20">
        <v>19.145788580000001</v>
      </c>
      <c r="AM297" s="20">
        <v>8118.1225909499999</v>
      </c>
      <c r="AN297" s="20">
        <v>8969.9117241700005</v>
      </c>
      <c r="AO297" s="20">
        <v>2252.3431834799999</v>
      </c>
      <c r="AP297" s="20">
        <v>9418.7619787299991</v>
      </c>
      <c r="AQ297" s="20">
        <v>5865.7794074699996</v>
      </c>
      <c r="AR297" s="20">
        <v>7834.4047780800001</v>
      </c>
      <c r="AS297" s="20">
        <v>11303.67370288</v>
      </c>
      <c r="AT297" s="20">
        <v>8325.7164889800006</v>
      </c>
      <c r="AU297" s="20">
        <v>1002.73901871</v>
      </c>
      <c r="AV297" s="20">
        <v>1704.8831146299999</v>
      </c>
      <c r="AW297" s="20">
        <v>270.33508055999999</v>
      </c>
      <c r="AX297" s="20" t="s">
        <v>309</v>
      </c>
    </row>
    <row r="298" spans="1:50">
      <c r="A298" s="2">
        <v>2914505</v>
      </c>
      <c r="B298" s="2" t="s">
        <v>302</v>
      </c>
      <c r="C298" s="3">
        <v>27466</v>
      </c>
      <c r="D298" s="4">
        <v>40.950000000000003</v>
      </c>
      <c r="E298" s="4">
        <v>59.05</v>
      </c>
      <c r="F298" s="4">
        <v>48.41</v>
      </c>
      <c r="G298" s="4">
        <v>51.59</v>
      </c>
      <c r="H298" s="7">
        <v>2562.5778</v>
      </c>
      <c r="I298" s="7">
        <v>4691.1927999999998</v>
      </c>
      <c r="J298" s="7">
        <v>5630.53</v>
      </c>
      <c r="K298" s="7">
        <v>6058.9995999999992</v>
      </c>
      <c r="L298" s="7">
        <v>5103.1827999999996</v>
      </c>
      <c r="M298" s="7">
        <v>3419.5169999999994</v>
      </c>
      <c r="N298" s="9">
        <v>9408</v>
      </c>
      <c r="O298" s="7">
        <v>7803</v>
      </c>
      <c r="P298" s="11">
        <v>268</v>
      </c>
      <c r="Q298" s="16">
        <v>17.84</v>
      </c>
      <c r="R298" s="16">
        <v>36.78</v>
      </c>
      <c r="S298" s="16">
        <v>67.47</v>
      </c>
      <c r="T298" s="17">
        <v>12635</v>
      </c>
      <c r="U298" s="16">
        <v>29.08</v>
      </c>
      <c r="V298" s="16">
        <v>23.27</v>
      </c>
      <c r="W298" s="16">
        <v>0.33</v>
      </c>
      <c r="X298" s="16">
        <v>2.31</v>
      </c>
      <c r="Y298" s="16">
        <v>36.99</v>
      </c>
      <c r="Z298" s="16">
        <v>52.16</v>
      </c>
      <c r="AA298" s="16">
        <v>62.68</v>
      </c>
      <c r="AB298" s="16">
        <v>45.53</v>
      </c>
      <c r="AC298" s="20">
        <v>23043.507094230001</v>
      </c>
      <c r="AD298" s="7">
        <v>14280.93541201</v>
      </c>
      <c r="AE298" s="20">
        <f t="shared" si="4"/>
        <v>15664.21735646</v>
      </c>
      <c r="AF298" s="20">
        <v>5348.3905335500003</v>
      </c>
      <c r="AG298" s="20">
        <v>6555.6761168700004</v>
      </c>
      <c r="AH298" s="20">
        <v>2641.88049757</v>
      </c>
      <c r="AI298" s="20">
        <v>889.55743596000002</v>
      </c>
      <c r="AJ298" s="20">
        <v>179.38798792</v>
      </c>
      <c r="AK298" s="20">
        <v>31.563915099999999</v>
      </c>
      <c r="AL298" s="20">
        <v>17.760869490000001</v>
      </c>
      <c r="AM298" s="20">
        <v>7379.2897376800001</v>
      </c>
      <c r="AN298" s="20">
        <v>15093.941184650001</v>
      </c>
      <c r="AO298" s="20">
        <v>2752.8935524100002</v>
      </c>
      <c r="AP298" s="20">
        <v>7949.5659094900002</v>
      </c>
      <c r="AQ298" s="20">
        <v>4626.3961852700004</v>
      </c>
      <c r="AR298" s="20">
        <v>9697.8660444500001</v>
      </c>
      <c r="AS298" s="20">
        <v>14626.507094119999</v>
      </c>
      <c r="AT298" s="20">
        <v>9927.2965701199992</v>
      </c>
      <c r="AU298" s="20">
        <v>1443.6795595200001</v>
      </c>
      <c r="AV298" s="20">
        <v>2742.6503885500001</v>
      </c>
      <c r="AW298" s="20">
        <v>490.61772215000002</v>
      </c>
      <c r="AX298" s="20">
        <v>22.26285378</v>
      </c>
    </row>
    <row r="299" spans="1:50">
      <c r="A299" s="2">
        <v>2914653</v>
      </c>
      <c r="B299" s="2" t="s">
        <v>303</v>
      </c>
      <c r="C299" s="3">
        <v>28390</v>
      </c>
      <c r="D299" s="4">
        <v>75.319999999999993</v>
      </c>
      <c r="E299" s="4">
        <v>24.68</v>
      </c>
      <c r="F299" s="4">
        <v>51.01</v>
      </c>
      <c r="G299" s="4">
        <v>48.99</v>
      </c>
      <c r="H299" s="7">
        <v>3213.748</v>
      </c>
      <c r="I299" s="7">
        <v>5643.9319999999998</v>
      </c>
      <c r="J299" s="7">
        <v>5683.677999999999</v>
      </c>
      <c r="K299" s="7">
        <v>6356.5209999999997</v>
      </c>
      <c r="L299" s="7">
        <v>5078.9710000000005</v>
      </c>
      <c r="M299" s="7">
        <v>2413.15</v>
      </c>
      <c r="N299" s="9">
        <v>10054</v>
      </c>
      <c r="O299" s="7">
        <v>7890</v>
      </c>
      <c r="P299" s="11">
        <v>309</v>
      </c>
      <c r="Q299" s="16">
        <v>12.35</v>
      </c>
      <c r="R299" s="16">
        <v>33.99</v>
      </c>
      <c r="S299" s="16">
        <v>65.95</v>
      </c>
      <c r="T299" s="17">
        <v>2088</v>
      </c>
      <c r="U299" s="16">
        <v>32.78</v>
      </c>
      <c r="V299" s="16">
        <v>25.74</v>
      </c>
      <c r="W299" s="16">
        <v>0.74</v>
      </c>
      <c r="X299" s="16">
        <v>2.97</v>
      </c>
      <c r="Y299" s="16">
        <v>81.64</v>
      </c>
      <c r="Z299" s="16">
        <v>88.07</v>
      </c>
      <c r="AA299" s="16">
        <v>17.62</v>
      </c>
      <c r="AB299" s="16">
        <v>8.9600000000000009</v>
      </c>
      <c r="AC299" s="20">
        <v>22803.704157119999</v>
      </c>
      <c r="AD299" s="7">
        <v>10674.620810640001</v>
      </c>
      <c r="AE299" s="20">
        <f t="shared" si="4"/>
        <v>13924.327839109999</v>
      </c>
      <c r="AF299" s="20">
        <v>3203.9914842600001</v>
      </c>
      <c r="AG299" s="20">
        <v>6458.4176180900004</v>
      </c>
      <c r="AH299" s="20">
        <v>2953.47135076</v>
      </c>
      <c r="AI299" s="20">
        <v>984.23062793999998</v>
      </c>
      <c r="AJ299" s="20">
        <v>195.74942605000001</v>
      </c>
      <c r="AK299" s="20">
        <v>97.000585839999999</v>
      </c>
      <c r="AL299" s="20">
        <v>31.46674617</v>
      </c>
      <c r="AM299" s="20">
        <v>8879.3763180499991</v>
      </c>
      <c r="AN299" s="20">
        <v>12277.620732769999</v>
      </c>
      <c r="AO299" s="20">
        <v>1717.7760542000001</v>
      </c>
      <c r="AP299" s="20">
        <v>10526.083424390001</v>
      </c>
      <c r="AQ299" s="20">
        <v>7161.6002638500004</v>
      </c>
      <c r="AR299" s="20">
        <v>9456.47053744</v>
      </c>
      <c r="AS299" s="20">
        <v>13866.704157190001</v>
      </c>
      <c r="AT299" s="20">
        <v>9955.9613378600006</v>
      </c>
      <c r="AU299" s="20">
        <v>1589.19501401</v>
      </c>
      <c r="AV299" s="20">
        <v>1904.3604551999999</v>
      </c>
      <c r="AW299" s="20">
        <v>417.18735012000002</v>
      </c>
      <c r="AX299" s="20" t="s">
        <v>309</v>
      </c>
    </row>
    <row r="300" spans="1:50">
      <c r="A300" s="2">
        <v>2914901</v>
      </c>
      <c r="B300" s="2" t="s">
        <v>304</v>
      </c>
      <c r="C300" s="3">
        <v>24318</v>
      </c>
      <c r="D300" s="4">
        <v>56.1</v>
      </c>
      <c r="E300" s="4">
        <v>43.9</v>
      </c>
      <c r="F300" s="4">
        <v>52.21</v>
      </c>
      <c r="G300" s="4">
        <v>47.79</v>
      </c>
      <c r="H300" s="7">
        <v>2935.1826000000001</v>
      </c>
      <c r="I300" s="7">
        <v>4759.0326000000005</v>
      </c>
      <c r="J300" s="7">
        <v>4805.2368000000006</v>
      </c>
      <c r="K300" s="7">
        <v>5816.865600000001</v>
      </c>
      <c r="L300" s="7">
        <v>4241.0592000000006</v>
      </c>
      <c r="M300" s="7">
        <v>1760.6232</v>
      </c>
      <c r="N300" s="9">
        <v>7648</v>
      </c>
      <c r="O300" s="7">
        <v>6758</v>
      </c>
      <c r="P300" s="11">
        <v>294</v>
      </c>
      <c r="Q300" s="16">
        <v>13.25</v>
      </c>
      <c r="R300" s="16">
        <v>36.090000000000003</v>
      </c>
      <c r="S300" s="16">
        <v>67.239999999999995</v>
      </c>
      <c r="T300" s="17">
        <v>8090</v>
      </c>
      <c r="U300" s="16">
        <v>34.880000000000003</v>
      </c>
      <c r="V300" s="16">
        <v>23</v>
      </c>
      <c r="W300" s="16">
        <v>14.01</v>
      </c>
      <c r="X300" s="16">
        <v>33.99</v>
      </c>
      <c r="Y300" s="16">
        <v>27.03</v>
      </c>
      <c r="Z300" s="16">
        <v>29.91</v>
      </c>
      <c r="AA300" s="16">
        <v>58.97</v>
      </c>
      <c r="AB300" s="16">
        <v>36.11</v>
      </c>
      <c r="AC300" s="20">
        <v>19382.144312330001</v>
      </c>
      <c r="AD300" s="7">
        <v>10166.512623709999</v>
      </c>
      <c r="AE300" s="20">
        <f t="shared" si="4"/>
        <v>12016.55431304</v>
      </c>
      <c r="AF300" s="20">
        <v>2860.9533745600002</v>
      </c>
      <c r="AG300" s="20">
        <v>4917.7635636200002</v>
      </c>
      <c r="AH300" s="20">
        <v>2988.5600821200001</v>
      </c>
      <c r="AI300" s="20">
        <v>976.56431742999996</v>
      </c>
      <c r="AJ300" s="20">
        <v>213.53090474999999</v>
      </c>
      <c r="AK300" s="20">
        <v>11.44979706</v>
      </c>
      <c r="AL300" s="20">
        <v>47.732273499999998</v>
      </c>
      <c r="AM300" s="20">
        <v>7365.5899992000004</v>
      </c>
      <c r="AN300" s="20">
        <v>11055.268847150001</v>
      </c>
      <c r="AO300" s="20">
        <v>1606.23185724</v>
      </c>
      <c r="AP300" s="20">
        <v>8326.8754650899991</v>
      </c>
      <c r="AQ300" s="20">
        <v>5759.3581419599996</v>
      </c>
      <c r="AR300" s="20">
        <v>8608.7220180700006</v>
      </c>
      <c r="AS300" s="20">
        <v>11849.14431225</v>
      </c>
      <c r="AT300" s="20">
        <v>8597.7283848299994</v>
      </c>
      <c r="AU300" s="20">
        <v>1183.7452872900001</v>
      </c>
      <c r="AV300" s="20">
        <v>1481.1190625199999</v>
      </c>
      <c r="AW300" s="20">
        <v>575.47691355999996</v>
      </c>
      <c r="AX300" s="20">
        <v>11.074664050000001</v>
      </c>
    </row>
    <row r="301" spans="1:50">
      <c r="A301" s="2">
        <v>2915502</v>
      </c>
      <c r="B301" s="2" t="s">
        <v>305</v>
      </c>
      <c r="C301" s="3">
        <v>21081</v>
      </c>
      <c r="D301" s="4">
        <v>79.88</v>
      </c>
      <c r="E301" s="4">
        <v>20.12</v>
      </c>
      <c r="F301" s="4">
        <v>49.58</v>
      </c>
      <c r="G301" s="4">
        <v>50.42</v>
      </c>
      <c r="H301" s="7">
        <v>1895.1819</v>
      </c>
      <c r="I301" s="7">
        <v>3472.0406999999996</v>
      </c>
      <c r="J301" s="7">
        <v>3940.0389</v>
      </c>
      <c r="K301" s="7">
        <v>4637.82</v>
      </c>
      <c r="L301" s="7">
        <v>4462.8477000000003</v>
      </c>
      <c r="M301" s="7">
        <v>2670.9627</v>
      </c>
      <c r="N301" s="9">
        <v>6854</v>
      </c>
      <c r="O301" s="7">
        <v>6400</v>
      </c>
      <c r="P301" s="11">
        <v>341</v>
      </c>
      <c r="Q301" s="16">
        <v>11.78</v>
      </c>
      <c r="R301" s="16">
        <v>29.38</v>
      </c>
      <c r="S301" s="16">
        <v>61.81</v>
      </c>
      <c r="T301" s="17">
        <v>2134</v>
      </c>
      <c r="U301" s="16">
        <v>26.85</v>
      </c>
      <c r="V301" s="16">
        <v>21.81</v>
      </c>
      <c r="W301" s="16">
        <v>53.62</v>
      </c>
      <c r="X301" s="16">
        <v>56.06</v>
      </c>
      <c r="Y301" s="16">
        <v>25.95</v>
      </c>
      <c r="Z301" s="16">
        <v>33.67</v>
      </c>
      <c r="AA301" s="16">
        <v>20.43</v>
      </c>
      <c r="AB301" s="16">
        <v>10.27</v>
      </c>
      <c r="AC301" s="20">
        <v>17731.64661055</v>
      </c>
      <c r="AD301" s="7">
        <v>7615.3345166700001</v>
      </c>
      <c r="AE301" s="20">
        <f t="shared" si="4"/>
        <v>11569.0747237</v>
      </c>
      <c r="AF301" s="20">
        <v>2841.35992949</v>
      </c>
      <c r="AG301" s="20">
        <v>5318.4828585900004</v>
      </c>
      <c r="AH301" s="20">
        <v>2056.2578470399999</v>
      </c>
      <c r="AI301" s="20">
        <v>1119.67431511</v>
      </c>
      <c r="AJ301" s="20">
        <v>160.78798839999999</v>
      </c>
      <c r="AK301" s="20">
        <v>64.950636410000001</v>
      </c>
      <c r="AL301" s="20">
        <v>7.5611486599999997</v>
      </c>
      <c r="AM301" s="20">
        <v>6162.5718868900003</v>
      </c>
      <c r="AN301" s="20">
        <v>8634.7469107100005</v>
      </c>
      <c r="AO301" s="20">
        <v>877.34197214999995</v>
      </c>
      <c r="AP301" s="20">
        <v>9096.8996998799994</v>
      </c>
      <c r="AQ301" s="20">
        <v>5285.2299147399999</v>
      </c>
      <c r="AR301" s="20">
        <v>6753.2966835099996</v>
      </c>
      <c r="AS301" s="20">
        <v>11766.64661059</v>
      </c>
      <c r="AT301" s="20">
        <v>7977.2501526200003</v>
      </c>
      <c r="AU301" s="20">
        <v>1261.17384384</v>
      </c>
      <c r="AV301" s="20">
        <v>2098.2647604600002</v>
      </c>
      <c r="AW301" s="20">
        <v>410.34592746999999</v>
      </c>
      <c r="AX301" s="20">
        <v>19.611926199999999</v>
      </c>
    </row>
    <row r="302" spans="1:50">
      <c r="A302" s="2">
        <v>2915809</v>
      </c>
      <c r="B302" s="2" t="s">
        <v>306</v>
      </c>
      <c r="C302" s="3">
        <v>23089</v>
      </c>
      <c r="D302" s="4">
        <v>85.31</v>
      </c>
      <c r="E302" s="4">
        <v>14.69</v>
      </c>
      <c r="F302" s="4">
        <v>50.17</v>
      </c>
      <c r="G302" s="4">
        <v>49.83</v>
      </c>
      <c r="H302" s="7">
        <v>2170.366</v>
      </c>
      <c r="I302" s="7">
        <v>4192.9624000000003</v>
      </c>
      <c r="J302" s="7">
        <v>4393.8367000000007</v>
      </c>
      <c r="K302" s="7">
        <v>5282.7631999999994</v>
      </c>
      <c r="L302" s="7">
        <v>4322.2608</v>
      </c>
      <c r="M302" s="7">
        <v>2724.502</v>
      </c>
      <c r="N302" s="9">
        <v>8282</v>
      </c>
      <c r="O302" s="7">
        <v>6092</v>
      </c>
      <c r="P302" s="11">
        <v>288</v>
      </c>
      <c r="Q302" s="16">
        <v>7.76</v>
      </c>
      <c r="R302" s="16">
        <v>25.03</v>
      </c>
      <c r="S302" s="16">
        <v>60.94</v>
      </c>
      <c r="T302" s="17">
        <v>2326</v>
      </c>
      <c r="U302" s="16">
        <v>35.68</v>
      </c>
      <c r="V302" s="16">
        <v>24.76</v>
      </c>
      <c r="W302" s="16">
        <v>51.38</v>
      </c>
      <c r="X302" s="16">
        <v>77.23</v>
      </c>
      <c r="Y302" s="16">
        <v>22.73</v>
      </c>
      <c r="Z302" s="16">
        <v>10.49</v>
      </c>
      <c r="AA302" s="16">
        <v>25.89</v>
      </c>
      <c r="AB302" s="16">
        <v>12.28</v>
      </c>
      <c r="AC302" s="20">
        <v>19109.419465390001</v>
      </c>
      <c r="AD302" s="7">
        <v>9179.6394791900002</v>
      </c>
      <c r="AE302" s="20">
        <f t="shared" si="4"/>
        <v>12701.858689859999</v>
      </c>
      <c r="AF302" s="20">
        <v>2598.4159986899999</v>
      </c>
      <c r="AG302" s="20">
        <v>6789.8350220700004</v>
      </c>
      <c r="AH302" s="20">
        <v>2415.04329031</v>
      </c>
      <c r="AI302" s="20">
        <v>747.01584072000003</v>
      </c>
      <c r="AJ302" s="20">
        <v>123.41958394</v>
      </c>
      <c r="AK302" s="20">
        <v>28.12895413</v>
      </c>
      <c r="AL302" s="20" t="s">
        <v>309</v>
      </c>
      <c r="AM302" s="20">
        <v>6407.5607755600004</v>
      </c>
      <c r="AN302" s="20">
        <v>10001.824559340001</v>
      </c>
      <c r="AO302" s="20">
        <v>898.92427025999996</v>
      </c>
      <c r="AP302" s="20">
        <v>9107.5949060799994</v>
      </c>
      <c r="AQ302" s="20">
        <v>5508.6365053</v>
      </c>
      <c r="AR302" s="20">
        <v>7869.0203984899999</v>
      </c>
      <c r="AS302" s="20">
        <v>12358.41946544</v>
      </c>
      <c r="AT302" s="20">
        <v>9309.2613217399994</v>
      </c>
      <c r="AU302" s="20">
        <v>1240.58139409</v>
      </c>
      <c r="AV302" s="20">
        <v>1477.3108185399999</v>
      </c>
      <c r="AW302" s="20">
        <v>286.21263167000001</v>
      </c>
      <c r="AX302" s="20">
        <v>45.0532994</v>
      </c>
    </row>
    <row r="303" spans="1:50">
      <c r="A303" s="2">
        <v>2916005</v>
      </c>
      <c r="B303" s="2" t="s">
        <v>307</v>
      </c>
      <c r="C303" s="3">
        <v>20216</v>
      </c>
      <c r="D303" s="4">
        <v>70.27</v>
      </c>
      <c r="E303" s="4">
        <v>29.73</v>
      </c>
      <c r="F303" s="4">
        <v>50.93</v>
      </c>
      <c r="G303" s="4">
        <v>49.07</v>
      </c>
      <c r="H303" s="7">
        <v>1651.6472000000001</v>
      </c>
      <c r="I303" s="7">
        <v>3285.1</v>
      </c>
      <c r="J303" s="7">
        <v>3618.6639999999998</v>
      </c>
      <c r="K303" s="7">
        <v>4010.8544000000002</v>
      </c>
      <c r="L303" s="7">
        <v>4603.1832000000004</v>
      </c>
      <c r="M303" s="7">
        <v>3044.5296000000003</v>
      </c>
      <c r="N303" s="9">
        <v>7584</v>
      </c>
      <c r="O303" s="7">
        <v>6238</v>
      </c>
      <c r="P303" s="11">
        <v>367</v>
      </c>
      <c r="Q303" s="16">
        <v>11.03</v>
      </c>
      <c r="R303" s="16">
        <v>29.17</v>
      </c>
      <c r="S303" s="16">
        <v>61.46</v>
      </c>
      <c r="T303" s="17">
        <v>4242</v>
      </c>
      <c r="U303" s="16">
        <v>31.49</v>
      </c>
      <c r="V303" s="16">
        <v>24.82</v>
      </c>
      <c r="W303" s="16">
        <v>41.31</v>
      </c>
      <c r="X303" s="16">
        <v>61.94</v>
      </c>
      <c r="Y303" s="16">
        <v>32.450000000000003</v>
      </c>
      <c r="Z303" s="16">
        <v>15</v>
      </c>
      <c r="AA303" s="16">
        <v>26.24</v>
      </c>
      <c r="AB303" s="16">
        <v>23.05</v>
      </c>
      <c r="AC303" s="20">
        <v>17306.105063840001</v>
      </c>
      <c r="AD303" s="7">
        <v>8176.7242007499999</v>
      </c>
      <c r="AE303" s="20">
        <f t="shared" si="4"/>
        <v>11563.665578600001</v>
      </c>
      <c r="AF303" s="20">
        <v>3325.4712445199998</v>
      </c>
      <c r="AG303" s="20">
        <v>5253.8814271700003</v>
      </c>
      <c r="AH303" s="20">
        <v>1637.7191375100001</v>
      </c>
      <c r="AI303" s="20">
        <v>919.71741630999998</v>
      </c>
      <c r="AJ303" s="20">
        <v>343.54108087999998</v>
      </c>
      <c r="AK303" s="20">
        <v>54.249002470000001</v>
      </c>
      <c r="AL303" s="20">
        <v>29.086269739999999</v>
      </c>
      <c r="AM303" s="20">
        <v>5742.4394852900004</v>
      </c>
      <c r="AN303" s="20">
        <v>8921.2332840700001</v>
      </c>
      <c r="AO303" s="20">
        <v>1054.8986567699999</v>
      </c>
      <c r="AP303" s="20">
        <v>8384.8717798199996</v>
      </c>
      <c r="AQ303" s="20">
        <v>4687.5408285200001</v>
      </c>
      <c r="AR303" s="20">
        <v>6206.1281167300003</v>
      </c>
      <c r="AS303" s="20">
        <v>11714.105063880001</v>
      </c>
      <c r="AT303" s="20">
        <v>8293.9252180700005</v>
      </c>
      <c r="AU303" s="20">
        <v>1036.5220792499999</v>
      </c>
      <c r="AV303" s="20">
        <v>1901.6694714499999</v>
      </c>
      <c r="AW303" s="20">
        <v>464.72465115</v>
      </c>
      <c r="AX303" s="20">
        <v>17.26364396</v>
      </c>
    </row>
    <row r="304" spans="1:50">
      <c r="A304" s="2">
        <v>2916104</v>
      </c>
      <c r="B304" s="2" t="s">
        <v>308</v>
      </c>
      <c r="C304" s="3">
        <v>20725</v>
      </c>
      <c r="D304" s="4">
        <v>100</v>
      </c>
      <c r="E304" s="4" t="s">
        <v>309</v>
      </c>
      <c r="F304" s="4">
        <v>49.05</v>
      </c>
      <c r="G304" s="4">
        <v>50.95</v>
      </c>
      <c r="H304" s="7">
        <v>1869.395</v>
      </c>
      <c r="I304" s="7">
        <v>3548.12</v>
      </c>
      <c r="J304" s="7">
        <v>3602.0050000000001</v>
      </c>
      <c r="K304" s="7">
        <v>5181.25</v>
      </c>
      <c r="L304" s="7">
        <v>4474.5275000000001</v>
      </c>
      <c r="M304" s="7">
        <v>2049.7024999999999</v>
      </c>
      <c r="N304" s="9">
        <v>2320</v>
      </c>
      <c r="O304" s="7">
        <v>6341</v>
      </c>
      <c r="P304" s="11">
        <v>334</v>
      </c>
      <c r="Q304" s="16">
        <v>11.95</v>
      </c>
      <c r="R304" s="16">
        <v>29.65</v>
      </c>
      <c r="S304" s="16">
        <v>61.44</v>
      </c>
      <c r="T304" s="17">
        <v>949</v>
      </c>
      <c r="U304" s="16">
        <v>14.91</v>
      </c>
      <c r="V304" s="16">
        <v>7.58</v>
      </c>
      <c r="W304" s="16">
        <v>32.49</v>
      </c>
      <c r="X304" s="16">
        <v>40.83</v>
      </c>
      <c r="Y304" s="16">
        <v>57.53</v>
      </c>
      <c r="Z304" s="16">
        <v>53.65</v>
      </c>
      <c r="AA304" s="16">
        <v>9.98</v>
      </c>
      <c r="AB304" s="16">
        <v>5.52</v>
      </c>
      <c r="AC304" s="20">
        <v>17516.543991999999</v>
      </c>
      <c r="AD304" s="7">
        <v>7560.2096948199996</v>
      </c>
      <c r="AE304" s="20">
        <f t="shared" si="4"/>
        <v>10517.411075110002</v>
      </c>
      <c r="AF304" s="20">
        <v>2584.2752235200001</v>
      </c>
      <c r="AG304" s="20">
        <v>4097.2417650999996</v>
      </c>
      <c r="AH304" s="20">
        <v>2361.6532689800001</v>
      </c>
      <c r="AI304" s="20">
        <v>1093.23390806</v>
      </c>
      <c r="AJ304" s="20">
        <v>260.86808430000002</v>
      </c>
      <c r="AK304" s="20">
        <v>50.104560640000003</v>
      </c>
      <c r="AL304" s="20">
        <v>70.03426451</v>
      </c>
      <c r="AM304" s="20">
        <v>6999.1329168399998</v>
      </c>
      <c r="AN304" s="20">
        <v>9145.9401066900009</v>
      </c>
      <c r="AO304" s="20">
        <v>1607.1783204200001</v>
      </c>
      <c r="AP304" s="20">
        <v>8370.6038852599995</v>
      </c>
      <c r="AQ304" s="20">
        <v>5391.9545964199997</v>
      </c>
      <c r="AR304" s="20">
        <v>6582.3460264300002</v>
      </c>
      <c r="AS304" s="20">
        <v>11757.68417678</v>
      </c>
      <c r="AT304" s="20">
        <v>5903.47182462</v>
      </c>
      <c r="AU304" s="20">
        <v>1963.9215420600001</v>
      </c>
      <c r="AV304" s="20">
        <v>3499.0325078400001</v>
      </c>
      <c r="AW304" s="20">
        <v>391.25830225999999</v>
      </c>
      <c r="AX304" s="20" t="s">
        <v>309</v>
      </c>
    </row>
    <row r="305" spans="1:50">
      <c r="A305" s="2">
        <v>2916500</v>
      </c>
      <c r="B305" s="2" t="s">
        <v>310</v>
      </c>
      <c r="C305" s="3">
        <v>32261</v>
      </c>
      <c r="D305" s="4">
        <v>20.69</v>
      </c>
      <c r="E305" s="4">
        <v>79.31</v>
      </c>
      <c r="F305" s="4">
        <v>51.04</v>
      </c>
      <c r="G305" s="4">
        <v>48.96</v>
      </c>
      <c r="H305" s="7">
        <v>3577.7448999999997</v>
      </c>
      <c r="I305" s="7">
        <v>6526.4003000000002</v>
      </c>
      <c r="J305" s="7">
        <v>6287.6688999999988</v>
      </c>
      <c r="K305" s="7">
        <v>6726.4185000000007</v>
      </c>
      <c r="L305" s="7">
        <v>5684.3882000000003</v>
      </c>
      <c r="M305" s="7">
        <v>3455.1531000000004</v>
      </c>
      <c r="N305" s="9">
        <v>17076</v>
      </c>
      <c r="O305" s="7">
        <v>9000</v>
      </c>
      <c r="P305" s="11">
        <v>192</v>
      </c>
      <c r="Q305" s="16">
        <v>31.56</v>
      </c>
      <c r="R305" s="16">
        <v>54.78</v>
      </c>
      <c r="S305" s="16">
        <v>81.010000000000005</v>
      </c>
      <c r="T305" s="17">
        <v>8110</v>
      </c>
      <c r="U305" s="16">
        <v>47.21</v>
      </c>
      <c r="V305" s="16">
        <v>38.54</v>
      </c>
      <c r="W305" s="16">
        <v>2.2000000000000002</v>
      </c>
      <c r="X305" s="16">
        <v>8.6199999999999992</v>
      </c>
      <c r="Y305" s="16">
        <v>36.47</v>
      </c>
      <c r="Z305" s="16">
        <v>64.5</v>
      </c>
      <c r="AA305" s="16">
        <v>61.33</v>
      </c>
      <c r="AB305" s="16">
        <v>26.88</v>
      </c>
      <c r="AC305" s="20">
        <v>26074.741629010001</v>
      </c>
      <c r="AD305" s="7">
        <v>12887.677309389999</v>
      </c>
      <c r="AE305" s="20">
        <f t="shared" si="4"/>
        <v>15379.30359616</v>
      </c>
      <c r="AF305" s="20">
        <v>7229.4032199000003</v>
      </c>
      <c r="AG305" s="20">
        <v>6264.74822176</v>
      </c>
      <c r="AH305" s="20">
        <v>1430.78427977</v>
      </c>
      <c r="AI305" s="20">
        <v>313.94723679999998</v>
      </c>
      <c r="AJ305" s="20">
        <v>95.038979600000005</v>
      </c>
      <c r="AK305" s="20">
        <v>45.38165833</v>
      </c>
      <c r="AL305" s="20" t="s">
        <v>309</v>
      </c>
      <c r="AM305" s="20">
        <v>10695.438032980001</v>
      </c>
      <c r="AN305" s="20">
        <v>14387.593519120001</v>
      </c>
      <c r="AO305" s="20">
        <v>3544.8224373799999</v>
      </c>
      <c r="AP305" s="20">
        <v>11687.14811002</v>
      </c>
      <c r="AQ305" s="20">
        <v>7150.6155956000002</v>
      </c>
      <c r="AR305" s="20">
        <v>11466.897197349999</v>
      </c>
      <c r="AS305" s="20">
        <v>15891.741629149999</v>
      </c>
      <c r="AT305" s="20">
        <v>13997.508974779999</v>
      </c>
      <c r="AU305" s="20">
        <v>839.9619533</v>
      </c>
      <c r="AV305" s="20">
        <v>872.48273658000005</v>
      </c>
      <c r="AW305" s="20">
        <v>181.78796449000001</v>
      </c>
      <c r="AX305" s="20" t="s">
        <v>309</v>
      </c>
    </row>
    <row r="306" spans="1:50">
      <c r="A306" s="2">
        <v>2917003</v>
      </c>
      <c r="B306" s="2" t="s">
        <v>311</v>
      </c>
      <c r="C306" s="3">
        <v>36113</v>
      </c>
      <c r="D306" s="4">
        <v>26.86</v>
      </c>
      <c r="E306" s="4">
        <v>73.14</v>
      </c>
      <c r="F306" s="4">
        <v>50.72</v>
      </c>
      <c r="G306" s="4">
        <v>49.28</v>
      </c>
      <c r="H306" s="7">
        <v>3690.7486000000004</v>
      </c>
      <c r="I306" s="7">
        <v>7027.5897999999997</v>
      </c>
      <c r="J306" s="7">
        <v>6875.9152000000004</v>
      </c>
      <c r="K306" s="7">
        <v>7547.6169999999993</v>
      </c>
      <c r="L306" s="7">
        <v>6525.6190999999999</v>
      </c>
      <c r="M306" s="7">
        <v>4445.5102999999999</v>
      </c>
      <c r="N306" s="9">
        <v>13482</v>
      </c>
      <c r="O306" s="7">
        <v>9991</v>
      </c>
      <c r="P306" s="11">
        <v>205</v>
      </c>
      <c r="Q306" s="16">
        <v>34.200000000000003</v>
      </c>
      <c r="R306" s="16">
        <v>53.65</v>
      </c>
      <c r="S306" s="16">
        <v>77.11</v>
      </c>
      <c r="T306" s="17">
        <v>16453</v>
      </c>
      <c r="U306" s="16">
        <v>31.75</v>
      </c>
      <c r="V306" s="16">
        <v>26.55</v>
      </c>
      <c r="W306" s="16">
        <v>7.04</v>
      </c>
      <c r="X306" s="16">
        <v>18.149999999999999</v>
      </c>
      <c r="Y306" s="16">
        <v>29.6</v>
      </c>
      <c r="Z306" s="16">
        <v>34.82</v>
      </c>
      <c r="AA306" s="16">
        <v>63.36</v>
      </c>
      <c r="AB306" s="16">
        <v>47.03</v>
      </c>
      <c r="AC306" s="20">
        <v>29420.70109545</v>
      </c>
      <c r="AD306" s="7">
        <v>13725.040408610001</v>
      </c>
      <c r="AE306" s="20">
        <f t="shared" si="4"/>
        <v>17323.123150060001</v>
      </c>
      <c r="AF306" s="20">
        <v>8055.8792448000004</v>
      </c>
      <c r="AG306" s="20">
        <v>6465.95578191</v>
      </c>
      <c r="AH306" s="20">
        <v>1967.2931428899999</v>
      </c>
      <c r="AI306" s="20">
        <v>583.86929615999998</v>
      </c>
      <c r="AJ306" s="20">
        <v>202.90079729999999</v>
      </c>
      <c r="AK306" s="20">
        <v>47.224887000000003</v>
      </c>
      <c r="AL306" s="20" t="s">
        <v>309</v>
      </c>
      <c r="AM306" s="20">
        <v>12097.577945339999</v>
      </c>
      <c r="AN306" s="20">
        <v>14416.49498243</v>
      </c>
      <c r="AO306" s="20">
        <v>2967.1845727300001</v>
      </c>
      <c r="AP306" s="20">
        <v>15004.20611297</v>
      </c>
      <c r="AQ306" s="20">
        <v>9130.3933726100004</v>
      </c>
      <c r="AR306" s="20">
        <v>12541.252249360001</v>
      </c>
      <c r="AS306" s="20">
        <v>18427.701095410001</v>
      </c>
      <c r="AT306" s="20">
        <v>14768.1448975</v>
      </c>
      <c r="AU306" s="20">
        <v>1591.0304531199999</v>
      </c>
      <c r="AV306" s="20">
        <v>1858.3794306699999</v>
      </c>
      <c r="AW306" s="20">
        <v>210.14631412</v>
      </c>
      <c r="AX306" s="20" t="s">
        <v>309</v>
      </c>
    </row>
    <row r="307" spans="1:50">
      <c r="A307" s="2">
        <v>2917300</v>
      </c>
      <c r="B307" s="2" t="s">
        <v>312</v>
      </c>
      <c r="C307" s="3">
        <v>26591</v>
      </c>
      <c r="D307" s="4">
        <v>72.400000000000006</v>
      </c>
      <c r="E307" s="4">
        <v>27.6</v>
      </c>
      <c r="F307" s="4">
        <v>50.35</v>
      </c>
      <c r="G307" s="4">
        <v>49.65</v>
      </c>
      <c r="H307" s="7">
        <v>2898.4190000000003</v>
      </c>
      <c r="I307" s="7">
        <v>4884.7667000000001</v>
      </c>
      <c r="J307" s="7">
        <v>5374.0410999999995</v>
      </c>
      <c r="K307" s="7">
        <v>6070.7252999999992</v>
      </c>
      <c r="L307" s="7">
        <v>4961.8806000000004</v>
      </c>
      <c r="M307" s="7">
        <v>2403.8263999999999</v>
      </c>
      <c r="N307" s="9">
        <v>7668</v>
      </c>
      <c r="O307" s="7">
        <v>7388</v>
      </c>
      <c r="P307" s="11">
        <v>291</v>
      </c>
      <c r="Q307" s="16">
        <v>14.27</v>
      </c>
      <c r="R307" s="16">
        <v>36.200000000000003</v>
      </c>
      <c r="S307" s="16">
        <v>67.02</v>
      </c>
      <c r="T307" s="17">
        <v>5519</v>
      </c>
      <c r="U307" s="16">
        <v>31.87</v>
      </c>
      <c r="V307" s="16">
        <v>20.38</v>
      </c>
      <c r="W307" s="16">
        <v>29.07</v>
      </c>
      <c r="X307" s="16">
        <v>33.36</v>
      </c>
      <c r="Y307" s="16">
        <v>29.68</v>
      </c>
      <c r="Z307" s="16">
        <v>46.71</v>
      </c>
      <c r="AA307" s="16">
        <v>41.24</v>
      </c>
      <c r="AB307" s="16">
        <v>19.920000000000002</v>
      </c>
      <c r="AC307" s="20">
        <v>21623.205418310001</v>
      </c>
      <c r="AD307" s="7">
        <v>11852.19064929</v>
      </c>
      <c r="AE307" s="20">
        <f t="shared" si="4"/>
        <v>14809.28308243</v>
      </c>
      <c r="AF307" s="20">
        <v>4496.8993528000001</v>
      </c>
      <c r="AG307" s="20">
        <v>6143.2069680699997</v>
      </c>
      <c r="AH307" s="20">
        <v>2851.17266307</v>
      </c>
      <c r="AI307" s="20">
        <v>941.74435733999997</v>
      </c>
      <c r="AJ307" s="20">
        <v>343.26537211999999</v>
      </c>
      <c r="AK307" s="20">
        <v>11.27818587</v>
      </c>
      <c r="AL307" s="20">
        <v>21.71618316</v>
      </c>
      <c r="AM307" s="20">
        <v>6813.9223359099997</v>
      </c>
      <c r="AN307" s="20">
        <v>12803.480512079999</v>
      </c>
      <c r="AO307" s="20">
        <v>1327.6209631500001</v>
      </c>
      <c r="AP307" s="20">
        <v>8819.7249062600004</v>
      </c>
      <c r="AQ307" s="20">
        <v>5486.30137276</v>
      </c>
      <c r="AR307" s="20">
        <v>10137.205429809999</v>
      </c>
      <c r="AS307" s="20">
        <v>13467.205418330001</v>
      </c>
      <c r="AT307" s="20">
        <v>9273.5115466000007</v>
      </c>
      <c r="AU307" s="20">
        <v>1559.1159280899999</v>
      </c>
      <c r="AV307" s="20">
        <v>2150.7931847300001</v>
      </c>
      <c r="AW307" s="20">
        <v>461.88891262999999</v>
      </c>
      <c r="AX307" s="20">
        <v>21.895846280000001</v>
      </c>
    </row>
    <row r="308" spans="1:50">
      <c r="A308" s="2">
        <v>2917706</v>
      </c>
      <c r="B308" s="2" t="s">
        <v>313</v>
      </c>
      <c r="C308" s="3">
        <v>30343</v>
      </c>
      <c r="D308" s="4">
        <v>54.75</v>
      </c>
      <c r="E308" s="4">
        <v>45.25</v>
      </c>
      <c r="F308" s="4">
        <v>50.88</v>
      </c>
      <c r="G308" s="4">
        <v>49.12</v>
      </c>
      <c r="H308" s="7">
        <v>2682.3211999999999</v>
      </c>
      <c r="I308" s="7">
        <v>5091.5554000000002</v>
      </c>
      <c r="J308" s="7">
        <v>5455.6714000000002</v>
      </c>
      <c r="K308" s="7">
        <v>7157.9137000000001</v>
      </c>
      <c r="L308" s="7">
        <v>6193.0063</v>
      </c>
      <c r="M308" s="7">
        <v>3762.5320000000002</v>
      </c>
      <c r="N308" s="9">
        <v>8216</v>
      </c>
      <c r="O308" s="7">
        <v>9092</v>
      </c>
      <c r="P308" s="11">
        <v>320</v>
      </c>
      <c r="Q308" s="16">
        <v>19.43</v>
      </c>
      <c r="R308" s="16">
        <v>35.68</v>
      </c>
      <c r="S308" s="16">
        <v>62.5</v>
      </c>
      <c r="T308" s="17">
        <v>3860</v>
      </c>
      <c r="U308" s="16">
        <v>28.77</v>
      </c>
      <c r="V308" s="16">
        <v>18.2</v>
      </c>
      <c r="W308" s="16">
        <v>32.159999999999997</v>
      </c>
      <c r="X308" s="16">
        <v>54.54</v>
      </c>
      <c r="Y308" s="16">
        <v>33.340000000000003</v>
      </c>
      <c r="Z308" s="16">
        <v>30.96</v>
      </c>
      <c r="AA308" s="16">
        <v>34.51</v>
      </c>
      <c r="AB308" s="16">
        <v>14.5</v>
      </c>
      <c r="AC308" s="20">
        <v>25532.690153840002</v>
      </c>
      <c r="AD308" s="7">
        <v>10675.05219291</v>
      </c>
      <c r="AE308" s="20">
        <f t="shared" si="4"/>
        <v>14577.89351261</v>
      </c>
      <c r="AF308" s="20">
        <v>4240.68504175</v>
      </c>
      <c r="AG308" s="20">
        <v>5662.8244715800001</v>
      </c>
      <c r="AH308" s="20">
        <v>2611.71222008</v>
      </c>
      <c r="AI308" s="20">
        <v>1542.5618337400001</v>
      </c>
      <c r="AJ308" s="20">
        <v>317.56265492</v>
      </c>
      <c r="AK308" s="20">
        <v>157.38259145000001</v>
      </c>
      <c r="AL308" s="20">
        <v>45.164699089999999</v>
      </c>
      <c r="AM308" s="20">
        <v>10954.79664128</v>
      </c>
      <c r="AN308" s="20">
        <v>11853.06790753</v>
      </c>
      <c r="AO308" s="20">
        <v>2394.8241696300001</v>
      </c>
      <c r="AP308" s="20">
        <v>13679.622246360001</v>
      </c>
      <c r="AQ308" s="20">
        <v>8559.9724716500004</v>
      </c>
      <c r="AR308" s="20">
        <v>10034.52414965</v>
      </c>
      <c r="AS308" s="20">
        <v>17134.690153889998</v>
      </c>
      <c r="AT308" s="20">
        <v>11125.801431309999</v>
      </c>
      <c r="AU308" s="20">
        <v>1948.4582602800001</v>
      </c>
      <c r="AV308" s="20">
        <v>3249.3251865799998</v>
      </c>
      <c r="AW308" s="20">
        <v>755.72784495999997</v>
      </c>
      <c r="AX308" s="20">
        <v>55.377430760000003</v>
      </c>
    </row>
    <row r="309" spans="1:50">
      <c r="A309" s="2">
        <v>2918100</v>
      </c>
      <c r="B309" s="2" t="s">
        <v>314</v>
      </c>
      <c r="C309" s="3">
        <v>37680</v>
      </c>
      <c r="D309" s="4">
        <v>46.28</v>
      </c>
      <c r="E309" s="4">
        <v>53.72</v>
      </c>
      <c r="F309" s="4">
        <v>50.47</v>
      </c>
      <c r="G309" s="4">
        <v>49.53</v>
      </c>
      <c r="H309" s="7">
        <v>3843.36</v>
      </c>
      <c r="I309" s="7">
        <v>7000.9439999999995</v>
      </c>
      <c r="J309" s="7">
        <v>7140.36</v>
      </c>
      <c r="K309" s="7">
        <v>7935.4079999999994</v>
      </c>
      <c r="L309" s="7">
        <v>7260.9359999999997</v>
      </c>
      <c r="M309" s="7">
        <v>4495.2239999999993</v>
      </c>
      <c r="N309" s="9">
        <v>17174</v>
      </c>
      <c r="O309" s="7">
        <v>10734</v>
      </c>
      <c r="P309" s="11">
        <v>241</v>
      </c>
      <c r="Q309" s="16">
        <v>27.23</v>
      </c>
      <c r="R309" s="16">
        <v>46.29</v>
      </c>
      <c r="S309" s="16">
        <v>71.709999999999994</v>
      </c>
      <c r="T309" s="17">
        <v>12161</v>
      </c>
      <c r="U309" s="16">
        <v>44.14</v>
      </c>
      <c r="V309" s="16">
        <v>32</v>
      </c>
      <c r="W309" s="16">
        <v>26.66</v>
      </c>
      <c r="X309" s="16">
        <v>31.68</v>
      </c>
      <c r="Y309" s="16">
        <v>24.89</v>
      </c>
      <c r="Z309" s="16">
        <v>36.409999999999997</v>
      </c>
      <c r="AA309" s="16">
        <v>48.45</v>
      </c>
      <c r="AB309" s="16">
        <v>31.92</v>
      </c>
      <c r="AC309" s="20">
        <v>30853.69368104</v>
      </c>
      <c r="AD309" s="7">
        <v>17144.848017460001</v>
      </c>
      <c r="AE309" s="20">
        <f t="shared" si="4"/>
        <v>20334.692961889999</v>
      </c>
      <c r="AF309" s="20">
        <v>8213.3972795400005</v>
      </c>
      <c r="AG309" s="20">
        <v>7599.5211657700002</v>
      </c>
      <c r="AH309" s="20">
        <v>3351.93828764</v>
      </c>
      <c r="AI309" s="20">
        <v>831.32234001999996</v>
      </c>
      <c r="AJ309" s="20">
        <v>298.11747387999998</v>
      </c>
      <c r="AK309" s="20">
        <v>40.396415040000001</v>
      </c>
      <c r="AL309" s="20" t="s">
        <v>309</v>
      </c>
      <c r="AM309" s="20">
        <v>10519.00071916</v>
      </c>
      <c r="AN309" s="20">
        <v>17850.706444660002</v>
      </c>
      <c r="AO309" s="20">
        <v>3571.0921603500001</v>
      </c>
      <c r="AP309" s="20">
        <v>13002.987236389999</v>
      </c>
      <c r="AQ309" s="20">
        <v>6947.9085588099997</v>
      </c>
      <c r="AR309" s="20">
        <v>13883.508942709999</v>
      </c>
      <c r="AS309" s="20">
        <v>19735.69368104</v>
      </c>
      <c r="AT309" s="20">
        <v>15883.857453279999</v>
      </c>
      <c r="AU309" s="20">
        <v>1408.0983244900001</v>
      </c>
      <c r="AV309" s="20">
        <v>2081.79405941</v>
      </c>
      <c r="AW309" s="20">
        <v>361.94384386000002</v>
      </c>
      <c r="AX309" s="20" t="s">
        <v>309</v>
      </c>
    </row>
    <row r="310" spans="1:50">
      <c r="A310" s="2">
        <v>2918357</v>
      </c>
      <c r="B310" s="2" t="s">
        <v>315</v>
      </c>
      <c r="C310" s="3">
        <v>22549</v>
      </c>
      <c r="D310" s="4">
        <v>60.18</v>
      </c>
      <c r="E310" s="4">
        <v>39.82</v>
      </c>
      <c r="F310" s="4">
        <v>50.48</v>
      </c>
      <c r="G310" s="4">
        <v>49.52</v>
      </c>
      <c r="H310" s="7">
        <v>2620.1937999999996</v>
      </c>
      <c r="I310" s="7">
        <v>4160.2905000000001</v>
      </c>
      <c r="J310" s="7">
        <v>4241.4668999999994</v>
      </c>
      <c r="K310" s="7">
        <v>5380.1913999999997</v>
      </c>
      <c r="L310" s="7">
        <v>3993.4279000000006</v>
      </c>
      <c r="M310" s="7">
        <v>2151.1745999999998</v>
      </c>
      <c r="N310" s="9">
        <v>6518</v>
      </c>
      <c r="O310" s="7">
        <v>6233</v>
      </c>
      <c r="P310" s="11">
        <v>227</v>
      </c>
      <c r="Q310" s="16">
        <v>21.87</v>
      </c>
      <c r="R310" s="16">
        <v>45.11</v>
      </c>
      <c r="S310" s="16">
        <v>75.25</v>
      </c>
      <c r="T310" s="17">
        <v>1880</v>
      </c>
      <c r="U310" s="16">
        <v>28.74</v>
      </c>
      <c r="V310" s="16">
        <v>20.67</v>
      </c>
      <c r="W310" s="16">
        <v>1.47</v>
      </c>
      <c r="X310" s="16">
        <v>4.17</v>
      </c>
      <c r="Y310" s="16">
        <v>83.01</v>
      </c>
      <c r="Z310" s="16">
        <v>86.39</v>
      </c>
      <c r="AA310" s="16">
        <v>15.53</v>
      </c>
      <c r="AB310" s="16">
        <v>9.43</v>
      </c>
      <c r="AC310" s="20">
        <v>18135.47131967</v>
      </c>
      <c r="AD310" s="7">
        <v>8937.25961775</v>
      </c>
      <c r="AE310" s="20">
        <f t="shared" si="4"/>
        <v>11817.047957670002</v>
      </c>
      <c r="AF310" s="20">
        <v>4347.7187824000002</v>
      </c>
      <c r="AG310" s="20">
        <v>4882.3344700999996</v>
      </c>
      <c r="AH310" s="20">
        <v>1844.8111878499999</v>
      </c>
      <c r="AI310" s="20">
        <v>534.10388636000005</v>
      </c>
      <c r="AJ310" s="20">
        <v>129.73231372000001</v>
      </c>
      <c r="AK310" s="20">
        <v>59.198466209999999</v>
      </c>
      <c r="AL310" s="20">
        <v>19.148851029999999</v>
      </c>
      <c r="AM310" s="20">
        <v>6318.4233619899996</v>
      </c>
      <c r="AN310" s="20">
        <v>9540.7878794499993</v>
      </c>
      <c r="AO310" s="20">
        <v>950.19300610000005</v>
      </c>
      <c r="AP310" s="20">
        <v>8594.6834402099994</v>
      </c>
      <c r="AQ310" s="20">
        <v>5368.2303558900003</v>
      </c>
      <c r="AR310" s="20">
        <v>7421.9412084899996</v>
      </c>
      <c r="AS310" s="20">
        <v>11536.471319660001</v>
      </c>
      <c r="AT310" s="20">
        <v>8478.2109812100007</v>
      </c>
      <c r="AU310" s="20">
        <v>1199.8771262400001</v>
      </c>
      <c r="AV310" s="20">
        <v>1543.96807945</v>
      </c>
      <c r="AW310" s="20">
        <v>272.45065559</v>
      </c>
      <c r="AX310" s="20">
        <v>41.964477170000002</v>
      </c>
    </row>
    <row r="311" spans="1:50">
      <c r="A311" s="2">
        <v>2918803</v>
      </c>
      <c r="B311" s="2" t="s">
        <v>316</v>
      </c>
      <c r="C311" s="3">
        <v>22201</v>
      </c>
      <c r="D311" s="4">
        <v>27.39</v>
      </c>
      <c r="E311" s="4">
        <v>72.61</v>
      </c>
      <c r="F311" s="4">
        <v>50.84</v>
      </c>
      <c r="G311" s="4">
        <v>49.16</v>
      </c>
      <c r="H311" s="7">
        <v>2137.9562999999998</v>
      </c>
      <c r="I311" s="7">
        <v>3880.7347999999997</v>
      </c>
      <c r="J311" s="7">
        <v>4335.8553000000002</v>
      </c>
      <c r="K311" s="7">
        <v>5321.5796999999993</v>
      </c>
      <c r="L311" s="7">
        <v>4322.5347000000002</v>
      </c>
      <c r="M311" s="7">
        <v>2204.5592999999999</v>
      </c>
      <c r="N311" s="9">
        <v>8880</v>
      </c>
      <c r="O311" s="7">
        <v>6355</v>
      </c>
      <c r="P311" s="11">
        <v>232</v>
      </c>
      <c r="Q311" s="16">
        <v>23.36</v>
      </c>
      <c r="R311" s="16">
        <v>44.77</v>
      </c>
      <c r="S311" s="16">
        <v>72.510000000000005</v>
      </c>
      <c r="T311" s="17">
        <v>9146</v>
      </c>
      <c r="U311" s="16">
        <v>35.06</v>
      </c>
      <c r="V311" s="16">
        <v>27.44</v>
      </c>
      <c r="W311" s="16">
        <v>14.4</v>
      </c>
      <c r="X311" s="16">
        <v>19.04</v>
      </c>
      <c r="Y311" s="16">
        <v>21.65</v>
      </c>
      <c r="Z311" s="16">
        <v>39.590000000000003</v>
      </c>
      <c r="AA311" s="16">
        <v>63.95</v>
      </c>
      <c r="AB311" s="16">
        <v>41.37</v>
      </c>
      <c r="AC311" s="20">
        <v>18412.773820869999</v>
      </c>
      <c r="AD311" s="7">
        <v>10621.75188082</v>
      </c>
      <c r="AE311" s="20">
        <f t="shared" si="4"/>
        <v>12032.543927650002</v>
      </c>
      <c r="AF311" s="20">
        <v>5027.5887851300004</v>
      </c>
      <c r="AG311" s="20">
        <v>4960.0773612900002</v>
      </c>
      <c r="AH311" s="20">
        <v>1542.6583259500001</v>
      </c>
      <c r="AI311" s="20">
        <v>368.76842872999998</v>
      </c>
      <c r="AJ311" s="20">
        <v>98.209967340000006</v>
      </c>
      <c r="AK311" s="20">
        <v>35.241059210000003</v>
      </c>
      <c r="AL311" s="20" t="s">
        <v>309</v>
      </c>
      <c r="AM311" s="20">
        <v>6380.2298932699996</v>
      </c>
      <c r="AN311" s="20">
        <v>11044.021302929999</v>
      </c>
      <c r="AO311" s="20">
        <v>1713.92486715</v>
      </c>
      <c r="AP311" s="20">
        <v>7368.7525179900003</v>
      </c>
      <c r="AQ311" s="20">
        <v>4666.3050261199996</v>
      </c>
      <c r="AR311" s="20">
        <v>7219.0347871100003</v>
      </c>
      <c r="AS311" s="20">
        <v>11812.77382092</v>
      </c>
      <c r="AT311" s="20">
        <v>8801.6538675699994</v>
      </c>
      <c r="AU311" s="20">
        <v>1213.7362463699999</v>
      </c>
      <c r="AV311" s="20">
        <v>1485.86106784</v>
      </c>
      <c r="AW311" s="20">
        <v>311.52263914000002</v>
      </c>
      <c r="AX311" s="20" t="s">
        <v>309</v>
      </c>
    </row>
    <row r="312" spans="1:50">
      <c r="A312" s="2">
        <v>2919157</v>
      </c>
      <c r="B312" s="2" t="s">
        <v>317</v>
      </c>
      <c r="C312" s="3">
        <v>25646</v>
      </c>
      <c r="D312" s="4">
        <v>39.19</v>
      </c>
      <c r="E312" s="4">
        <v>60.81</v>
      </c>
      <c r="F312" s="4">
        <v>51.01</v>
      </c>
      <c r="G312" s="4">
        <v>48.99</v>
      </c>
      <c r="H312" s="7">
        <v>2715.9114</v>
      </c>
      <c r="I312" s="7">
        <v>4603.4569999999994</v>
      </c>
      <c r="J312" s="7">
        <v>4841.9647999999997</v>
      </c>
      <c r="K312" s="7">
        <v>6001.1639999999989</v>
      </c>
      <c r="L312" s="7">
        <v>4944.5488000000005</v>
      </c>
      <c r="M312" s="7">
        <v>2538.9540000000002</v>
      </c>
      <c r="N312" s="9">
        <v>7692</v>
      </c>
      <c r="O312" s="7">
        <v>7277</v>
      </c>
      <c r="P312" s="11">
        <v>222</v>
      </c>
      <c r="Q312" s="16">
        <v>26.99</v>
      </c>
      <c r="R312" s="16">
        <v>49.55</v>
      </c>
      <c r="S312" s="16">
        <v>75.3</v>
      </c>
      <c r="T312" s="17">
        <v>1988</v>
      </c>
      <c r="U312" s="16">
        <v>25.11</v>
      </c>
      <c r="V312" s="16">
        <v>20.99</v>
      </c>
      <c r="W312" s="16">
        <v>25.76</v>
      </c>
      <c r="X312" s="16">
        <v>8.25</v>
      </c>
      <c r="Y312" s="16">
        <v>55.03</v>
      </c>
      <c r="Z312" s="16">
        <v>83.22</v>
      </c>
      <c r="AA312" s="16">
        <v>19.21</v>
      </c>
      <c r="AB312" s="16">
        <v>8.5299999999999994</v>
      </c>
      <c r="AC312" s="20">
        <v>20936.443664900002</v>
      </c>
      <c r="AD312" s="7">
        <v>9977.6492040499998</v>
      </c>
      <c r="AE312" s="20">
        <f t="shared" si="4"/>
        <v>13668.43119164</v>
      </c>
      <c r="AF312" s="20">
        <v>6055.1152304400002</v>
      </c>
      <c r="AG312" s="20">
        <v>5012.3234919799997</v>
      </c>
      <c r="AH312" s="20">
        <v>1923.19928538</v>
      </c>
      <c r="AI312" s="20">
        <v>491.01286532</v>
      </c>
      <c r="AJ312" s="20">
        <v>140.19888148999999</v>
      </c>
      <c r="AK312" s="20">
        <v>46.581437029999996</v>
      </c>
      <c r="AL312" s="20" t="s">
        <v>309</v>
      </c>
      <c r="AM312" s="20">
        <v>7268.0124732599998</v>
      </c>
      <c r="AN312" s="20">
        <v>10947.489691909999</v>
      </c>
      <c r="AO312" s="20">
        <v>1439.3130024899999</v>
      </c>
      <c r="AP312" s="20">
        <v>9988.9539729900007</v>
      </c>
      <c r="AQ312" s="20">
        <v>5828.6994707699996</v>
      </c>
      <c r="AR312" s="20">
        <v>8207.9328677199992</v>
      </c>
      <c r="AS312" s="20">
        <v>13480.44366492</v>
      </c>
      <c r="AT312" s="20">
        <v>9578.2739622999998</v>
      </c>
      <c r="AU312" s="20">
        <v>1730.9752002600001</v>
      </c>
      <c r="AV312" s="20">
        <v>1924.1733105400001</v>
      </c>
      <c r="AW312" s="20">
        <v>239.21852491999999</v>
      </c>
      <c r="AX312" s="20">
        <v>7.8026669000000002</v>
      </c>
    </row>
    <row r="313" spans="1:50">
      <c r="A313" s="2">
        <v>2919504</v>
      </c>
      <c r="B313" s="2" t="s">
        <v>318</v>
      </c>
      <c r="C313" s="3">
        <v>42693</v>
      </c>
      <c r="D313" s="4">
        <v>48.09</v>
      </c>
      <c r="E313" s="4">
        <v>51.91</v>
      </c>
      <c r="F313" s="4">
        <v>50.34</v>
      </c>
      <c r="G313" s="4">
        <v>49.66</v>
      </c>
      <c r="H313" s="7">
        <v>3564.8654999999999</v>
      </c>
      <c r="I313" s="7">
        <v>6613.1457000000009</v>
      </c>
      <c r="J313" s="7">
        <v>8150.0937000000004</v>
      </c>
      <c r="K313" s="7">
        <v>10365.8604</v>
      </c>
      <c r="L313" s="7">
        <v>8752.0650000000005</v>
      </c>
      <c r="M313" s="7">
        <v>5246.9696999999996</v>
      </c>
      <c r="N313" s="9">
        <v>13752</v>
      </c>
      <c r="O313" s="7">
        <v>11394</v>
      </c>
      <c r="P313" s="11">
        <v>307</v>
      </c>
      <c r="Q313" s="16">
        <v>17.38</v>
      </c>
      <c r="R313" s="16">
        <v>35.590000000000003</v>
      </c>
      <c r="S313" s="16">
        <v>64.81</v>
      </c>
      <c r="T313" s="17">
        <v>12090</v>
      </c>
      <c r="U313" s="16">
        <v>28.2</v>
      </c>
      <c r="V313" s="16">
        <v>21.15</v>
      </c>
      <c r="W313" s="16">
        <v>17.55</v>
      </c>
      <c r="X313" s="16">
        <v>26.71</v>
      </c>
      <c r="Y313" s="16">
        <v>30.34</v>
      </c>
      <c r="Z313" s="16">
        <v>44.09</v>
      </c>
      <c r="AA313" s="16">
        <v>52.12</v>
      </c>
      <c r="AB313" s="16">
        <v>29.2</v>
      </c>
      <c r="AC313" s="20">
        <v>36311.692511349996</v>
      </c>
      <c r="AD313" s="7">
        <v>15946.006707029999</v>
      </c>
      <c r="AE313" s="20">
        <f t="shared" si="4"/>
        <v>22121.811397629994</v>
      </c>
      <c r="AF313" s="20">
        <v>6375.5409235099996</v>
      </c>
      <c r="AG313" s="20">
        <v>10923.96225907</v>
      </c>
      <c r="AH313" s="20">
        <v>3196.8037377700002</v>
      </c>
      <c r="AI313" s="20">
        <v>1210.31933009</v>
      </c>
      <c r="AJ313" s="20">
        <v>312.13231567999998</v>
      </c>
      <c r="AK313" s="20">
        <v>52.107567860000003</v>
      </c>
      <c r="AL313" s="20">
        <v>50.945263650000001</v>
      </c>
      <c r="AM313" s="20">
        <v>14189.88111371</v>
      </c>
      <c r="AN313" s="20">
        <v>17163.865273089999</v>
      </c>
      <c r="AO313" s="20">
        <v>2533.2795581099999</v>
      </c>
      <c r="AP313" s="20">
        <v>19147.82723825</v>
      </c>
      <c r="AQ313" s="20">
        <v>11656.6015556</v>
      </c>
      <c r="AR313" s="20">
        <v>11918.55901028</v>
      </c>
      <c r="AS313" s="20">
        <v>24314.692511329999</v>
      </c>
      <c r="AT313" s="20">
        <v>18336.239793320001</v>
      </c>
      <c r="AU313" s="20">
        <v>1845.29247373</v>
      </c>
      <c r="AV313" s="20">
        <v>3453.9235230300001</v>
      </c>
      <c r="AW313" s="20">
        <v>660.07074738999995</v>
      </c>
      <c r="AX313" s="20">
        <v>19.165973860000001</v>
      </c>
    </row>
    <row r="314" spans="1:50">
      <c r="A314" s="2">
        <v>2919801</v>
      </c>
      <c r="B314" s="2" t="s">
        <v>319</v>
      </c>
      <c r="C314" s="3">
        <v>47051</v>
      </c>
      <c r="D314" s="4">
        <v>32.75</v>
      </c>
      <c r="E314" s="4">
        <v>67.25</v>
      </c>
      <c r="F314" s="4">
        <v>50.03</v>
      </c>
      <c r="G314" s="4">
        <v>49.97</v>
      </c>
      <c r="H314" s="7">
        <v>4102.8472000000002</v>
      </c>
      <c r="I314" s="7">
        <v>8078.6567000000005</v>
      </c>
      <c r="J314" s="7">
        <v>9471.3662999999997</v>
      </c>
      <c r="K314" s="7">
        <v>10322.9894</v>
      </c>
      <c r="L314" s="7">
        <v>9259.6368000000002</v>
      </c>
      <c r="M314" s="7">
        <v>5815.5036</v>
      </c>
      <c r="N314" s="9">
        <v>18442</v>
      </c>
      <c r="O314" s="7">
        <v>12102</v>
      </c>
      <c r="P314" s="11">
        <v>262</v>
      </c>
      <c r="Q314" s="16">
        <v>23.26</v>
      </c>
      <c r="R314" s="16">
        <v>40.450000000000003</v>
      </c>
      <c r="S314" s="16">
        <v>68.87</v>
      </c>
      <c r="T314" s="17">
        <v>4766</v>
      </c>
      <c r="U314" s="16">
        <v>35.18</v>
      </c>
      <c r="V314" s="16">
        <v>26.44</v>
      </c>
      <c r="W314" s="16">
        <v>2.5</v>
      </c>
      <c r="X314" s="16">
        <v>23.48</v>
      </c>
      <c r="Y314" s="16">
        <v>74.27</v>
      </c>
      <c r="Z314" s="16">
        <v>66.47</v>
      </c>
      <c r="AA314" s="16">
        <v>23.23</v>
      </c>
      <c r="AB314" s="16">
        <v>10.06</v>
      </c>
      <c r="AC314" s="20">
        <v>39561.088038800001</v>
      </c>
      <c r="AD314" s="7">
        <v>18043.257153909999</v>
      </c>
      <c r="AE314" s="20">
        <f t="shared" si="4"/>
        <v>22957.170544110002</v>
      </c>
      <c r="AF314" s="20">
        <v>8302.9937383600009</v>
      </c>
      <c r="AG314" s="20">
        <v>9547.8712946100004</v>
      </c>
      <c r="AH314" s="20">
        <v>3687.8687975500002</v>
      </c>
      <c r="AI314" s="20">
        <v>1140.4207242299999</v>
      </c>
      <c r="AJ314" s="20">
        <v>202.72179186</v>
      </c>
      <c r="AK314" s="20">
        <v>65.137620810000001</v>
      </c>
      <c r="AL314" s="20">
        <v>10.15657669</v>
      </c>
      <c r="AM314" s="20">
        <v>16603.917494820002</v>
      </c>
      <c r="AN314" s="20">
        <v>19586.524823629999</v>
      </c>
      <c r="AO314" s="20">
        <v>5297.05808531</v>
      </c>
      <c r="AP314" s="20">
        <v>19974.563215300001</v>
      </c>
      <c r="AQ314" s="20">
        <v>11306.85940951</v>
      </c>
      <c r="AR314" s="20">
        <v>16429.865509290001</v>
      </c>
      <c r="AS314" s="20">
        <v>25367.088038950002</v>
      </c>
      <c r="AT314" s="20">
        <v>19659.581613869999</v>
      </c>
      <c r="AU314" s="20">
        <v>2002.92914873</v>
      </c>
      <c r="AV314" s="20">
        <v>3170.7436829500002</v>
      </c>
      <c r="AW314" s="20">
        <v>523.18519612</v>
      </c>
      <c r="AX314" s="20">
        <v>10.648397279999999</v>
      </c>
    </row>
    <row r="315" spans="1:50">
      <c r="A315" s="2">
        <v>2920502</v>
      </c>
      <c r="B315" s="2" t="s">
        <v>320</v>
      </c>
      <c r="C315" s="3">
        <v>24613</v>
      </c>
      <c r="D315" s="4">
        <v>71.94</v>
      </c>
      <c r="E315" s="4">
        <v>28.06</v>
      </c>
      <c r="F315" s="4">
        <v>49.58</v>
      </c>
      <c r="G315" s="4">
        <v>50.42</v>
      </c>
      <c r="H315" s="7">
        <v>2131.4858000000004</v>
      </c>
      <c r="I315" s="7">
        <v>4149.7518</v>
      </c>
      <c r="J315" s="7">
        <v>4706.0056000000004</v>
      </c>
      <c r="K315" s="7">
        <v>5321.3306000000002</v>
      </c>
      <c r="L315" s="7">
        <v>5131.8105000000005</v>
      </c>
      <c r="M315" s="7">
        <v>3172.6157000000003</v>
      </c>
      <c r="N315" s="9">
        <v>9024</v>
      </c>
      <c r="O315" s="7">
        <v>7495</v>
      </c>
      <c r="P315" s="11">
        <v>241</v>
      </c>
      <c r="Q315" s="16">
        <v>20.99</v>
      </c>
      <c r="R315" s="16">
        <v>42.38</v>
      </c>
      <c r="S315" s="16">
        <v>71.47</v>
      </c>
      <c r="T315" s="17">
        <v>5187</v>
      </c>
      <c r="U315" s="16">
        <v>28.79</v>
      </c>
      <c r="V315" s="16">
        <v>24.61</v>
      </c>
      <c r="W315" s="16">
        <v>0.38</v>
      </c>
      <c r="X315" s="16">
        <v>6.28</v>
      </c>
      <c r="Y315" s="16">
        <v>60.28</v>
      </c>
      <c r="Z315" s="16">
        <v>71.53</v>
      </c>
      <c r="AA315" s="16">
        <v>39.340000000000003</v>
      </c>
      <c r="AB315" s="16">
        <v>22.19</v>
      </c>
      <c r="AC315" s="20">
        <v>20736.722827009999</v>
      </c>
      <c r="AD315" s="7">
        <v>10365.9653954</v>
      </c>
      <c r="AE315" s="20">
        <f t="shared" si="4"/>
        <v>14167.33981698</v>
      </c>
      <c r="AF315" s="20">
        <v>5196.7958327200004</v>
      </c>
      <c r="AG315" s="20">
        <v>6331.7250963300003</v>
      </c>
      <c r="AH315" s="20">
        <v>1752.83597566</v>
      </c>
      <c r="AI315" s="20">
        <v>658.98330429999999</v>
      </c>
      <c r="AJ315" s="20">
        <v>169.85242253999999</v>
      </c>
      <c r="AK315" s="20">
        <v>47.123489020000001</v>
      </c>
      <c r="AL315" s="20">
        <v>10.023696409999999</v>
      </c>
      <c r="AM315" s="20">
        <v>6569.3830100200003</v>
      </c>
      <c r="AN315" s="20">
        <v>11302.793773740001</v>
      </c>
      <c r="AO315" s="20">
        <v>1433.68432381</v>
      </c>
      <c r="AP315" s="20">
        <v>9433.9290532600007</v>
      </c>
      <c r="AQ315" s="20">
        <v>5135.6986862100002</v>
      </c>
      <c r="AR315" s="20">
        <v>8539.3728051300004</v>
      </c>
      <c r="AS315" s="20">
        <v>13612.72282703</v>
      </c>
      <c r="AT315" s="20">
        <v>10028.12167024</v>
      </c>
      <c r="AU315" s="20">
        <v>1075.4344269999999</v>
      </c>
      <c r="AV315" s="20">
        <v>2104.71309079</v>
      </c>
      <c r="AW315" s="20">
        <v>339.49916087999998</v>
      </c>
      <c r="AX315" s="20">
        <v>64.954478120000005</v>
      </c>
    </row>
    <row r="316" spans="1:50">
      <c r="A316" s="2">
        <v>2920601</v>
      </c>
      <c r="B316" s="2" t="s">
        <v>321</v>
      </c>
      <c r="C316" s="3">
        <v>42815</v>
      </c>
      <c r="D316" s="4">
        <v>58.61</v>
      </c>
      <c r="E316" s="4">
        <v>41.39</v>
      </c>
      <c r="F316" s="4">
        <v>50.25</v>
      </c>
      <c r="G316" s="4">
        <v>49.75</v>
      </c>
      <c r="H316" s="7">
        <v>3827.6609999999996</v>
      </c>
      <c r="I316" s="7">
        <v>6854.6815000000006</v>
      </c>
      <c r="J316" s="7">
        <v>8293.2655000000013</v>
      </c>
      <c r="K316" s="7">
        <v>10832.195</v>
      </c>
      <c r="L316" s="7">
        <v>8434.5550000000003</v>
      </c>
      <c r="M316" s="7">
        <v>4572.6419999999998</v>
      </c>
      <c r="N316" s="9">
        <v>14622</v>
      </c>
      <c r="O316" s="7">
        <v>12003</v>
      </c>
      <c r="P316" s="11">
        <v>246</v>
      </c>
      <c r="Q316" s="16">
        <v>24.96</v>
      </c>
      <c r="R316" s="16">
        <v>44.73</v>
      </c>
      <c r="S316" s="16">
        <v>71.599999999999994</v>
      </c>
      <c r="T316" s="17">
        <v>14751</v>
      </c>
      <c r="U316" s="16">
        <v>30.71</v>
      </c>
      <c r="V316" s="16">
        <v>22.75</v>
      </c>
      <c r="W316" s="16">
        <v>22.79</v>
      </c>
      <c r="X316" s="16">
        <v>37.71</v>
      </c>
      <c r="Y316" s="16">
        <v>35.380000000000003</v>
      </c>
      <c r="Z316" s="16">
        <v>28.89</v>
      </c>
      <c r="AA316" s="16">
        <v>41.83</v>
      </c>
      <c r="AB316" s="16">
        <v>33.4</v>
      </c>
      <c r="AC316" s="20">
        <v>36124.559990870002</v>
      </c>
      <c r="AD316" s="7">
        <v>17839.432806100001</v>
      </c>
      <c r="AE316" s="20">
        <f t="shared" si="4"/>
        <v>22537.01165697</v>
      </c>
      <c r="AF316" s="20">
        <v>9066.7390834399994</v>
      </c>
      <c r="AG316" s="20">
        <v>8165.39499419</v>
      </c>
      <c r="AH316" s="20">
        <v>3471.6768574500002</v>
      </c>
      <c r="AI316" s="20">
        <v>1446.65335867</v>
      </c>
      <c r="AJ316" s="20">
        <v>275.4785832</v>
      </c>
      <c r="AK316" s="20">
        <v>65.454295759999994</v>
      </c>
      <c r="AL316" s="20">
        <v>45.614484259999998</v>
      </c>
      <c r="AM316" s="20">
        <v>13587.54833381</v>
      </c>
      <c r="AN316" s="20">
        <v>19883.589666799999</v>
      </c>
      <c r="AO316" s="20">
        <v>4039.3946981399999</v>
      </c>
      <c r="AP316" s="20">
        <v>16240.97032398</v>
      </c>
      <c r="AQ316" s="20">
        <v>9548.1536356699999</v>
      </c>
      <c r="AR316" s="20">
        <v>13986.28784073</v>
      </c>
      <c r="AS316" s="20">
        <v>23871.55999079</v>
      </c>
      <c r="AT316" s="20">
        <v>16089.962703990001</v>
      </c>
      <c r="AU316" s="20">
        <v>2457.3593547800001</v>
      </c>
      <c r="AV316" s="20">
        <v>5015.3274240199999</v>
      </c>
      <c r="AW316" s="20">
        <v>269.25442817999999</v>
      </c>
      <c r="AX316" s="20">
        <v>39.656079820000002</v>
      </c>
    </row>
    <row r="317" spans="1:50">
      <c r="A317" s="2">
        <v>2921005</v>
      </c>
      <c r="B317" s="2" t="s">
        <v>322</v>
      </c>
      <c r="C317" s="3">
        <v>40183</v>
      </c>
      <c r="D317" s="4">
        <v>74.22</v>
      </c>
      <c r="E317" s="4">
        <v>25.78</v>
      </c>
      <c r="F317" s="4">
        <v>49.47</v>
      </c>
      <c r="G317" s="4">
        <v>50.53</v>
      </c>
      <c r="H317" s="7">
        <v>3962.0437999999999</v>
      </c>
      <c r="I317" s="7">
        <v>6602.0668999999998</v>
      </c>
      <c r="J317" s="7">
        <v>7699.0628000000006</v>
      </c>
      <c r="K317" s="7">
        <v>11038.2701</v>
      </c>
      <c r="L317" s="7">
        <v>7666.9163999999992</v>
      </c>
      <c r="M317" s="7">
        <v>3214.64</v>
      </c>
      <c r="N317" s="9">
        <v>6848</v>
      </c>
      <c r="O317" s="7">
        <v>11693</v>
      </c>
      <c r="P317" s="11">
        <v>380</v>
      </c>
      <c r="Q317" s="16">
        <v>8.0500000000000007</v>
      </c>
      <c r="R317" s="16">
        <v>24.81</v>
      </c>
      <c r="S317" s="16">
        <v>55.76</v>
      </c>
      <c r="T317" s="17">
        <v>2708</v>
      </c>
      <c r="U317" s="16">
        <v>18.760000000000002</v>
      </c>
      <c r="V317" s="16">
        <v>11.56</v>
      </c>
      <c r="W317" s="16">
        <v>20.62</v>
      </c>
      <c r="X317" s="16">
        <v>35.950000000000003</v>
      </c>
      <c r="Y317" s="16">
        <v>53.6</v>
      </c>
      <c r="Z317" s="16">
        <v>55.8</v>
      </c>
      <c r="AA317" s="16">
        <v>25.78</v>
      </c>
      <c r="AB317" s="16">
        <v>8.24</v>
      </c>
      <c r="AC317" s="20">
        <v>33386.15477252</v>
      </c>
      <c r="AD317" s="7">
        <v>15127.91501015</v>
      </c>
      <c r="AE317" s="20">
        <f t="shared" si="4"/>
        <v>19444.7651186</v>
      </c>
      <c r="AF317" s="20">
        <v>3240.9766703300002</v>
      </c>
      <c r="AG317" s="20">
        <v>7858.0323057799997</v>
      </c>
      <c r="AH317" s="20">
        <v>5391.0802702800001</v>
      </c>
      <c r="AI317" s="20">
        <v>2263.92543806</v>
      </c>
      <c r="AJ317" s="20">
        <v>581.05560961000003</v>
      </c>
      <c r="AK317" s="20">
        <v>71.13339938</v>
      </c>
      <c r="AL317" s="20">
        <v>38.561425159999999</v>
      </c>
      <c r="AM317" s="20">
        <v>13941.38965404</v>
      </c>
      <c r="AN317" s="20">
        <v>17636.301101569999</v>
      </c>
      <c r="AO317" s="20">
        <v>2811.04302379</v>
      </c>
      <c r="AP317" s="20">
        <v>15749.853671069999</v>
      </c>
      <c r="AQ317" s="20">
        <v>11130.34663025</v>
      </c>
      <c r="AR317" s="20">
        <v>13506.85592787</v>
      </c>
      <c r="AS317" s="20">
        <v>21926.154772639999</v>
      </c>
      <c r="AT317" s="20">
        <v>11667.77282427</v>
      </c>
      <c r="AU317" s="20">
        <v>2930.66007653</v>
      </c>
      <c r="AV317" s="20">
        <v>6728.4474034100003</v>
      </c>
      <c r="AW317" s="20">
        <v>569.30868970999995</v>
      </c>
      <c r="AX317" s="20">
        <v>29.965778719999999</v>
      </c>
    </row>
    <row r="318" spans="1:50">
      <c r="A318" s="2">
        <v>2921104</v>
      </c>
      <c r="B318" s="2" t="s">
        <v>323</v>
      </c>
      <c r="C318" s="3">
        <v>21560</v>
      </c>
      <c r="D318" s="4">
        <v>79.150000000000006</v>
      </c>
      <c r="E318" s="4">
        <v>20.85</v>
      </c>
      <c r="F318" s="4">
        <v>51.25</v>
      </c>
      <c r="G318" s="4">
        <v>48.75</v>
      </c>
      <c r="H318" s="7">
        <v>1910.2159999999997</v>
      </c>
      <c r="I318" s="7">
        <v>3516.4359999999997</v>
      </c>
      <c r="J318" s="7">
        <v>3809.652</v>
      </c>
      <c r="K318" s="7">
        <v>4635.3999999999996</v>
      </c>
      <c r="L318" s="7">
        <v>4680.6760000000004</v>
      </c>
      <c r="M318" s="7">
        <v>3009.7760000000003</v>
      </c>
      <c r="N318" s="9">
        <v>7766</v>
      </c>
      <c r="O318" s="7">
        <v>6852</v>
      </c>
      <c r="P318" s="11">
        <v>349</v>
      </c>
      <c r="Q318" s="16">
        <v>9.26</v>
      </c>
      <c r="R318" s="16">
        <v>27.71</v>
      </c>
      <c r="S318" s="16">
        <v>59.02</v>
      </c>
      <c r="T318" s="17">
        <v>2530</v>
      </c>
      <c r="U318" s="16">
        <v>31.15</v>
      </c>
      <c r="V318" s="16">
        <v>24.07</v>
      </c>
      <c r="W318" s="16">
        <v>45.09</v>
      </c>
      <c r="X318" s="16">
        <v>30.95</v>
      </c>
      <c r="Y318" s="16">
        <v>36.11</v>
      </c>
      <c r="Z318" s="16">
        <v>56.28</v>
      </c>
      <c r="AA318" s="16">
        <v>18.8</v>
      </c>
      <c r="AB318" s="16">
        <v>12.77</v>
      </c>
      <c r="AC318" s="20">
        <v>18166.881980949998</v>
      </c>
      <c r="AD318" s="7">
        <v>8126.4261714699996</v>
      </c>
      <c r="AE318" s="20">
        <f t="shared" si="4"/>
        <v>11946.111816859999</v>
      </c>
      <c r="AF318" s="20">
        <v>2778.9608901699999</v>
      </c>
      <c r="AG318" s="20">
        <v>5820.9341623700002</v>
      </c>
      <c r="AH318" s="20">
        <v>2084.64942423</v>
      </c>
      <c r="AI318" s="20">
        <v>970.45673134000003</v>
      </c>
      <c r="AJ318" s="20">
        <v>186.84214854000001</v>
      </c>
      <c r="AK318" s="20">
        <v>70.861455079999999</v>
      </c>
      <c r="AL318" s="20">
        <v>33.407005130000002</v>
      </c>
      <c r="AM318" s="20">
        <v>6220.77016413</v>
      </c>
      <c r="AN318" s="20">
        <v>9119.0459097799994</v>
      </c>
      <c r="AO318" s="20">
        <v>965.32891248999999</v>
      </c>
      <c r="AP318" s="20">
        <v>9047.8360712100002</v>
      </c>
      <c r="AQ318" s="20">
        <v>5255.4412516399998</v>
      </c>
      <c r="AR318" s="20">
        <v>6463.8129154300004</v>
      </c>
      <c r="AS318" s="20">
        <v>12275.881980980001</v>
      </c>
      <c r="AT318" s="20">
        <v>8896.0334469900008</v>
      </c>
      <c r="AU318" s="20">
        <v>1424.58245771</v>
      </c>
      <c r="AV318" s="20">
        <v>1469.83786248</v>
      </c>
      <c r="AW318" s="20">
        <v>485.42821379999998</v>
      </c>
      <c r="AX318" s="20" t="s">
        <v>309</v>
      </c>
    </row>
    <row r="319" spans="1:50">
      <c r="A319" s="2">
        <v>2921203</v>
      </c>
      <c r="B319" s="2" t="s">
        <v>324</v>
      </c>
      <c r="C319" s="3">
        <v>26475</v>
      </c>
      <c r="D319" s="4">
        <v>60.68</v>
      </c>
      <c r="E319" s="4">
        <v>39.32</v>
      </c>
      <c r="F319" s="4">
        <v>49.85</v>
      </c>
      <c r="G319" s="4">
        <v>50.15</v>
      </c>
      <c r="H319" s="7">
        <v>2509.83</v>
      </c>
      <c r="I319" s="7">
        <v>4439.8575000000001</v>
      </c>
      <c r="J319" s="7">
        <v>5083.2</v>
      </c>
      <c r="K319" s="7">
        <v>5853.6225000000004</v>
      </c>
      <c r="L319" s="7">
        <v>5231.4600000000009</v>
      </c>
      <c r="M319" s="7">
        <v>3354.3825000000002</v>
      </c>
      <c r="N319" s="9">
        <v>7974</v>
      </c>
      <c r="O319" s="7">
        <v>8120</v>
      </c>
      <c r="P319" s="11">
        <v>255</v>
      </c>
      <c r="Q319" s="16">
        <v>24.64</v>
      </c>
      <c r="R319" s="16">
        <v>46.03</v>
      </c>
      <c r="S319" s="16">
        <v>70.94</v>
      </c>
      <c r="T319" s="17">
        <v>3502</v>
      </c>
      <c r="U319" s="16">
        <v>25.91</v>
      </c>
      <c r="V319" s="16">
        <v>20.420000000000002</v>
      </c>
      <c r="W319" s="16">
        <v>25.31</v>
      </c>
      <c r="X319" s="16">
        <v>36.44</v>
      </c>
      <c r="Y319" s="16">
        <v>36.31</v>
      </c>
      <c r="Z319" s="16">
        <v>49.5</v>
      </c>
      <c r="AA319" s="16">
        <v>38.380000000000003</v>
      </c>
      <c r="AB319" s="16">
        <v>14.06</v>
      </c>
      <c r="AC319" s="20">
        <v>22138.2698327</v>
      </c>
      <c r="AD319" s="7">
        <v>11087.669746080001</v>
      </c>
      <c r="AE319" s="20">
        <f t="shared" si="4"/>
        <v>14752.322735239999</v>
      </c>
      <c r="AF319" s="20">
        <v>5733.9967863900001</v>
      </c>
      <c r="AG319" s="20">
        <v>6057.6960556100003</v>
      </c>
      <c r="AH319" s="20">
        <v>2098.9398073100001</v>
      </c>
      <c r="AI319" s="20">
        <v>602.79130185999998</v>
      </c>
      <c r="AJ319" s="20">
        <v>216.17532675000001</v>
      </c>
      <c r="AK319" s="20">
        <v>22.064445060000001</v>
      </c>
      <c r="AL319" s="20">
        <v>20.659012260000001</v>
      </c>
      <c r="AM319" s="20">
        <v>7385.9470972899999</v>
      </c>
      <c r="AN319" s="20">
        <v>12219.573214599999</v>
      </c>
      <c r="AO319" s="20">
        <v>1995.96090256</v>
      </c>
      <c r="AP319" s="20">
        <v>9918.6966179299998</v>
      </c>
      <c r="AQ319" s="20">
        <v>5389.9861947299996</v>
      </c>
      <c r="AR319" s="20">
        <v>8734.7116161199992</v>
      </c>
      <c r="AS319" s="20">
        <v>14433.26983252</v>
      </c>
      <c r="AT319" s="20">
        <v>10801.3145355</v>
      </c>
      <c r="AU319" s="20">
        <v>1273.0938114200001</v>
      </c>
      <c r="AV319" s="20">
        <v>1794.99731084</v>
      </c>
      <c r="AW319" s="20">
        <v>543.77952144000005</v>
      </c>
      <c r="AX319" s="20">
        <v>20.084653320000001</v>
      </c>
    </row>
    <row r="320" spans="1:50">
      <c r="A320" s="2">
        <v>2921708</v>
      </c>
      <c r="B320" s="2" t="s">
        <v>325</v>
      </c>
      <c r="C320" s="3">
        <v>35164</v>
      </c>
      <c r="D320" s="4">
        <v>57.64</v>
      </c>
      <c r="E320" s="4">
        <v>42.36</v>
      </c>
      <c r="F320" s="4">
        <v>50.3</v>
      </c>
      <c r="G320" s="4">
        <v>49.7</v>
      </c>
      <c r="H320" s="7">
        <v>3822.3267999999998</v>
      </c>
      <c r="I320" s="7">
        <v>6776.1028000000006</v>
      </c>
      <c r="J320" s="7">
        <v>6698.7420000000011</v>
      </c>
      <c r="K320" s="7">
        <v>7268.3987999999999</v>
      </c>
      <c r="L320" s="7">
        <v>6765.5536000000002</v>
      </c>
      <c r="M320" s="7">
        <v>3829.3596000000002</v>
      </c>
      <c r="N320" s="9">
        <v>10814</v>
      </c>
      <c r="O320" s="7">
        <v>9928</v>
      </c>
      <c r="P320" s="11">
        <v>245</v>
      </c>
      <c r="Q320" s="16">
        <v>22.98</v>
      </c>
      <c r="R320" s="16">
        <v>44.99</v>
      </c>
      <c r="S320" s="16">
        <v>73.27</v>
      </c>
      <c r="T320" s="17">
        <v>8473</v>
      </c>
      <c r="U320" s="16">
        <v>29.94</v>
      </c>
      <c r="V320" s="16">
        <v>22.01</v>
      </c>
      <c r="W320" s="16">
        <v>23.3</v>
      </c>
      <c r="X320" s="16">
        <v>7.91</v>
      </c>
      <c r="Y320" s="16">
        <v>43.33</v>
      </c>
      <c r="Z320" s="16">
        <v>67.2</v>
      </c>
      <c r="AA320" s="16">
        <v>33.369999999999997</v>
      </c>
      <c r="AB320" s="16">
        <v>24.89</v>
      </c>
      <c r="AC320" s="20">
        <v>28587.05915999</v>
      </c>
      <c r="AD320" s="7">
        <v>13918.775975930001</v>
      </c>
      <c r="AE320" s="20">
        <f t="shared" si="4"/>
        <v>17930.799790139998</v>
      </c>
      <c r="AF320" s="20">
        <v>6644.0935098999998</v>
      </c>
      <c r="AG320" s="20">
        <v>7695.6139662799997</v>
      </c>
      <c r="AH320" s="20">
        <v>2444.0637228599999</v>
      </c>
      <c r="AI320" s="20">
        <v>931.20681807000005</v>
      </c>
      <c r="AJ320" s="20">
        <v>177.38410696</v>
      </c>
      <c r="AK320" s="20">
        <v>38.437666069999999</v>
      </c>
      <c r="AL320" s="20" t="s">
        <v>309</v>
      </c>
      <c r="AM320" s="20">
        <v>10656.2593698</v>
      </c>
      <c r="AN320" s="20">
        <v>15244.00641143</v>
      </c>
      <c r="AO320" s="20">
        <v>2815.5059824599998</v>
      </c>
      <c r="AP320" s="20">
        <v>13343.052748509999</v>
      </c>
      <c r="AQ320" s="20">
        <v>7840.7533873399998</v>
      </c>
      <c r="AR320" s="20">
        <v>11892.940266490001</v>
      </c>
      <c r="AS320" s="20">
        <v>17867.059159929999</v>
      </c>
      <c r="AT320" s="20">
        <v>13233.087597850001</v>
      </c>
      <c r="AU320" s="20">
        <v>1725.70610728</v>
      </c>
      <c r="AV320" s="20">
        <v>2433.45727988</v>
      </c>
      <c r="AW320" s="20">
        <v>474.80817492</v>
      </c>
      <c r="AX320" s="20" t="s">
        <v>309</v>
      </c>
    </row>
    <row r="321" spans="1:50">
      <c r="A321" s="2">
        <v>2922003</v>
      </c>
      <c r="B321" s="2" t="s">
        <v>326</v>
      </c>
      <c r="C321" s="3">
        <v>36026</v>
      </c>
      <c r="D321" s="4">
        <v>76.31</v>
      </c>
      <c r="E321" s="4">
        <v>23.69</v>
      </c>
      <c r="F321" s="4">
        <v>50.48</v>
      </c>
      <c r="G321" s="4">
        <v>49.52</v>
      </c>
      <c r="H321" s="7">
        <v>3883.6027999999997</v>
      </c>
      <c r="I321" s="7">
        <v>6776.4905999999992</v>
      </c>
      <c r="J321" s="7">
        <v>6888.1711999999998</v>
      </c>
      <c r="K321" s="7">
        <v>8880.4089999999997</v>
      </c>
      <c r="L321" s="7">
        <v>6960.2232000000004</v>
      </c>
      <c r="M321" s="7">
        <v>2640.7058000000002</v>
      </c>
      <c r="N321" s="9">
        <v>9264</v>
      </c>
      <c r="O321" s="7">
        <v>10541</v>
      </c>
      <c r="P321" s="11">
        <v>442</v>
      </c>
      <c r="Q321" s="16">
        <v>6.29</v>
      </c>
      <c r="R321" s="16">
        <v>21.92</v>
      </c>
      <c r="S321" s="16">
        <v>50.88</v>
      </c>
      <c r="T321" s="17">
        <v>4192</v>
      </c>
      <c r="U321" s="16">
        <v>25.61</v>
      </c>
      <c r="V321" s="16">
        <v>18.260000000000002</v>
      </c>
      <c r="W321" s="16">
        <v>12.87</v>
      </c>
      <c r="X321" s="16">
        <v>16.899999999999999</v>
      </c>
      <c r="Y321" s="16">
        <v>68.55</v>
      </c>
      <c r="Z321" s="16">
        <v>70.040000000000006</v>
      </c>
      <c r="AA321" s="16">
        <v>18.579999999999998</v>
      </c>
      <c r="AB321" s="16">
        <v>13.06</v>
      </c>
      <c r="AC321" s="20">
        <v>29366.279586410001</v>
      </c>
      <c r="AD321" s="7">
        <v>14755.08699758</v>
      </c>
      <c r="AE321" s="20">
        <f t="shared" si="4"/>
        <v>17669.781592539999</v>
      </c>
      <c r="AF321" s="20">
        <v>2621.57768541</v>
      </c>
      <c r="AG321" s="20">
        <v>6661.9972187100002</v>
      </c>
      <c r="AH321" s="20">
        <v>4587.5233329800003</v>
      </c>
      <c r="AI321" s="20">
        <v>2579.7019424099999</v>
      </c>
      <c r="AJ321" s="20">
        <v>780.24099377000005</v>
      </c>
      <c r="AK321" s="20">
        <v>324.20776038000002</v>
      </c>
      <c r="AL321" s="20">
        <v>114.53265888</v>
      </c>
      <c r="AM321" s="20">
        <v>11696.497993819999</v>
      </c>
      <c r="AN321" s="20">
        <v>16328.18589585</v>
      </c>
      <c r="AO321" s="20">
        <v>2313.5995504699999</v>
      </c>
      <c r="AP321" s="20">
        <v>13038.093690510001</v>
      </c>
      <c r="AQ321" s="20">
        <v>9382.8984433500009</v>
      </c>
      <c r="AR321" s="20">
        <v>11819.439933879999</v>
      </c>
      <c r="AS321" s="20">
        <v>18465.27958635</v>
      </c>
      <c r="AT321" s="20">
        <v>10571.2258975</v>
      </c>
      <c r="AU321" s="20">
        <v>2312.9595659400002</v>
      </c>
      <c r="AV321" s="20">
        <v>4314.3516627400004</v>
      </c>
      <c r="AW321" s="20">
        <v>1254.87320221</v>
      </c>
      <c r="AX321" s="20">
        <v>11.869257960000001</v>
      </c>
    </row>
    <row r="322" spans="1:50">
      <c r="A322" s="2">
        <v>2922102</v>
      </c>
      <c r="B322" s="2" t="s">
        <v>327</v>
      </c>
      <c r="C322" s="3">
        <v>24395</v>
      </c>
      <c r="D322" s="4">
        <v>55.6</v>
      </c>
      <c r="E322" s="4">
        <v>44.4</v>
      </c>
      <c r="F322" s="4">
        <v>50.69</v>
      </c>
      <c r="G322" s="4">
        <v>49.31</v>
      </c>
      <c r="H322" s="7">
        <v>2422.4234999999999</v>
      </c>
      <c r="I322" s="7">
        <v>4571.6229999999996</v>
      </c>
      <c r="J322" s="7">
        <v>4910.7134999999998</v>
      </c>
      <c r="K322" s="7">
        <v>5218.0905000000002</v>
      </c>
      <c r="L322" s="7">
        <v>4491.1194999999998</v>
      </c>
      <c r="M322" s="7">
        <v>2783.4695000000002</v>
      </c>
      <c r="N322" s="9">
        <v>7962</v>
      </c>
      <c r="O322" s="7">
        <v>6720</v>
      </c>
      <c r="P322" s="11">
        <v>245</v>
      </c>
      <c r="Q322" s="16">
        <v>21.72</v>
      </c>
      <c r="R322" s="16">
        <v>44.96</v>
      </c>
      <c r="S322" s="16">
        <v>74</v>
      </c>
      <c r="T322" s="17">
        <v>5172</v>
      </c>
      <c r="U322" s="16">
        <v>30.27</v>
      </c>
      <c r="V322" s="16">
        <v>22.88</v>
      </c>
      <c r="W322" s="16">
        <v>14.18</v>
      </c>
      <c r="X322" s="16">
        <v>32.43</v>
      </c>
      <c r="Y322" s="16">
        <v>52.01</v>
      </c>
      <c r="Z322" s="16">
        <v>46.62</v>
      </c>
      <c r="AA322" s="16">
        <v>33.82</v>
      </c>
      <c r="AB322" s="16">
        <v>20.95</v>
      </c>
      <c r="AC322" s="20">
        <v>20153.917861639999</v>
      </c>
      <c r="AD322" s="7">
        <v>9297.45422211</v>
      </c>
      <c r="AE322" s="20">
        <f t="shared" si="4"/>
        <v>12148.601184660001</v>
      </c>
      <c r="AF322" s="20">
        <v>4012.36675483</v>
      </c>
      <c r="AG322" s="20">
        <v>5624.0960645799996</v>
      </c>
      <c r="AH322" s="20">
        <v>1961.58931714</v>
      </c>
      <c r="AI322" s="20">
        <v>382.37784441999997</v>
      </c>
      <c r="AJ322" s="20">
        <v>79.971641660000003</v>
      </c>
      <c r="AK322" s="20">
        <v>52.948576359999997</v>
      </c>
      <c r="AL322" s="20">
        <v>35.250985669999999</v>
      </c>
      <c r="AM322" s="20">
        <v>8005.3166770199996</v>
      </c>
      <c r="AN322" s="20">
        <v>10212.262473659999</v>
      </c>
      <c r="AO322" s="20">
        <v>2051.1206515499998</v>
      </c>
      <c r="AP322" s="20">
        <v>9941.6553880200008</v>
      </c>
      <c r="AQ322" s="20">
        <v>5954.1960254699998</v>
      </c>
      <c r="AR322" s="20">
        <v>8373.6658895399996</v>
      </c>
      <c r="AS322" s="20">
        <v>12506.917861710001</v>
      </c>
      <c r="AT322" s="20">
        <v>9800.3812752100002</v>
      </c>
      <c r="AU322" s="20">
        <v>931.80490118</v>
      </c>
      <c r="AV322" s="20">
        <v>1559.4468866100001</v>
      </c>
      <c r="AW322" s="20">
        <v>215.28479870999999</v>
      </c>
      <c r="AX322" s="20" t="s">
        <v>309</v>
      </c>
    </row>
    <row r="323" spans="1:50">
      <c r="A323" s="2">
        <v>2922300</v>
      </c>
      <c r="B323" s="2" t="s">
        <v>328</v>
      </c>
      <c r="C323" s="3">
        <v>28899</v>
      </c>
      <c r="D323" s="4">
        <v>62.42</v>
      </c>
      <c r="E323" s="4">
        <v>37.58</v>
      </c>
      <c r="F323" s="4">
        <v>47.5</v>
      </c>
      <c r="G323" s="4">
        <v>52.5</v>
      </c>
      <c r="H323" s="7">
        <v>2430.4058999999997</v>
      </c>
      <c r="I323" s="7">
        <v>4618.0601999999999</v>
      </c>
      <c r="J323" s="7">
        <v>5461.9110000000001</v>
      </c>
      <c r="K323" s="7">
        <v>7227.6399000000001</v>
      </c>
      <c r="L323" s="7">
        <v>5915.6252999999988</v>
      </c>
      <c r="M323" s="7">
        <v>3242.4678000000004</v>
      </c>
      <c r="N323" s="9">
        <v>7358</v>
      </c>
      <c r="O323" s="7">
        <v>8318</v>
      </c>
      <c r="P323" s="11">
        <v>340</v>
      </c>
      <c r="Q323" s="16">
        <v>12.26</v>
      </c>
      <c r="R323" s="16">
        <v>28.69</v>
      </c>
      <c r="S323" s="16">
        <v>60.2</v>
      </c>
      <c r="T323" s="17">
        <v>6644</v>
      </c>
      <c r="U323" s="16">
        <v>23.35</v>
      </c>
      <c r="V323" s="16">
        <v>16.84</v>
      </c>
      <c r="W323" s="16">
        <v>10.08</v>
      </c>
      <c r="X323" s="16">
        <v>12.68</v>
      </c>
      <c r="Y323" s="16">
        <v>52.23</v>
      </c>
      <c r="Z323" s="16">
        <v>65.349999999999994</v>
      </c>
      <c r="AA323" s="16">
        <v>37.69</v>
      </c>
      <c r="AB323" s="16">
        <v>21.96</v>
      </c>
      <c r="AC323" s="20">
        <v>24604.425246840001</v>
      </c>
      <c r="AD323" s="7">
        <v>10807.882114530001</v>
      </c>
      <c r="AE323" s="20">
        <f t="shared" si="4"/>
        <v>15372.448269279999</v>
      </c>
      <c r="AF323" s="20">
        <v>3621.8421374200002</v>
      </c>
      <c r="AG323" s="20">
        <v>7017.7334170900003</v>
      </c>
      <c r="AH323" s="20">
        <v>3142.32366882</v>
      </c>
      <c r="AI323" s="20">
        <v>1086.85926004</v>
      </c>
      <c r="AJ323" s="20">
        <v>364.88375174999999</v>
      </c>
      <c r="AK323" s="20">
        <v>88.667520760000002</v>
      </c>
      <c r="AL323" s="20">
        <v>50.138513400000001</v>
      </c>
      <c r="AM323" s="20">
        <v>9231.9769776199992</v>
      </c>
      <c r="AN323" s="20">
        <v>12959.50104519</v>
      </c>
      <c r="AO323" s="20">
        <v>2579.9938102900001</v>
      </c>
      <c r="AP323" s="20">
        <v>11644.92420171</v>
      </c>
      <c r="AQ323" s="20">
        <v>6651.9831673299996</v>
      </c>
      <c r="AR323" s="20">
        <v>9207.7653733499992</v>
      </c>
      <c r="AS323" s="20">
        <v>16425.425246899998</v>
      </c>
      <c r="AT323" s="20">
        <v>9769.4000253499999</v>
      </c>
      <c r="AU323" s="20">
        <v>2548.8823888100001</v>
      </c>
      <c r="AV323" s="20">
        <v>3467.4969114400001</v>
      </c>
      <c r="AW323" s="20">
        <v>598.89675683999997</v>
      </c>
      <c r="AX323" s="20">
        <v>40.749164460000003</v>
      </c>
    </row>
    <row r="324" spans="1:50">
      <c r="A324" s="2">
        <v>2922409</v>
      </c>
      <c r="B324" s="2" t="s">
        <v>329</v>
      </c>
      <c r="C324" s="3">
        <v>21449</v>
      </c>
      <c r="D324" s="4">
        <v>45.03</v>
      </c>
      <c r="E324" s="4">
        <v>54.97</v>
      </c>
      <c r="F324" s="4">
        <v>49.41</v>
      </c>
      <c r="G324" s="4">
        <v>50.59</v>
      </c>
      <c r="H324" s="7">
        <v>1863.9180999999999</v>
      </c>
      <c r="I324" s="7">
        <v>3425.4053000000004</v>
      </c>
      <c r="J324" s="7">
        <v>4068.8752999999997</v>
      </c>
      <c r="K324" s="7">
        <v>5098.4272999999994</v>
      </c>
      <c r="L324" s="7">
        <v>4519.3042999999998</v>
      </c>
      <c r="M324" s="7">
        <v>2473.0696999999996</v>
      </c>
      <c r="N324" s="9">
        <v>7586</v>
      </c>
      <c r="O324" s="7">
        <v>6491</v>
      </c>
      <c r="P324" s="11">
        <v>280</v>
      </c>
      <c r="Q324" s="16">
        <v>21.62</v>
      </c>
      <c r="R324" s="16">
        <v>41.48</v>
      </c>
      <c r="S324" s="16">
        <v>69.150000000000006</v>
      </c>
      <c r="T324" s="17">
        <v>9039</v>
      </c>
      <c r="U324" s="16">
        <v>32.72</v>
      </c>
      <c r="V324" s="16">
        <v>23.47</v>
      </c>
      <c r="W324" s="16">
        <v>37.51</v>
      </c>
      <c r="X324" s="16">
        <v>41.86</v>
      </c>
      <c r="Y324" s="16">
        <v>13.89</v>
      </c>
      <c r="Z324" s="16">
        <v>17.579999999999998</v>
      </c>
      <c r="AA324" s="16">
        <v>48.6</v>
      </c>
      <c r="AB324" s="16">
        <v>40.56</v>
      </c>
      <c r="AC324" s="20">
        <v>18140.895829820001</v>
      </c>
      <c r="AD324" s="7">
        <v>9624.2643763399992</v>
      </c>
      <c r="AE324" s="20">
        <f t="shared" ref="AE324:AE387" si="5">SUM(AF324:AL324)</f>
        <v>12161.66684059</v>
      </c>
      <c r="AF324" s="20">
        <v>4807.4131597599999</v>
      </c>
      <c r="AG324" s="20">
        <v>4901.6957816900003</v>
      </c>
      <c r="AH324" s="20">
        <v>1529.0650723000001</v>
      </c>
      <c r="AI324" s="20">
        <v>763.81457287000001</v>
      </c>
      <c r="AJ324" s="20">
        <v>120.87659205</v>
      </c>
      <c r="AK324" s="20">
        <v>28.69849117</v>
      </c>
      <c r="AL324" s="20">
        <v>10.10317075</v>
      </c>
      <c r="AM324" s="20">
        <v>5979.2289891800001</v>
      </c>
      <c r="AN324" s="20">
        <v>10283.60064348</v>
      </c>
      <c r="AO324" s="20">
        <v>1325.24667297</v>
      </c>
      <c r="AP324" s="20">
        <v>7857.2951862899999</v>
      </c>
      <c r="AQ324" s="20">
        <v>4653.9823162100001</v>
      </c>
      <c r="AR324" s="20">
        <v>6965.4953836000004</v>
      </c>
      <c r="AS324" s="20">
        <v>12132.895829810001</v>
      </c>
      <c r="AT324" s="20">
        <v>9301.4374239099998</v>
      </c>
      <c r="AU324" s="20">
        <v>971.84842201000004</v>
      </c>
      <c r="AV324" s="20">
        <v>1699.80894453</v>
      </c>
      <c r="AW324" s="20">
        <v>147.05786451</v>
      </c>
      <c r="AX324" s="20">
        <v>12.743174850000001</v>
      </c>
    </row>
    <row r="325" spans="1:50">
      <c r="A325" s="2">
        <v>2922508</v>
      </c>
      <c r="B325" s="2" t="s">
        <v>330</v>
      </c>
      <c r="C325" s="3">
        <v>27274</v>
      </c>
      <c r="D325" s="4">
        <v>83.83</v>
      </c>
      <c r="E325" s="4">
        <v>16.170000000000002</v>
      </c>
      <c r="F325" s="4">
        <v>48.49</v>
      </c>
      <c r="G325" s="4">
        <v>51.51</v>
      </c>
      <c r="H325" s="7">
        <v>2449.2052000000003</v>
      </c>
      <c r="I325" s="7">
        <v>4268.3810000000003</v>
      </c>
      <c r="J325" s="7">
        <v>5154.7860000000001</v>
      </c>
      <c r="K325" s="7">
        <v>6823.9547999999995</v>
      </c>
      <c r="L325" s="7">
        <v>5651.1727999999994</v>
      </c>
      <c r="M325" s="7">
        <v>2929.2276000000002</v>
      </c>
      <c r="N325" s="9">
        <v>7578</v>
      </c>
      <c r="O325" s="7">
        <v>7981</v>
      </c>
      <c r="P325" s="11">
        <v>324</v>
      </c>
      <c r="Q325" s="16">
        <v>15.73</v>
      </c>
      <c r="R325" s="16">
        <v>32.64</v>
      </c>
      <c r="S325" s="16">
        <v>63.04</v>
      </c>
      <c r="T325" s="17">
        <v>4246</v>
      </c>
      <c r="U325" s="16">
        <v>22.94</v>
      </c>
      <c r="V325" s="16">
        <v>18.43</v>
      </c>
      <c r="W325" s="16">
        <v>35.69</v>
      </c>
      <c r="X325" s="16">
        <v>49.67</v>
      </c>
      <c r="Y325" s="16">
        <v>41.28</v>
      </c>
      <c r="Z325" s="16">
        <v>36.11</v>
      </c>
      <c r="AA325" s="16">
        <v>23.03</v>
      </c>
      <c r="AB325" s="16">
        <v>14.22</v>
      </c>
      <c r="AC325" s="20">
        <v>23162.689878059999</v>
      </c>
      <c r="AD325" s="7">
        <v>10902.273361199999</v>
      </c>
      <c r="AE325" s="20">
        <f t="shared" si="5"/>
        <v>14838.675300650002</v>
      </c>
      <c r="AF325" s="20">
        <v>4293.9520877100003</v>
      </c>
      <c r="AG325" s="20">
        <v>6282.4888915499996</v>
      </c>
      <c r="AH325" s="20">
        <v>2451.5052203999999</v>
      </c>
      <c r="AI325" s="20">
        <v>1330.83644411</v>
      </c>
      <c r="AJ325" s="20">
        <v>340.25461958</v>
      </c>
      <c r="AK325" s="20">
        <v>77.597726300000005</v>
      </c>
      <c r="AL325" s="20">
        <v>62.040311000000003</v>
      </c>
      <c r="AM325" s="20">
        <v>8324.0145773200002</v>
      </c>
      <c r="AN325" s="20">
        <v>12421.726004919999</v>
      </c>
      <c r="AO325" s="20">
        <v>1961.50599356</v>
      </c>
      <c r="AP325" s="20">
        <v>10740.963873049999</v>
      </c>
      <c r="AQ325" s="20">
        <v>6362.50858376</v>
      </c>
      <c r="AR325" s="20">
        <v>9550.3810458600001</v>
      </c>
      <c r="AS325" s="20">
        <v>15419.68987799</v>
      </c>
      <c r="AT325" s="20">
        <v>9097.5805760799994</v>
      </c>
      <c r="AU325" s="20">
        <v>1905.32631584</v>
      </c>
      <c r="AV325" s="20">
        <v>3826.9790708800001</v>
      </c>
      <c r="AW325" s="20">
        <v>511.02227097999997</v>
      </c>
      <c r="AX325" s="20">
        <v>78.781644209999996</v>
      </c>
    </row>
    <row r="326" spans="1:50">
      <c r="A326" s="2">
        <v>2922904</v>
      </c>
      <c r="B326" s="2" t="s">
        <v>331</v>
      </c>
      <c r="C326" s="3">
        <v>24136</v>
      </c>
      <c r="D326" s="4">
        <v>48.6</v>
      </c>
      <c r="E326" s="4">
        <v>51.4</v>
      </c>
      <c r="F326" s="4">
        <v>50.26</v>
      </c>
      <c r="G326" s="4">
        <v>49.74</v>
      </c>
      <c r="H326" s="7">
        <v>2401.5319999999997</v>
      </c>
      <c r="I326" s="7">
        <v>4759.6192000000001</v>
      </c>
      <c r="J326" s="7">
        <v>4267.2447999999995</v>
      </c>
      <c r="K326" s="7">
        <v>4916.5032000000001</v>
      </c>
      <c r="L326" s="7">
        <v>4614.8032000000003</v>
      </c>
      <c r="M326" s="7">
        <v>3176.2975999999999</v>
      </c>
      <c r="N326" s="9">
        <v>10658</v>
      </c>
      <c r="O326" s="7">
        <v>6904</v>
      </c>
      <c r="P326" s="11">
        <v>211</v>
      </c>
      <c r="Q326" s="16">
        <v>30.98</v>
      </c>
      <c r="R326" s="16">
        <v>50.35</v>
      </c>
      <c r="S326" s="16">
        <v>76.95</v>
      </c>
      <c r="T326" s="17">
        <v>5121</v>
      </c>
      <c r="U326" s="16">
        <v>38</v>
      </c>
      <c r="V326" s="16">
        <v>31.39</v>
      </c>
      <c r="W326" s="16">
        <v>0.24</v>
      </c>
      <c r="X326" s="16">
        <v>0.8</v>
      </c>
      <c r="Y326" s="16">
        <v>66.900000000000006</v>
      </c>
      <c r="Z326" s="16">
        <v>78.260000000000005</v>
      </c>
      <c r="AA326" s="16">
        <v>32.86</v>
      </c>
      <c r="AB326" s="16">
        <v>20.94</v>
      </c>
      <c r="AC326" s="20">
        <v>19855.51336085</v>
      </c>
      <c r="AD326" s="7">
        <v>8998.9193127199997</v>
      </c>
      <c r="AE326" s="20">
        <f t="shared" si="5"/>
        <v>11207.977204950001</v>
      </c>
      <c r="AF326" s="20">
        <v>4089.9928923900002</v>
      </c>
      <c r="AG326" s="20">
        <v>4836.8045927499998</v>
      </c>
      <c r="AH326" s="20">
        <v>1765.9877291400001</v>
      </c>
      <c r="AI326" s="20">
        <v>337.45984239000001</v>
      </c>
      <c r="AJ326" s="20">
        <v>114.07865782</v>
      </c>
      <c r="AK326" s="20">
        <v>53.656782079999999</v>
      </c>
      <c r="AL326" s="20">
        <v>9.9967083799999994</v>
      </c>
      <c r="AM326" s="20">
        <v>8647.5361559100002</v>
      </c>
      <c r="AN326" s="20">
        <v>9682.6917123200001</v>
      </c>
      <c r="AO326" s="20">
        <v>2761.08425377</v>
      </c>
      <c r="AP326" s="20">
        <v>10172.821648540001</v>
      </c>
      <c r="AQ326" s="20">
        <v>5886.4519021400001</v>
      </c>
      <c r="AR326" s="20">
        <v>8440.8334448099995</v>
      </c>
      <c r="AS326" s="20">
        <v>12772.513360839999</v>
      </c>
      <c r="AT326" s="20">
        <v>9951.3025748799992</v>
      </c>
      <c r="AU326" s="20">
        <v>774.42664876000003</v>
      </c>
      <c r="AV326" s="20">
        <v>1760.1088772000001</v>
      </c>
      <c r="AW326" s="20">
        <v>286.67525999999998</v>
      </c>
      <c r="AX326" s="20" t="s">
        <v>309</v>
      </c>
    </row>
    <row r="327" spans="1:50">
      <c r="A327" s="2">
        <v>2923001</v>
      </c>
      <c r="B327" s="2" t="s">
        <v>332</v>
      </c>
      <c r="C327" s="3">
        <v>38556</v>
      </c>
      <c r="D327" s="4">
        <v>86.95</v>
      </c>
      <c r="E327" s="4">
        <v>13.05</v>
      </c>
      <c r="F327" s="4">
        <v>50.36</v>
      </c>
      <c r="G327" s="4">
        <v>49.64</v>
      </c>
      <c r="H327" s="7">
        <v>4268.1491999999998</v>
      </c>
      <c r="I327" s="7">
        <v>7314.0731999999998</v>
      </c>
      <c r="J327" s="7">
        <v>7260.0947999999999</v>
      </c>
      <c r="K327" s="7">
        <v>9014.3927999999996</v>
      </c>
      <c r="L327" s="7">
        <v>7279.3727999999992</v>
      </c>
      <c r="M327" s="7">
        <v>3416.0615999999995</v>
      </c>
      <c r="N327" s="9">
        <v>10268</v>
      </c>
      <c r="O327" s="7">
        <v>11188</v>
      </c>
      <c r="P327" s="11">
        <v>378</v>
      </c>
      <c r="Q327" s="16">
        <v>9.1</v>
      </c>
      <c r="R327" s="16">
        <v>27.91</v>
      </c>
      <c r="S327" s="16">
        <v>57.7</v>
      </c>
      <c r="T327" s="17">
        <v>4631</v>
      </c>
      <c r="U327" s="16">
        <v>28.4</v>
      </c>
      <c r="V327" s="16">
        <v>19.04</v>
      </c>
      <c r="W327" s="16">
        <v>10.02</v>
      </c>
      <c r="X327" s="16">
        <v>12.62</v>
      </c>
      <c r="Y327" s="16">
        <v>65.81</v>
      </c>
      <c r="Z327" s="16">
        <v>74.67</v>
      </c>
      <c r="AA327" s="16">
        <v>24.17</v>
      </c>
      <c r="AB327" s="16">
        <v>12.71</v>
      </c>
      <c r="AC327" s="20">
        <v>31110.070458589998</v>
      </c>
      <c r="AD327" s="7">
        <v>15577.338004220001</v>
      </c>
      <c r="AE327" s="20">
        <f t="shared" si="5"/>
        <v>19807.883876079995</v>
      </c>
      <c r="AF327" s="20">
        <v>4649.05617136</v>
      </c>
      <c r="AG327" s="20">
        <v>7682.6343136200003</v>
      </c>
      <c r="AH327" s="20">
        <v>4560.0877775199997</v>
      </c>
      <c r="AI327" s="20">
        <v>2258.0488247899998</v>
      </c>
      <c r="AJ327" s="20">
        <v>467.26754781</v>
      </c>
      <c r="AK327" s="20">
        <v>84.557493750000006</v>
      </c>
      <c r="AL327" s="20">
        <v>106.23174723</v>
      </c>
      <c r="AM327" s="20">
        <v>11302.186582509999</v>
      </c>
      <c r="AN327" s="20">
        <v>17571.525025899999</v>
      </c>
      <c r="AO327" s="20">
        <v>2246.2798075800001</v>
      </c>
      <c r="AP327" s="20">
        <v>13538.54543269</v>
      </c>
      <c r="AQ327" s="20">
        <v>9055.9067749299993</v>
      </c>
      <c r="AR327" s="20">
        <v>12146.96801018</v>
      </c>
      <c r="AS327" s="20">
        <v>19625.070458580001</v>
      </c>
      <c r="AT327" s="20">
        <v>12790.578093300001</v>
      </c>
      <c r="AU327" s="20">
        <v>2764.2657331199998</v>
      </c>
      <c r="AV327" s="20">
        <v>3275.5760397499998</v>
      </c>
      <c r="AW327" s="20">
        <v>794.65059240999994</v>
      </c>
      <c r="AX327" s="20" t="s">
        <v>309</v>
      </c>
    </row>
    <row r="328" spans="1:50">
      <c r="A328" s="2">
        <v>2923100</v>
      </c>
      <c r="B328" s="2" t="s">
        <v>333</v>
      </c>
      <c r="C328" s="3">
        <v>24943</v>
      </c>
      <c r="D328" s="4">
        <v>51.21</v>
      </c>
      <c r="E328" s="4">
        <v>48.79</v>
      </c>
      <c r="F328" s="4">
        <v>49.27</v>
      </c>
      <c r="G328" s="4">
        <v>50.73</v>
      </c>
      <c r="H328" s="7">
        <v>2441.9196999999999</v>
      </c>
      <c r="I328" s="7">
        <v>4744.1585999999998</v>
      </c>
      <c r="J328" s="7">
        <v>4726.6984999999995</v>
      </c>
      <c r="K328" s="7">
        <v>5484.9656999999997</v>
      </c>
      <c r="L328" s="7">
        <v>4669.3296</v>
      </c>
      <c r="M328" s="7">
        <v>2878.4221999999995</v>
      </c>
      <c r="N328" s="9">
        <v>10334</v>
      </c>
      <c r="O328" s="7">
        <v>7133</v>
      </c>
      <c r="P328" s="11">
        <v>213</v>
      </c>
      <c r="Q328" s="16">
        <v>34.130000000000003</v>
      </c>
      <c r="R328" s="16">
        <v>54.23</v>
      </c>
      <c r="S328" s="16">
        <v>77.27</v>
      </c>
      <c r="T328" s="17">
        <v>3476</v>
      </c>
      <c r="U328" s="16">
        <v>34.07</v>
      </c>
      <c r="V328" s="16">
        <v>29.1</v>
      </c>
      <c r="W328" s="16">
        <v>32.78</v>
      </c>
      <c r="X328" s="16">
        <v>44.64</v>
      </c>
      <c r="Y328" s="16">
        <v>35.35</v>
      </c>
      <c r="Z328" s="16">
        <v>40.29</v>
      </c>
      <c r="AA328" s="16">
        <v>31.87</v>
      </c>
      <c r="AB328" s="16">
        <v>15.07</v>
      </c>
      <c r="AC328" s="20">
        <v>20482.091998700002</v>
      </c>
      <c r="AD328" s="7">
        <v>8179.4476684600004</v>
      </c>
      <c r="AE328" s="20">
        <f t="shared" si="5"/>
        <v>10369.686855040001</v>
      </c>
      <c r="AF328" s="20">
        <v>3624.92071502</v>
      </c>
      <c r="AG328" s="20">
        <v>4525.4277606799997</v>
      </c>
      <c r="AH328" s="20">
        <v>1536.8341106600001</v>
      </c>
      <c r="AI328" s="20">
        <v>522.82657071999995</v>
      </c>
      <c r="AJ328" s="20">
        <v>151.57325434000001</v>
      </c>
      <c r="AK328" s="20">
        <v>8.1044436199999996</v>
      </c>
      <c r="AL328" s="20" t="s">
        <v>309</v>
      </c>
      <c r="AM328" s="20">
        <v>10112.405143600001</v>
      </c>
      <c r="AN328" s="20">
        <v>8781.7394168699993</v>
      </c>
      <c r="AO328" s="20">
        <v>2304.4104690899999</v>
      </c>
      <c r="AP328" s="20">
        <v>11700.352581769999</v>
      </c>
      <c r="AQ328" s="20">
        <v>7807.9946745099996</v>
      </c>
      <c r="AR328" s="20">
        <v>7848.6836693699997</v>
      </c>
      <c r="AS328" s="20">
        <v>13026.09199866</v>
      </c>
      <c r="AT328" s="20">
        <v>10091.227788190001</v>
      </c>
      <c r="AU328" s="20">
        <v>1128.1534284899999</v>
      </c>
      <c r="AV328" s="20">
        <v>1439.9161230499999</v>
      </c>
      <c r="AW328" s="20">
        <v>328.42097432000003</v>
      </c>
      <c r="AX328" s="20">
        <v>38.373684609999998</v>
      </c>
    </row>
    <row r="329" spans="1:50">
      <c r="A329" s="2">
        <v>2923209</v>
      </c>
      <c r="B329" s="2" t="s">
        <v>334</v>
      </c>
      <c r="C329" s="3">
        <v>21831</v>
      </c>
      <c r="D329" s="4">
        <v>30.16</v>
      </c>
      <c r="E329" s="4">
        <v>69.84</v>
      </c>
      <c r="F329" s="4">
        <v>50.99</v>
      </c>
      <c r="G329" s="4">
        <v>49.01</v>
      </c>
      <c r="H329" s="7">
        <v>1905.8463000000002</v>
      </c>
      <c r="I329" s="7">
        <v>4067.1152999999995</v>
      </c>
      <c r="J329" s="7">
        <v>4093.3125</v>
      </c>
      <c r="K329" s="7">
        <v>4283.2422000000006</v>
      </c>
      <c r="L329" s="7">
        <v>4189.3689000000004</v>
      </c>
      <c r="M329" s="7">
        <v>3292.1147999999998</v>
      </c>
      <c r="N329" s="9">
        <v>6990</v>
      </c>
      <c r="O329" s="7">
        <v>6120</v>
      </c>
      <c r="P329" s="11">
        <v>210</v>
      </c>
      <c r="Q329" s="16">
        <v>29.68</v>
      </c>
      <c r="R329" s="16">
        <v>49.99</v>
      </c>
      <c r="S329" s="16">
        <v>75.56</v>
      </c>
      <c r="T329" s="17">
        <v>3083</v>
      </c>
      <c r="U329" s="16">
        <v>27.19</v>
      </c>
      <c r="V329" s="16">
        <v>22.04</v>
      </c>
      <c r="W329" s="16">
        <v>0.31</v>
      </c>
      <c r="X329" s="16">
        <v>4.18</v>
      </c>
      <c r="Y329" s="16">
        <v>76.58</v>
      </c>
      <c r="Z329" s="16">
        <v>80.41</v>
      </c>
      <c r="AA329" s="16">
        <v>23.11</v>
      </c>
      <c r="AB329" s="16">
        <v>15.41</v>
      </c>
      <c r="AC329" s="20">
        <v>18289.10965794</v>
      </c>
      <c r="AD329" s="7">
        <v>5985.7860864800004</v>
      </c>
      <c r="AE329" s="20">
        <f t="shared" si="5"/>
        <v>9562.7616141599992</v>
      </c>
      <c r="AF329" s="20">
        <v>3248.5802442200002</v>
      </c>
      <c r="AG329" s="20">
        <v>4687.1976464299996</v>
      </c>
      <c r="AH329" s="20">
        <v>1228.4498233100001</v>
      </c>
      <c r="AI329" s="20">
        <v>309.85028139999997</v>
      </c>
      <c r="AJ329" s="20">
        <v>50.179289480000001</v>
      </c>
      <c r="AK329" s="20">
        <v>26.81517315</v>
      </c>
      <c r="AL329" s="20">
        <v>11.68915617</v>
      </c>
      <c r="AM329" s="20">
        <v>8726.3480436900008</v>
      </c>
      <c r="AN329" s="20">
        <v>7060.8351287100004</v>
      </c>
      <c r="AO329" s="20">
        <v>2082.8196610300001</v>
      </c>
      <c r="AP329" s="20">
        <v>11228.274529140001</v>
      </c>
      <c r="AQ329" s="20">
        <v>6643.5283826599998</v>
      </c>
      <c r="AR329" s="20">
        <v>7643.6970765699998</v>
      </c>
      <c r="AS329" s="20">
        <v>11740.109657860001</v>
      </c>
      <c r="AT329" s="20">
        <v>9321.1495356600008</v>
      </c>
      <c r="AU329" s="20">
        <v>975.38672336000002</v>
      </c>
      <c r="AV329" s="20">
        <v>1109.9330875400001</v>
      </c>
      <c r="AW329" s="20">
        <v>333.64031130000001</v>
      </c>
      <c r="AX329" s="20" t="s">
        <v>309</v>
      </c>
    </row>
    <row r="330" spans="1:50">
      <c r="A330" s="2">
        <v>2923407</v>
      </c>
      <c r="B330" s="2" t="s">
        <v>335</v>
      </c>
      <c r="C330" s="3">
        <v>20775</v>
      </c>
      <c r="D330" s="4">
        <v>47.33</v>
      </c>
      <c r="E330" s="4">
        <v>52.67</v>
      </c>
      <c r="F330" s="4">
        <v>51.02</v>
      </c>
      <c r="G330" s="4">
        <v>48.98</v>
      </c>
      <c r="H330" s="7">
        <v>1736.79</v>
      </c>
      <c r="I330" s="7">
        <v>3392.5574999999994</v>
      </c>
      <c r="J330" s="7">
        <v>4258.875</v>
      </c>
      <c r="K330" s="7">
        <v>4753.32</v>
      </c>
      <c r="L330" s="7">
        <v>4314.9674999999997</v>
      </c>
      <c r="M330" s="7">
        <v>2318.4899999999998</v>
      </c>
      <c r="N330" s="9">
        <v>8894</v>
      </c>
      <c r="O330" s="7">
        <v>5500</v>
      </c>
      <c r="P330" s="11">
        <v>229</v>
      </c>
      <c r="Q330" s="16">
        <v>21.52</v>
      </c>
      <c r="R330" s="16">
        <v>40.619999999999997</v>
      </c>
      <c r="S330" s="16">
        <v>70.680000000000007</v>
      </c>
      <c r="T330" s="17">
        <v>6668</v>
      </c>
      <c r="U330" s="16">
        <v>37.93</v>
      </c>
      <c r="V330" s="16">
        <v>28.42</v>
      </c>
      <c r="W330" s="16">
        <v>0.14000000000000001</v>
      </c>
      <c r="X330" s="16">
        <v>5.56</v>
      </c>
      <c r="Y330" s="16">
        <v>38.21</v>
      </c>
      <c r="Z330" s="16">
        <v>59.15</v>
      </c>
      <c r="AA330" s="16">
        <v>61.65</v>
      </c>
      <c r="AB330" s="16">
        <v>35.29</v>
      </c>
      <c r="AC330" s="20">
        <v>17563.185340700002</v>
      </c>
      <c r="AD330" s="7">
        <v>8590.5457078500003</v>
      </c>
      <c r="AE330" s="20">
        <f t="shared" si="5"/>
        <v>11374.34325371</v>
      </c>
      <c r="AF330" s="20">
        <v>4387.0718939199996</v>
      </c>
      <c r="AG330" s="20">
        <v>4608.5009037</v>
      </c>
      <c r="AH330" s="20">
        <v>1686.2005823500001</v>
      </c>
      <c r="AI330" s="20">
        <v>605.21898845999999</v>
      </c>
      <c r="AJ330" s="20">
        <v>50.369405209999996</v>
      </c>
      <c r="AK330" s="20">
        <v>36.981480070000003</v>
      </c>
      <c r="AL330" s="20" t="s">
        <v>309</v>
      </c>
      <c r="AM330" s="20">
        <v>6188.8420869900001</v>
      </c>
      <c r="AN330" s="20">
        <v>9247.5536166000002</v>
      </c>
      <c r="AO330" s="20">
        <v>1412.2857391499999</v>
      </c>
      <c r="AP330" s="20">
        <v>8315.6317240999997</v>
      </c>
      <c r="AQ330" s="20">
        <v>4776.5563478399999</v>
      </c>
      <c r="AR330" s="20">
        <v>7962.6597391599998</v>
      </c>
      <c r="AS330" s="20">
        <v>11284.185340710001</v>
      </c>
      <c r="AT330" s="20">
        <v>8930.3277207299998</v>
      </c>
      <c r="AU330" s="20">
        <v>664.24166614000001</v>
      </c>
      <c r="AV330" s="20">
        <v>1358.3183983700001</v>
      </c>
      <c r="AW330" s="20">
        <v>322.09829328000001</v>
      </c>
      <c r="AX330" s="20">
        <v>9.1992621900000007</v>
      </c>
    </row>
    <row r="331" spans="1:50">
      <c r="A331" s="2">
        <v>2923605</v>
      </c>
      <c r="B331" s="2" t="s">
        <v>336</v>
      </c>
      <c r="C331" s="3">
        <v>21001</v>
      </c>
      <c r="D331" s="4">
        <v>47.75</v>
      </c>
      <c r="E331" s="4">
        <v>52.25</v>
      </c>
      <c r="F331" s="4">
        <v>50.31</v>
      </c>
      <c r="G331" s="4">
        <v>49.69</v>
      </c>
      <c r="H331" s="7">
        <v>1558.2742000000001</v>
      </c>
      <c r="I331" s="7">
        <v>2935.9397999999997</v>
      </c>
      <c r="J331" s="7">
        <v>4032.192</v>
      </c>
      <c r="K331" s="7">
        <v>5036.0397999999996</v>
      </c>
      <c r="L331" s="7">
        <v>4508.9146999999994</v>
      </c>
      <c r="M331" s="7">
        <v>2931.7396000000003</v>
      </c>
      <c r="N331" s="9">
        <v>6606</v>
      </c>
      <c r="O331" s="7">
        <v>5626</v>
      </c>
      <c r="P331" s="11">
        <v>334</v>
      </c>
      <c r="Q331" s="16">
        <v>14.48</v>
      </c>
      <c r="R331" s="16">
        <v>31.98</v>
      </c>
      <c r="S331" s="16">
        <v>60.78</v>
      </c>
      <c r="T331" s="17">
        <v>2620</v>
      </c>
      <c r="U331" s="16">
        <v>26.56</v>
      </c>
      <c r="V331" s="16">
        <v>20.010000000000002</v>
      </c>
      <c r="W331" s="16">
        <v>12.74</v>
      </c>
      <c r="X331" s="16">
        <v>27.48</v>
      </c>
      <c r="Y331" s="16">
        <v>54.82</v>
      </c>
      <c r="Z331" s="16">
        <v>58.6</v>
      </c>
      <c r="AA331" s="16">
        <v>32.43</v>
      </c>
      <c r="AB331" s="16">
        <v>13.92</v>
      </c>
      <c r="AC331" s="20">
        <v>18150.432197509999</v>
      </c>
      <c r="AD331" s="7">
        <v>8842.5739333700003</v>
      </c>
      <c r="AE331" s="20">
        <f t="shared" si="5"/>
        <v>11335.763573390001</v>
      </c>
      <c r="AF331" s="20">
        <v>3238.4095785099998</v>
      </c>
      <c r="AG331" s="20">
        <v>4809.7271934099999</v>
      </c>
      <c r="AH331" s="20">
        <v>2164.7753015799999</v>
      </c>
      <c r="AI331" s="20">
        <v>832.83926001999998</v>
      </c>
      <c r="AJ331" s="20">
        <v>197.35774343</v>
      </c>
      <c r="AK331" s="20">
        <v>63.572558520000001</v>
      </c>
      <c r="AL331" s="20">
        <v>29.081937920000001</v>
      </c>
      <c r="AM331" s="20">
        <v>6814.6686242200003</v>
      </c>
      <c r="AN331" s="20">
        <v>9835.3601028400008</v>
      </c>
      <c r="AO331" s="20">
        <v>1833.7410579299999</v>
      </c>
      <c r="AP331" s="20">
        <v>8315.0720947699992</v>
      </c>
      <c r="AQ331" s="20">
        <v>4980.92756629</v>
      </c>
      <c r="AR331" s="20">
        <v>7100.6833266399999</v>
      </c>
      <c r="AS331" s="20">
        <v>12414.432197599999</v>
      </c>
      <c r="AT331" s="20">
        <v>8911.4907153799995</v>
      </c>
      <c r="AU331" s="20">
        <v>1090.57352148</v>
      </c>
      <c r="AV331" s="20">
        <v>1764.19618188</v>
      </c>
      <c r="AW331" s="20">
        <v>648.17177886000002</v>
      </c>
      <c r="AX331" s="20" t="s">
        <v>309</v>
      </c>
    </row>
    <row r="332" spans="1:50">
      <c r="A332" s="2">
        <v>2923704</v>
      </c>
      <c r="B332" s="2" t="s">
        <v>337</v>
      </c>
      <c r="C332" s="3">
        <v>29504</v>
      </c>
      <c r="D332" s="4">
        <v>36.96</v>
      </c>
      <c r="E332" s="4">
        <v>63.04</v>
      </c>
      <c r="F332" s="4">
        <v>50.6</v>
      </c>
      <c r="G332" s="4">
        <v>49.4</v>
      </c>
      <c r="H332" s="7">
        <v>3148.0767999999998</v>
      </c>
      <c r="I332" s="7">
        <v>5455.2896000000001</v>
      </c>
      <c r="J332" s="7">
        <v>6328.6079999999993</v>
      </c>
      <c r="K332" s="7">
        <v>6060.1216000000004</v>
      </c>
      <c r="L332" s="7">
        <v>5189.7536</v>
      </c>
      <c r="M332" s="7">
        <v>3322.1504</v>
      </c>
      <c r="N332" s="9">
        <v>10152</v>
      </c>
      <c r="O332" s="7">
        <v>7211</v>
      </c>
      <c r="P332" s="11">
        <v>187</v>
      </c>
      <c r="Q332" s="16">
        <v>33.24</v>
      </c>
      <c r="R332" s="16">
        <v>53.41</v>
      </c>
      <c r="S332" s="16">
        <v>80.099999999999994</v>
      </c>
      <c r="T332" s="17">
        <v>9194</v>
      </c>
      <c r="U332" s="16">
        <v>30.57</v>
      </c>
      <c r="V332" s="16">
        <v>24.28</v>
      </c>
      <c r="W332" s="16">
        <v>0.03</v>
      </c>
      <c r="X332" s="16">
        <v>1.05</v>
      </c>
      <c r="Y332" s="16">
        <v>53.7</v>
      </c>
      <c r="Z332" s="16">
        <v>64.900000000000006</v>
      </c>
      <c r="AA332" s="16">
        <v>46.26</v>
      </c>
      <c r="AB332" s="16">
        <v>34.049999999999997</v>
      </c>
      <c r="AC332" s="20">
        <v>24116.940387039998</v>
      </c>
      <c r="AD332" s="7">
        <v>10004.83692335</v>
      </c>
      <c r="AE332" s="20">
        <f t="shared" si="5"/>
        <v>12366.980304719998</v>
      </c>
      <c r="AF332" s="20">
        <v>4616.8180473499997</v>
      </c>
      <c r="AG332" s="20">
        <v>5560.6388989300003</v>
      </c>
      <c r="AH332" s="20">
        <v>1561.56338643</v>
      </c>
      <c r="AI332" s="20">
        <v>514.04236438999999</v>
      </c>
      <c r="AJ332" s="20">
        <v>76.97283401</v>
      </c>
      <c r="AK332" s="20">
        <v>15.35823587</v>
      </c>
      <c r="AL332" s="20">
        <v>21.586537740000001</v>
      </c>
      <c r="AM332" s="20">
        <v>11749.960082379999</v>
      </c>
      <c r="AN332" s="20">
        <v>11009.099294170001</v>
      </c>
      <c r="AO332" s="20">
        <v>3568.2506911800001</v>
      </c>
      <c r="AP332" s="20">
        <v>13107.841092930001</v>
      </c>
      <c r="AQ332" s="20">
        <v>8181.7093912</v>
      </c>
      <c r="AR332" s="20">
        <v>10435.59328882</v>
      </c>
      <c r="AS332" s="20">
        <v>14571.94038711</v>
      </c>
      <c r="AT332" s="20">
        <v>10907.048237720001</v>
      </c>
      <c r="AU332" s="20">
        <v>1173.3423258400001</v>
      </c>
      <c r="AV332" s="20">
        <v>2264.6473331399998</v>
      </c>
      <c r="AW332" s="20">
        <v>215.60859636000001</v>
      </c>
      <c r="AX332" s="20">
        <v>11.29389405</v>
      </c>
    </row>
    <row r="333" spans="1:50">
      <c r="A333" s="2">
        <v>2923803</v>
      </c>
      <c r="B333" s="2" t="s">
        <v>338</v>
      </c>
      <c r="C333" s="3">
        <v>27778</v>
      </c>
      <c r="D333" s="4">
        <v>34.32</v>
      </c>
      <c r="E333" s="4">
        <v>65.680000000000007</v>
      </c>
      <c r="F333" s="4">
        <v>49.21</v>
      </c>
      <c r="G333" s="4">
        <v>50.79</v>
      </c>
      <c r="H333" s="7">
        <v>2422.2415999999998</v>
      </c>
      <c r="I333" s="7">
        <v>4797.2605999999996</v>
      </c>
      <c r="J333" s="7">
        <v>5361.1540000000005</v>
      </c>
      <c r="K333" s="7">
        <v>5900.0472</v>
      </c>
      <c r="L333" s="7">
        <v>5591.7114000000001</v>
      </c>
      <c r="M333" s="7">
        <v>3702.8073999999997</v>
      </c>
      <c r="N333" s="9">
        <v>11550</v>
      </c>
      <c r="O333" s="7">
        <v>8046</v>
      </c>
      <c r="P333" s="11">
        <v>254</v>
      </c>
      <c r="Q333" s="16">
        <v>26.94</v>
      </c>
      <c r="R333" s="16">
        <v>44.75</v>
      </c>
      <c r="S333" s="16">
        <v>70.53</v>
      </c>
      <c r="T333" s="17">
        <v>13509</v>
      </c>
      <c r="U333" s="16">
        <v>37.21</v>
      </c>
      <c r="V333" s="16">
        <v>28.09</v>
      </c>
      <c r="W333" s="16">
        <v>5.2</v>
      </c>
      <c r="X333" s="16">
        <v>14.55</v>
      </c>
      <c r="Y333" s="16">
        <v>21</v>
      </c>
      <c r="Z333" s="16">
        <v>35.42</v>
      </c>
      <c r="AA333" s="16">
        <v>73.8</v>
      </c>
      <c r="AB333" s="16">
        <v>50.02</v>
      </c>
      <c r="AC333" s="20">
        <v>23405.180676129999</v>
      </c>
      <c r="AD333" s="7">
        <v>10114.636260830001</v>
      </c>
      <c r="AE333" s="20">
        <f t="shared" si="5"/>
        <v>13679.999223239998</v>
      </c>
      <c r="AF333" s="20">
        <v>5044.1401926199997</v>
      </c>
      <c r="AG333" s="20">
        <v>5686.9950114800004</v>
      </c>
      <c r="AH333" s="20">
        <v>1967.5248070499999</v>
      </c>
      <c r="AI333" s="20">
        <v>696.0389662</v>
      </c>
      <c r="AJ333" s="20">
        <v>175.64532525000001</v>
      </c>
      <c r="AK333" s="20">
        <v>87.336875939999999</v>
      </c>
      <c r="AL333" s="20">
        <v>22.318044700000002</v>
      </c>
      <c r="AM333" s="20">
        <v>9725.1814530299998</v>
      </c>
      <c r="AN333" s="20">
        <v>10543.699953040001</v>
      </c>
      <c r="AO333" s="20">
        <v>2227.0165746600001</v>
      </c>
      <c r="AP333" s="20">
        <v>12861.480723230001</v>
      </c>
      <c r="AQ333" s="20">
        <v>7498.1648783700002</v>
      </c>
      <c r="AR333" s="20">
        <v>8556.2746098000007</v>
      </c>
      <c r="AS333" s="20">
        <v>15150.18067625</v>
      </c>
      <c r="AT333" s="20">
        <v>11942.860073719999</v>
      </c>
      <c r="AU333" s="20">
        <v>1097.3623724199999</v>
      </c>
      <c r="AV333" s="20">
        <v>1718.0925831</v>
      </c>
      <c r="AW333" s="20">
        <v>391.86564700999998</v>
      </c>
      <c r="AX333" s="20" t="s">
        <v>309</v>
      </c>
    </row>
    <row r="334" spans="1:50">
      <c r="A334" s="2">
        <v>2924405</v>
      </c>
      <c r="B334" s="2" t="s">
        <v>339</v>
      </c>
      <c r="C334" s="3">
        <v>32860</v>
      </c>
      <c r="D334" s="4">
        <v>33.56</v>
      </c>
      <c r="E334" s="4">
        <v>66.44</v>
      </c>
      <c r="F334" s="4">
        <v>50.77</v>
      </c>
      <c r="G334" s="4">
        <v>49.23</v>
      </c>
      <c r="H334" s="7">
        <v>3729.61</v>
      </c>
      <c r="I334" s="7">
        <v>6752.73</v>
      </c>
      <c r="J334" s="7">
        <v>6641.0059999999994</v>
      </c>
      <c r="K334" s="7">
        <v>6683.7240000000002</v>
      </c>
      <c r="L334" s="7">
        <v>5602.63</v>
      </c>
      <c r="M334" s="7">
        <v>3453.5859999999998</v>
      </c>
      <c r="N334" s="9">
        <v>13460</v>
      </c>
      <c r="O334" s="7">
        <v>8204</v>
      </c>
      <c r="P334" s="11">
        <v>172</v>
      </c>
      <c r="Q334" s="16">
        <v>38.97</v>
      </c>
      <c r="R334" s="16">
        <v>55.96</v>
      </c>
      <c r="S334" s="16">
        <v>80.48</v>
      </c>
      <c r="T334" s="17">
        <v>17885</v>
      </c>
      <c r="U334" s="16">
        <v>40.54</v>
      </c>
      <c r="V334" s="16">
        <v>30.07</v>
      </c>
      <c r="W334" s="16">
        <v>0.45</v>
      </c>
      <c r="X334" s="16">
        <v>0.59</v>
      </c>
      <c r="Y334" s="16">
        <v>31.05</v>
      </c>
      <c r="Z334" s="16">
        <v>39.57</v>
      </c>
      <c r="AA334" s="16">
        <v>68.489999999999995</v>
      </c>
      <c r="AB334" s="16">
        <v>59.85</v>
      </c>
      <c r="AC334" s="20">
        <v>26133.988262120001</v>
      </c>
      <c r="AD334" s="7">
        <v>10503.7124293</v>
      </c>
      <c r="AE334" s="20">
        <f t="shared" si="5"/>
        <v>13833.555126660001</v>
      </c>
      <c r="AF334" s="20">
        <v>6026.4573665199996</v>
      </c>
      <c r="AG334" s="20">
        <v>5392.3180640500004</v>
      </c>
      <c r="AH334" s="20">
        <v>1823.6290533599999</v>
      </c>
      <c r="AI334" s="20">
        <v>426.80622849000002</v>
      </c>
      <c r="AJ334" s="20">
        <v>95.607465090000005</v>
      </c>
      <c r="AK334" s="20">
        <v>39.91373085</v>
      </c>
      <c r="AL334" s="20">
        <v>28.823218300000001</v>
      </c>
      <c r="AM334" s="20">
        <v>12300.43313553</v>
      </c>
      <c r="AN334" s="20">
        <v>11433.809160839999</v>
      </c>
      <c r="AO334" s="20">
        <v>3631.2742426</v>
      </c>
      <c r="AP334" s="20">
        <v>14700.179101350001</v>
      </c>
      <c r="AQ334" s="20">
        <v>8669.1588929299996</v>
      </c>
      <c r="AR334" s="20">
        <v>12303.01507537</v>
      </c>
      <c r="AS334" s="20">
        <v>15629.988262180001</v>
      </c>
      <c r="AT334" s="20">
        <v>13277.78682281</v>
      </c>
      <c r="AU334" s="20">
        <v>810.29256727999996</v>
      </c>
      <c r="AV334" s="20">
        <v>1292.40581941</v>
      </c>
      <c r="AW334" s="20">
        <v>249.50305268</v>
      </c>
      <c r="AX334" s="20" t="s">
        <v>309</v>
      </c>
    </row>
    <row r="335" spans="1:50">
      <c r="A335" s="2">
        <v>2924603</v>
      </c>
      <c r="B335" s="2" t="s">
        <v>340</v>
      </c>
      <c r="C335" s="3">
        <v>20121</v>
      </c>
      <c r="D335" s="4">
        <v>55.85</v>
      </c>
      <c r="E335" s="4">
        <v>44.15</v>
      </c>
      <c r="F335" s="4">
        <v>51.33</v>
      </c>
      <c r="G335" s="4">
        <v>48.67</v>
      </c>
      <c r="H335" s="7">
        <v>2158.9833000000003</v>
      </c>
      <c r="I335" s="7">
        <v>3537.2718</v>
      </c>
      <c r="J335" s="7">
        <v>3690.1914000000002</v>
      </c>
      <c r="K335" s="7">
        <v>4607.7089999999998</v>
      </c>
      <c r="L335" s="7">
        <v>3909.5102999999999</v>
      </c>
      <c r="M335" s="7">
        <v>2217.3341999999998</v>
      </c>
      <c r="N335" s="9">
        <v>7126</v>
      </c>
      <c r="O335" s="7">
        <v>6062</v>
      </c>
      <c r="P335" s="11">
        <v>228</v>
      </c>
      <c r="Q335" s="16">
        <v>28.14</v>
      </c>
      <c r="R335" s="16">
        <v>49.06</v>
      </c>
      <c r="S335" s="16">
        <v>76.150000000000006</v>
      </c>
      <c r="T335" s="17">
        <v>1961</v>
      </c>
      <c r="U335" s="16">
        <v>31.58</v>
      </c>
      <c r="V335" s="16">
        <v>24.7</v>
      </c>
      <c r="W335" s="16">
        <v>6.1</v>
      </c>
      <c r="X335" s="16">
        <v>27.14</v>
      </c>
      <c r="Y335" s="16">
        <v>64.02</v>
      </c>
      <c r="Z335" s="16">
        <v>61.42</v>
      </c>
      <c r="AA335" s="16">
        <v>29.88</v>
      </c>
      <c r="AB335" s="16">
        <v>11.45</v>
      </c>
      <c r="AC335" s="20">
        <v>16384.258451810001</v>
      </c>
      <c r="AD335" s="7">
        <v>7439.3988647400001</v>
      </c>
      <c r="AE335" s="20">
        <f t="shared" si="5"/>
        <v>9655.3856341999999</v>
      </c>
      <c r="AF335" s="20">
        <v>4029.5640271799998</v>
      </c>
      <c r="AG335" s="20">
        <v>3790.2176450699999</v>
      </c>
      <c r="AH335" s="20">
        <v>1407.3682627999999</v>
      </c>
      <c r="AI335" s="20">
        <v>371.53169220000001</v>
      </c>
      <c r="AJ335" s="20">
        <v>56.70400695</v>
      </c>
      <c r="AK335" s="20" t="s">
        <v>309</v>
      </c>
      <c r="AL335" s="20" t="s">
        <v>309</v>
      </c>
      <c r="AM335" s="20">
        <v>6728.8728177200001</v>
      </c>
      <c r="AN335" s="20">
        <v>8256.2548921100006</v>
      </c>
      <c r="AO335" s="20">
        <v>1577.5413046399999</v>
      </c>
      <c r="AP335" s="20">
        <v>8128.0035598100003</v>
      </c>
      <c r="AQ335" s="20">
        <v>5151.3315130800001</v>
      </c>
      <c r="AR335" s="20">
        <v>7217.3306979999998</v>
      </c>
      <c r="AS335" s="20">
        <v>10680.258451920001</v>
      </c>
      <c r="AT335" s="20">
        <v>7752.1263170100001</v>
      </c>
      <c r="AU335" s="20">
        <v>1238.5498431999999</v>
      </c>
      <c r="AV335" s="20">
        <v>1517.8886841999999</v>
      </c>
      <c r="AW335" s="20">
        <v>171.69360750999999</v>
      </c>
      <c r="AX335" s="20" t="s">
        <v>309</v>
      </c>
    </row>
    <row r="336" spans="1:50">
      <c r="A336" s="2">
        <v>2924801</v>
      </c>
      <c r="B336" s="2" t="s">
        <v>341</v>
      </c>
      <c r="C336" s="3">
        <v>22399</v>
      </c>
      <c r="D336" s="4">
        <v>67.69</v>
      </c>
      <c r="E336" s="4">
        <v>32.31</v>
      </c>
      <c r="F336" s="4">
        <v>50.39</v>
      </c>
      <c r="G336" s="4">
        <v>49.61</v>
      </c>
      <c r="H336" s="7">
        <v>2228.7004999999999</v>
      </c>
      <c r="I336" s="7">
        <v>4011.6609000000003</v>
      </c>
      <c r="J336" s="7">
        <v>3841.4285</v>
      </c>
      <c r="K336" s="7">
        <v>4970.3381000000008</v>
      </c>
      <c r="L336" s="7">
        <v>4408.1232</v>
      </c>
      <c r="M336" s="7">
        <v>2940.9886999999999</v>
      </c>
      <c r="N336" s="9">
        <v>6990</v>
      </c>
      <c r="O336" s="7">
        <v>6671</v>
      </c>
      <c r="P336" s="11">
        <v>239</v>
      </c>
      <c r="Q336" s="16">
        <v>23.5</v>
      </c>
      <c r="R336" s="16">
        <v>45.51</v>
      </c>
      <c r="S336" s="16">
        <v>74.290000000000006</v>
      </c>
      <c r="T336" s="17">
        <v>2923</v>
      </c>
      <c r="U336" s="16">
        <v>28.54</v>
      </c>
      <c r="V336" s="16">
        <v>21.63</v>
      </c>
      <c r="W336" s="16">
        <v>29.03</v>
      </c>
      <c r="X336" s="16">
        <v>34.46</v>
      </c>
      <c r="Y336" s="16">
        <v>54.5</v>
      </c>
      <c r="Z336" s="16">
        <v>52.29</v>
      </c>
      <c r="AA336" s="16">
        <v>16.46</v>
      </c>
      <c r="AB336" s="16">
        <v>13.25</v>
      </c>
      <c r="AC336" s="20">
        <v>18477.715483759999</v>
      </c>
      <c r="AD336" s="7">
        <v>8322.8435175100003</v>
      </c>
      <c r="AE336" s="20">
        <f t="shared" si="5"/>
        <v>11676.313597910001</v>
      </c>
      <c r="AF336" s="20">
        <v>4038.1505289800002</v>
      </c>
      <c r="AG336" s="20">
        <v>5072.1494643200003</v>
      </c>
      <c r="AH336" s="20">
        <v>1864.1570622199999</v>
      </c>
      <c r="AI336" s="20">
        <v>583.77694965000001</v>
      </c>
      <c r="AJ336" s="20">
        <v>95.97123818</v>
      </c>
      <c r="AK336" s="20">
        <v>22.108354559999999</v>
      </c>
      <c r="AL336" s="20" t="s">
        <v>309</v>
      </c>
      <c r="AM336" s="20">
        <v>6801.4018857800002</v>
      </c>
      <c r="AN336" s="20">
        <v>9127.6401241200001</v>
      </c>
      <c r="AO336" s="20">
        <v>1409.6599454300001</v>
      </c>
      <c r="AP336" s="20">
        <v>9350.0753595700007</v>
      </c>
      <c r="AQ336" s="20">
        <v>5391.7419403499998</v>
      </c>
      <c r="AR336" s="20">
        <v>7055.8940611600001</v>
      </c>
      <c r="AS336" s="20">
        <v>12327.715483690001</v>
      </c>
      <c r="AT336" s="20">
        <v>9260.6377413099999</v>
      </c>
      <c r="AU336" s="20">
        <v>1208.9694388600001</v>
      </c>
      <c r="AV336" s="20">
        <v>1431.8391785599999</v>
      </c>
      <c r="AW336" s="20">
        <v>426.26912496</v>
      </c>
      <c r="AX336" s="20" t="s">
        <v>309</v>
      </c>
    </row>
    <row r="337" spans="1:50">
      <c r="A337" s="2">
        <v>2925006</v>
      </c>
      <c r="B337" s="2" t="s">
        <v>342</v>
      </c>
      <c r="C337" s="3">
        <v>24481</v>
      </c>
      <c r="D337" s="4">
        <v>60.74</v>
      </c>
      <c r="E337" s="4">
        <v>39.26</v>
      </c>
      <c r="F337" s="4">
        <v>49.39</v>
      </c>
      <c r="G337" s="4">
        <v>50.61</v>
      </c>
      <c r="H337" s="7">
        <v>2328.1430999999998</v>
      </c>
      <c r="I337" s="7">
        <v>4306.2078999999994</v>
      </c>
      <c r="J337" s="7">
        <v>4555.9141</v>
      </c>
      <c r="K337" s="7">
        <v>5412.7491</v>
      </c>
      <c r="L337" s="7">
        <v>4781.1393000000007</v>
      </c>
      <c r="M337" s="7">
        <v>3096.8465000000001</v>
      </c>
      <c r="N337" s="9">
        <v>10514</v>
      </c>
      <c r="O337" s="7">
        <v>6891</v>
      </c>
      <c r="P337" s="11">
        <v>252</v>
      </c>
      <c r="Q337" s="16">
        <v>17.64</v>
      </c>
      <c r="R337" s="16">
        <v>37.6</v>
      </c>
      <c r="S337" s="16">
        <v>69.2</v>
      </c>
      <c r="T337" s="17">
        <v>7326</v>
      </c>
      <c r="U337" s="16">
        <v>39.25</v>
      </c>
      <c r="V337" s="16">
        <v>29.46</v>
      </c>
      <c r="W337" s="16">
        <v>1.67</v>
      </c>
      <c r="X337" s="16">
        <v>0.78</v>
      </c>
      <c r="Y337" s="16">
        <v>63.19</v>
      </c>
      <c r="Z337" s="16">
        <v>68.73</v>
      </c>
      <c r="AA337" s="16">
        <v>35.14</v>
      </c>
      <c r="AB337" s="16">
        <v>30.49</v>
      </c>
      <c r="AC337" s="20">
        <v>20252.047522370001</v>
      </c>
      <c r="AD337" s="7">
        <v>9594.1162539699999</v>
      </c>
      <c r="AE337" s="20">
        <f t="shared" si="5"/>
        <v>13056.761097250001</v>
      </c>
      <c r="AF337" s="20">
        <v>4138.4468995999996</v>
      </c>
      <c r="AG337" s="20">
        <v>6496.2893909799996</v>
      </c>
      <c r="AH337" s="20">
        <v>1868.3075054999999</v>
      </c>
      <c r="AI337" s="20">
        <v>442.92865635999999</v>
      </c>
      <c r="AJ337" s="20">
        <v>97.223249350000003</v>
      </c>
      <c r="AK337" s="20">
        <v>13.56539546</v>
      </c>
      <c r="AL337" s="20" t="s">
        <v>309</v>
      </c>
      <c r="AM337" s="20">
        <v>7195.2864251299998</v>
      </c>
      <c r="AN337" s="20">
        <v>10714.188371370001</v>
      </c>
      <c r="AO337" s="20">
        <v>1655.6037119299999</v>
      </c>
      <c r="AP337" s="20">
        <v>9537.8591510099996</v>
      </c>
      <c r="AQ337" s="20">
        <v>5539.6827131999999</v>
      </c>
      <c r="AR337" s="20">
        <v>7374.4195691599998</v>
      </c>
      <c r="AS337" s="20">
        <v>13231.04752238</v>
      </c>
      <c r="AT337" s="20">
        <v>10668.83127936</v>
      </c>
      <c r="AU337" s="20">
        <v>1254.29183364</v>
      </c>
      <c r="AV337" s="20">
        <v>1092.0067595600001</v>
      </c>
      <c r="AW337" s="20">
        <v>199.43210189999999</v>
      </c>
      <c r="AX337" s="20">
        <v>16.485547919999998</v>
      </c>
    </row>
    <row r="338" spans="1:50">
      <c r="A338" s="2">
        <v>2925105</v>
      </c>
      <c r="B338" s="2" t="s">
        <v>343</v>
      </c>
      <c r="C338" s="3">
        <v>44701</v>
      </c>
      <c r="D338" s="4">
        <v>77.540000000000006</v>
      </c>
      <c r="E338" s="4">
        <v>22.46</v>
      </c>
      <c r="F338" s="4">
        <v>48.68</v>
      </c>
      <c r="G338" s="4">
        <v>51.32</v>
      </c>
      <c r="H338" s="7">
        <v>4563.9721</v>
      </c>
      <c r="I338" s="7">
        <v>7867.3760000000011</v>
      </c>
      <c r="J338" s="7">
        <v>8010.4192000000003</v>
      </c>
      <c r="K338" s="7">
        <v>9566.0139999999992</v>
      </c>
      <c r="L338" s="7">
        <v>8779.2764000000006</v>
      </c>
      <c r="M338" s="7">
        <v>5913.9422999999997</v>
      </c>
      <c r="N338" s="9">
        <v>17384</v>
      </c>
      <c r="O338" s="7">
        <v>12887</v>
      </c>
      <c r="P338" s="11">
        <v>267</v>
      </c>
      <c r="Q338" s="16">
        <v>21.21</v>
      </c>
      <c r="R338" s="16">
        <v>40.68</v>
      </c>
      <c r="S338" s="16">
        <v>68.599999999999994</v>
      </c>
      <c r="T338" s="17">
        <v>6981</v>
      </c>
      <c r="U338" s="16">
        <v>34.72</v>
      </c>
      <c r="V338" s="16">
        <v>26.93</v>
      </c>
      <c r="W338" s="16">
        <v>36.26</v>
      </c>
      <c r="X338" s="16">
        <v>62.69</v>
      </c>
      <c r="Y338" s="16">
        <v>38.97</v>
      </c>
      <c r="Z338" s="16">
        <v>22.09</v>
      </c>
      <c r="AA338" s="16">
        <v>24.77</v>
      </c>
      <c r="AB338" s="16">
        <v>15.22</v>
      </c>
      <c r="AC338" s="20">
        <v>36718.49319152</v>
      </c>
      <c r="AD338" s="7">
        <v>16166.9419719</v>
      </c>
      <c r="AE338" s="20">
        <f t="shared" si="5"/>
        <v>23168.653707450001</v>
      </c>
      <c r="AF338" s="20">
        <v>8024.1423208899996</v>
      </c>
      <c r="AG338" s="20">
        <v>9890.9770163699995</v>
      </c>
      <c r="AH338" s="20">
        <v>3500.8280683900002</v>
      </c>
      <c r="AI338" s="20">
        <v>1431.40662711</v>
      </c>
      <c r="AJ338" s="20">
        <v>283.94949974000002</v>
      </c>
      <c r="AK338" s="20">
        <v>29.14358636</v>
      </c>
      <c r="AL338" s="20">
        <v>8.2065885900000008</v>
      </c>
      <c r="AM338" s="20">
        <v>13549.839484120001</v>
      </c>
      <c r="AN338" s="20">
        <v>18854.314548089998</v>
      </c>
      <c r="AO338" s="20">
        <v>3581.3518337400001</v>
      </c>
      <c r="AP338" s="20">
        <v>17864.178643480001</v>
      </c>
      <c r="AQ338" s="20">
        <v>9968.4876503800006</v>
      </c>
      <c r="AR338" s="20">
        <v>14262.76762586</v>
      </c>
      <c r="AS338" s="20">
        <v>24273.493191580001</v>
      </c>
      <c r="AT338" s="20">
        <v>18205.563585939999</v>
      </c>
      <c r="AU338" s="20">
        <v>2470.5382779000001</v>
      </c>
      <c r="AV338" s="20">
        <v>2873.1239202199999</v>
      </c>
      <c r="AW338" s="20">
        <v>724.26740752000001</v>
      </c>
      <c r="AX338" s="20" t="s">
        <v>309</v>
      </c>
    </row>
    <row r="339" spans="1:50">
      <c r="A339" s="2">
        <v>2925204</v>
      </c>
      <c r="B339" s="2" t="s">
        <v>344</v>
      </c>
      <c r="C339" s="3">
        <v>33066</v>
      </c>
      <c r="D339" s="4">
        <v>85.82</v>
      </c>
      <c r="E339" s="4">
        <v>14.18</v>
      </c>
      <c r="F339" s="4">
        <v>48.62</v>
      </c>
      <c r="G339" s="4">
        <v>51.38</v>
      </c>
      <c r="H339" s="7">
        <v>3035.4587999999999</v>
      </c>
      <c r="I339" s="7">
        <v>5168.2157999999999</v>
      </c>
      <c r="J339" s="7">
        <v>6404.8842000000004</v>
      </c>
      <c r="K339" s="7">
        <v>9245.2536</v>
      </c>
      <c r="L339" s="7">
        <v>6695.8649999999998</v>
      </c>
      <c r="M339" s="7">
        <v>2516.3226</v>
      </c>
      <c r="N339" s="9">
        <v>4634</v>
      </c>
      <c r="O339" s="7">
        <v>9605</v>
      </c>
      <c r="P339" s="11">
        <v>404</v>
      </c>
      <c r="Q339" s="16">
        <v>7.66</v>
      </c>
      <c r="R339" s="16">
        <v>22.11</v>
      </c>
      <c r="S339" s="16">
        <v>52.03</v>
      </c>
      <c r="T339" s="17">
        <v>1621</v>
      </c>
      <c r="U339" s="16">
        <v>16.71</v>
      </c>
      <c r="V339" s="16">
        <v>9.32</v>
      </c>
      <c r="W339" s="16">
        <v>62.06</v>
      </c>
      <c r="X339" s="16">
        <v>81.02</v>
      </c>
      <c r="Y339" s="16">
        <v>20.82</v>
      </c>
      <c r="Z339" s="16">
        <v>13.49</v>
      </c>
      <c r="AA339" s="16">
        <v>17.12</v>
      </c>
      <c r="AB339" s="16">
        <v>5.49</v>
      </c>
      <c r="AC339" s="20">
        <v>27802.173189360001</v>
      </c>
      <c r="AD339" s="7">
        <v>12096.02573281</v>
      </c>
      <c r="AE339" s="20">
        <f t="shared" si="5"/>
        <v>15873.962867450002</v>
      </c>
      <c r="AF339" s="20">
        <v>2633.0245015800001</v>
      </c>
      <c r="AG339" s="20">
        <v>5645.0156775200003</v>
      </c>
      <c r="AH339" s="20">
        <v>4124.4934964699996</v>
      </c>
      <c r="AI339" s="20">
        <v>2792.1938039299998</v>
      </c>
      <c r="AJ339" s="20">
        <v>581.85374242</v>
      </c>
      <c r="AK339" s="20">
        <v>72.168530110000006</v>
      </c>
      <c r="AL339" s="20">
        <v>25.213115420000001</v>
      </c>
      <c r="AM339" s="20">
        <v>11928.210321820001</v>
      </c>
      <c r="AN339" s="20">
        <v>15214.10591996</v>
      </c>
      <c r="AO339" s="20">
        <v>2673.7582778400001</v>
      </c>
      <c r="AP339" s="20">
        <v>12588.06726931</v>
      </c>
      <c r="AQ339" s="20">
        <v>9254.4520439799999</v>
      </c>
      <c r="AR339" s="20">
        <v>10433.545353240001</v>
      </c>
      <c r="AS339" s="20">
        <v>18420.173189249999</v>
      </c>
      <c r="AT339" s="20">
        <v>9356.6102905499993</v>
      </c>
      <c r="AU339" s="20">
        <v>2778.4396535800001</v>
      </c>
      <c r="AV339" s="20">
        <v>5353.8995400699996</v>
      </c>
      <c r="AW339" s="20">
        <v>888.82793779999997</v>
      </c>
      <c r="AX339" s="20">
        <v>42.395767249999999</v>
      </c>
    </row>
    <row r="340" spans="1:50">
      <c r="A340" s="2">
        <v>2925501</v>
      </c>
      <c r="B340" s="2" t="s">
        <v>345</v>
      </c>
      <c r="C340" s="3">
        <v>27627</v>
      </c>
      <c r="D340" s="4">
        <v>56.01</v>
      </c>
      <c r="E340" s="4">
        <v>43.99</v>
      </c>
      <c r="F340" s="4">
        <v>50.64</v>
      </c>
      <c r="G340" s="4">
        <v>49.36</v>
      </c>
      <c r="H340" s="7">
        <v>3094.2239999999997</v>
      </c>
      <c r="I340" s="7">
        <v>5517.1118999999999</v>
      </c>
      <c r="J340" s="7">
        <v>5077.8425999999999</v>
      </c>
      <c r="K340" s="7">
        <v>6127.6686</v>
      </c>
      <c r="L340" s="7">
        <v>5290.5704999999989</v>
      </c>
      <c r="M340" s="7">
        <v>2516.8196999999996</v>
      </c>
      <c r="N340" s="9">
        <v>7568</v>
      </c>
      <c r="O340" s="7">
        <v>7559</v>
      </c>
      <c r="P340" s="11">
        <v>321</v>
      </c>
      <c r="Q340" s="16">
        <v>14.74</v>
      </c>
      <c r="R340" s="16">
        <v>34.85</v>
      </c>
      <c r="S340" s="16">
        <v>65.069999999999993</v>
      </c>
      <c r="T340" s="17">
        <v>7034</v>
      </c>
      <c r="U340" s="16">
        <v>28.41</v>
      </c>
      <c r="V340" s="16">
        <v>19.899999999999999</v>
      </c>
      <c r="W340" s="16">
        <v>14.1</v>
      </c>
      <c r="X340" s="16">
        <v>11.85</v>
      </c>
      <c r="Y340" s="16">
        <v>49.64</v>
      </c>
      <c r="Z340" s="16">
        <v>60.92</v>
      </c>
      <c r="AA340" s="16">
        <v>36.26</v>
      </c>
      <c r="AB340" s="16">
        <v>27.23</v>
      </c>
      <c r="AC340" s="20">
        <v>22239.41821946</v>
      </c>
      <c r="AD340" s="7">
        <v>11607.670143429999</v>
      </c>
      <c r="AE340" s="20">
        <f t="shared" si="5"/>
        <v>14771.524777659999</v>
      </c>
      <c r="AF340" s="20">
        <v>3780.6325414399998</v>
      </c>
      <c r="AG340" s="20">
        <v>6214.6644036999996</v>
      </c>
      <c r="AH340" s="20">
        <v>3053.5035850700001</v>
      </c>
      <c r="AI340" s="20">
        <v>1267.1706552200001</v>
      </c>
      <c r="AJ340" s="20">
        <v>307.85657486999997</v>
      </c>
      <c r="AK340" s="20">
        <v>66.424936680000002</v>
      </c>
      <c r="AL340" s="20">
        <v>81.272080680000002</v>
      </c>
      <c r="AM340" s="20">
        <v>7467.8934418099998</v>
      </c>
      <c r="AN340" s="20">
        <v>12918.08574923</v>
      </c>
      <c r="AO340" s="20">
        <v>1844.47479107</v>
      </c>
      <c r="AP340" s="20">
        <v>9321.3324702400005</v>
      </c>
      <c r="AQ340" s="20">
        <v>5623.41865074</v>
      </c>
      <c r="AR340" s="20">
        <v>10478.374892739999</v>
      </c>
      <c r="AS340" s="20">
        <v>13952.41821946</v>
      </c>
      <c r="AT340" s="20">
        <v>9394.6686604000006</v>
      </c>
      <c r="AU340" s="20">
        <v>1478.55282461</v>
      </c>
      <c r="AV340" s="20">
        <v>2437.6438301399999</v>
      </c>
      <c r="AW340" s="20">
        <v>609.92700222999997</v>
      </c>
      <c r="AX340" s="20">
        <v>31.625902079999999</v>
      </c>
    </row>
    <row r="341" spans="1:50">
      <c r="A341" s="2">
        <v>2925758</v>
      </c>
      <c r="B341" s="2" t="s">
        <v>346</v>
      </c>
      <c r="C341" s="3">
        <v>23846</v>
      </c>
      <c r="D341" s="4">
        <v>40.130000000000003</v>
      </c>
      <c r="E341" s="4">
        <v>59.87</v>
      </c>
      <c r="F341" s="4">
        <v>51.21</v>
      </c>
      <c r="G341" s="4">
        <v>48.79</v>
      </c>
      <c r="H341" s="7">
        <v>2553.9066000000003</v>
      </c>
      <c r="I341" s="7">
        <v>4523.5861999999997</v>
      </c>
      <c r="J341" s="7">
        <v>5017.1983999999993</v>
      </c>
      <c r="K341" s="7">
        <v>5439.2726000000002</v>
      </c>
      <c r="L341" s="7">
        <v>4275.5877999999993</v>
      </c>
      <c r="M341" s="7">
        <v>2034.0637999999997</v>
      </c>
      <c r="N341" s="9">
        <v>9774</v>
      </c>
      <c r="O341" s="7">
        <v>6509</v>
      </c>
      <c r="P341" s="11">
        <v>228</v>
      </c>
      <c r="Q341" s="16">
        <v>24.29</v>
      </c>
      <c r="R341" s="16">
        <v>46.46</v>
      </c>
      <c r="S341" s="16">
        <v>73.45</v>
      </c>
      <c r="T341" s="17">
        <v>10691</v>
      </c>
      <c r="U341" s="16">
        <v>38.99</v>
      </c>
      <c r="V341" s="16">
        <v>29.15</v>
      </c>
      <c r="W341" s="16">
        <v>11.62</v>
      </c>
      <c r="X341" s="16">
        <v>25.17</v>
      </c>
      <c r="Y341" s="16">
        <v>28.89</v>
      </c>
      <c r="Z341" s="16">
        <v>29.84</v>
      </c>
      <c r="AA341" s="16">
        <v>59.5</v>
      </c>
      <c r="AB341" s="16">
        <v>45</v>
      </c>
      <c r="AC341" s="20">
        <v>19336.225318829998</v>
      </c>
      <c r="AD341" s="7">
        <v>11140.39773698</v>
      </c>
      <c r="AE341" s="20">
        <f t="shared" si="5"/>
        <v>12758.5860502</v>
      </c>
      <c r="AF341" s="20">
        <v>5013.9154935400002</v>
      </c>
      <c r="AG341" s="20">
        <v>4938.4601815799997</v>
      </c>
      <c r="AH341" s="20">
        <v>1823.91380779</v>
      </c>
      <c r="AI341" s="20">
        <v>808.46516176</v>
      </c>
      <c r="AJ341" s="20">
        <v>97.841012210000002</v>
      </c>
      <c r="AK341" s="20">
        <v>66.346215569999998</v>
      </c>
      <c r="AL341" s="20">
        <v>9.6441777500000008</v>
      </c>
      <c r="AM341" s="20">
        <v>6577.6392685399996</v>
      </c>
      <c r="AN341" s="20">
        <v>11600.252747889999</v>
      </c>
      <c r="AO341" s="20">
        <v>1725.68737061</v>
      </c>
      <c r="AP341" s="20">
        <v>7735.97257085</v>
      </c>
      <c r="AQ341" s="20">
        <v>4851.9518979300001</v>
      </c>
      <c r="AR341" s="20">
        <v>8378.2496787</v>
      </c>
      <c r="AS341" s="20">
        <v>11727.22531876</v>
      </c>
      <c r="AT341" s="20">
        <v>9185.8710819700009</v>
      </c>
      <c r="AU341" s="20">
        <v>863.11928657999999</v>
      </c>
      <c r="AV341" s="20">
        <v>1462.7866890299999</v>
      </c>
      <c r="AW341" s="20">
        <v>188.70525694</v>
      </c>
      <c r="AX341" s="20">
        <v>26.743004240000001</v>
      </c>
    </row>
    <row r="342" spans="1:50">
      <c r="A342" s="2">
        <v>2925808</v>
      </c>
      <c r="B342" s="2" t="s">
        <v>347</v>
      </c>
      <c r="C342" s="3">
        <v>24602</v>
      </c>
      <c r="D342" s="4">
        <v>50.78</v>
      </c>
      <c r="E342" s="4">
        <v>49.22</v>
      </c>
      <c r="F342" s="4">
        <v>49.93</v>
      </c>
      <c r="G342" s="4">
        <v>50.07</v>
      </c>
      <c r="H342" s="7">
        <v>2379.0133999999998</v>
      </c>
      <c r="I342" s="7">
        <v>4477.5639999999994</v>
      </c>
      <c r="J342" s="7">
        <v>4457.8824000000004</v>
      </c>
      <c r="K342" s="7">
        <v>5230.3852000000006</v>
      </c>
      <c r="L342" s="7">
        <v>4748.1860000000006</v>
      </c>
      <c r="M342" s="7">
        <v>3308.9689999999996</v>
      </c>
      <c r="N342" s="9">
        <v>8380</v>
      </c>
      <c r="O342" s="7">
        <v>7008</v>
      </c>
      <c r="P342" s="11">
        <v>233</v>
      </c>
      <c r="Q342" s="16">
        <v>22.87</v>
      </c>
      <c r="R342" s="16">
        <v>43.88</v>
      </c>
      <c r="S342" s="16">
        <v>72.650000000000006</v>
      </c>
      <c r="T342" s="17">
        <v>7751</v>
      </c>
      <c r="U342" s="16">
        <v>30.2</v>
      </c>
      <c r="V342" s="16">
        <v>23.61</v>
      </c>
      <c r="W342" s="16">
        <v>19.82</v>
      </c>
      <c r="X342" s="16">
        <v>33.06</v>
      </c>
      <c r="Y342" s="16">
        <v>30.71</v>
      </c>
      <c r="Z342" s="16">
        <v>35.25</v>
      </c>
      <c r="AA342" s="16">
        <v>49.46</v>
      </c>
      <c r="AB342" s="16">
        <v>31.69</v>
      </c>
      <c r="AC342" s="20">
        <v>20341.934318420001</v>
      </c>
      <c r="AD342" s="7">
        <v>9665.7618703999997</v>
      </c>
      <c r="AE342" s="20">
        <f t="shared" si="5"/>
        <v>12869.575721380003</v>
      </c>
      <c r="AF342" s="20">
        <v>5057.2750321900003</v>
      </c>
      <c r="AG342" s="20">
        <v>5518.9170464099998</v>
      </c>
      <c r="AH342" s="20">
        <v>1604.1701886400001</v>
      </c>
      <c r="AI342" s="20">
        <v>557.96787836999999</v>
      </c>
      <c r="AJ342" s="20">
        <v>118.00086991000001</v>
      </c>
      <c r="AK342" s="20">
        <v>6.6223529299999999</v>
      </c>
      <c r="AL342" s="20">
        <v>6.6223529299999999</v>
      </c>
      <c r="AM342" s="20">
        <v>7472.3585970699996</v>
      </c>
      <c r="AN342" s="20">
        <v>10940.84821349</v>
      </c>
      <c r="AO342" s="20">
        <v>2321.5577812299998</v>
      </c>
      <c r="AP342" s="20">
        <v>9401.0861049600007</v>
      </c>
      <c r="AQ342" s="20">
        <v>5150.8008158399998</v>
      </c>
      <c r="AR342" s="20">
        <v>8083.0005882900005</v>
      </c>
      <c r="AS342" s="20">
        <v>13294.93431844</v>
      </c>
      <c r="AT342" s="20">
        <v>9863.2766862600001</v>
      </c>
      <c r="AU342" s="20">
        <v>879.08164605000002</v>
      </c>
      <c r="AV342" s="20">
        <v>2170.9163971100002</v>
      </c>
      <c r="AW342" s="20">
        <v>356.30077602</v>
      </c>
      <c r="AX342" s="20">
        <v>25.358813000000001</v>
      </c>
    </row>
    <row r="343" spans="1:50">
      <c r="A343" s="2">
        <v>2925907</v>
      </c>
      <c r="B343" s="2" t="s">
        <v>348</v>
      </c>
      <c r="C343" s="3">
        <v>27228</v>
      </c>
      <c r="D343" s="4">
        <v>23.42</v>
      </c>
      <c r="E343" s="4">
        <v>76.58</v>
      </c>
      <c r="F343" s="4">
        <v>51.46</v>
      </c>
      <c r="G343" s="4">
        <v>48.54</v>
      </c>
      <c r="H343" s="7">
        <v>2600.2740000000003</v>
      </c>
      <c r="I343" s="7">
        <v>5195.1023999999998</v>
      </c>
      <c r="J343" s="7">
        <v>5197.8252000000002</v>
      </c>
      <c r="K343" s="7">
        <v>5570.8487999999998</v>
      </c>
      <c r="L343" s="7">
        <v>5140.6463999999996</v>
      </c>
      <c r="M343" s="7">
        <v>3523.3032000000003</v>
      </c>
      <c r="N343" s="9">
        <v>13396</v>
      </c>
      <c r="O343" s="7">
        <v>7232</v>
      </c>
      <c r="P343" s="11">
        <v>194</v>
      </c>
      <c r="Q343" s="16">
        <v>33.770000000000003</v>
      </c>
      <c r="R343" s="16">
        <v>52.81</v>
      </c>
      <c r="S343" s="16">
        <v>78.22</v>
      </c>
      <c r="T343" s="17">
        <v>10274</v>
      </c>
      <c r="U343" s="16">
        <v>44.55</v>
      </c>
      <c r="V343" s="16">
        <v>34.47</v>
      </c>
      <c r="W343" s="16">
        <v>0.14000000000000001</v>
      </c>
      <c r="X343" s="16">
        <v>9.31</v>
      </c>
      <c r="Y343" s="16">
        <v>34.700000000000003</v>
      </c>
      <c r="Z343" s="16">
        <v>51.59</v>
      </c>
      <c r="AA343" s="16">
        <v>65.17</v>
      </c>
      <c r="AB343" s="16">
        <v>39.1</v>
      </c>
      <c r="AC343" s="20">
        <v>22522.791580649999</v>
      </c>
      <c r="AD343" s="7">
        <v>10538.263453969999</v>
      </c>
      <c r="AE343" s="20">
        <f t="shared" si="5"/>
        <v>13081.078826070001</v>
      </c>
      <c r="AF343" s="20">
        <v>5616.8164168900003</v>
      </c>
      <c r="AG343" s="20">
        <v>5182.1058558200002</v>
      </c>
      <c r="AH343" s="20">
        <v>1670.76481919</v>
      </c>
      <c r="AI343" s="20">
        <v>446.54243284</v>
      </c>
      <c r="AJ343" s="20">
        <v>75.321767769999994</v>
      </c>
      <c r="AK343" s="20">
        <v>70.372243420000004</v>
      </c>
      <c r="AL343" s="20">
        <v>19.155290140000002</v>
      </c>
      <c r="AM343" s="20">
        <v>9441.7127546600004</v>
      </c>
      <c r="AN343" s="20">
        <v>10960.875187129999</v>
      </c>
      <c r="AO343" s="20">
        <v>3059.9377373299999</v>
      </c>
      <c r="AP343" s="20">
        <v>11561.9163936</v>
      </c>
      <c r="AQ343" s="20">
        <v>6381.7750173300001</v>
      </c>
      <c r="AR343" s="20">
        <v>9568.7691707499998</v>
      </c>
      <c r="AS343" s="20">
        <v>14235.79158073</v>
      </c>
      <c r="AT343" s="20">
        <v>11948.78982052</v>
      </c>
      <c r="AU343" s="20">
        <v>764.21547014999999</v>
      </c>
      <c r="AV343" s="20">
        <v>1280.5600903100001</v>
      </c>
      <c r="AW343" s="20">
        <v>234.17347667999999</v>
      </c>
      <c r="AX343" s="20">
        <v>8.0527230700000008</v>
      </c>
    </row>
    <row r="344" spans="1:50">
      <c r="A344" s="2">
        <v>2925956</v>
      </c>
      <c r="B344" s="2" t="s">
        <v>349</v>
      </c>
      <c r="C344" s="3">
        <v>22874</v>
      </c>
      <c r="D344" s="4">
        <v>29.95</v>
      </c>
      <c r="E344" s="4">
        <v>70.05</v>
      </c>
      <c r="F344" s="4">
        <v>48.68</v>
      </c>
      <c r="G344" s="4">
        <v>51.32</v>
      </c>
      <c r="H344" s="7">
        <v>2154.7307999999998</v>
      </c>
      <c r="I344" s="7">
        <v>4348.3474000000006</v>
      </c>
      <c r="J344" s="7">
        <v>4368.9340000000002</v>
      </c>
      <c r="K344" s="7">
        <v>4551.9259999999995</v>
      </c>
      <c r="L344" s="7">
        <v>4339.1977999999999</v>
      </c>
      <c r="M344" s="7">
        <v>3113.1514000000002</v>
      </c>
      <c r="N344" s="9">
        <v>9750</v>
      </c>
      <c r="O344" s="7">
        <v>6265</v>
      </c>
      <c r="P344" s="11">
        <v>213</v>
      </c>
      <c r="Q344" s="16">
        <v>25.45</v>
      </c>
      <c r="R344" s="16">
        <v>45.18</v>
      </c>
      <c r="S344" s="16">
        <v>74</v>
      </c>
      <c r="T344" s="17">
        <v>10045</v>
      </c>
      <c r="U344" s="16">
        <v>39.26</v>
      </c>
      <c r="V344" s="16">
        <v>29.78</v>
      </c>
      <c r="W344" s="16">
        <v>3.58</v>
      </c>
      <c r="X344" s="16">
        <v>11.01</v>
      </c>
      <c r="Y344" s="16">
        <v>26.77</v>
      </c>
      <c r="Z344" s="16">
        <v>44.49</v>
      </c>
      <c r="AA344" s="16">
        <v>69.650000000000006</v>
      </c>
      <c r="AB344" s="16">
        <v>44.5</v>
      </c>
      <c r="AC344" s="20">
        <v>18870.614124610001</v>
      </c>
      <c r="AD344" s="7">
        <v>9217.5053980800003</v>
      </c>
      <c r="AE344" s="20">
        <f t="shared" si="5"/>
        <v>11225.783858470002</v>
      </c>
      <c r="AF344" s="20">
        <v>3684.56029472</v>
      </c>
      <c r="AG344" s="20">
        <v>5678.2135259799998</v>
      </c>
      <c r="AH344" s="20">
        <v>1501.5765787800001</v>
      </c>
      <c r="AI344" s="20">
        <v>317.88507349000002</v>
      </c>
      <c r="AJ344" s="20">
        <v>32.6449918</v>
      </c>
      <c r="AK344" s="20" t="s">
        <v>309</v>
      </c>
      <c r="AL344" s="20">
        <v>10.903393700000001</v>
      </c>
      <c r="AM344" s="20">
        <v>7644.8302660500003</v>
      </c>
      <c r="AN344" s="20">
        <v>9962.6869902899998</v>
      </c>
      <c r="AO344" s="20">
        <v>2741.8702917599999</v>
      </c>
      <c r="AP344" s="20">
        <v>8907.9271342299999</v>
      </c>
      <c r="AQ344" s="20">
        <v>4902.95997429</v>
      </c>
      <c r="AR344" s="20">
        <v>8160.5620938700004</v>
      </c>
      <c r="AS344" s="20">
        <v>12037.61412453</v>
      </c>
      <c r="AT344" s="20">
        <v>9856.2602457899993</v>
      </c>
      <c r="AU344" s="20">
        <v>801.56499500999996</v>
      </c>
      <c r="AV344" s="20">
        <v>1094.1441383900001</v>
      </c>
      <c r="AW344" s="20">
        <v>277.52867302999999</v>
      </c>
      <c r="AX344" s="20">
        <v>8.1160723099999998</v>
      </c>
    </row>
    <row r="345" spans="1:50">
      <c r="A345" s="2">
        <v>2926004</v>
      </c>
      <c r="B345" s="2" t="s">
        <v>350</v>
      </c>
      <c r="C345" s="3">
        <v>38957</v>
      </c>
      <c r="D345" s="4">
        <v>60.25</v>
      </c>
      <c r="E345" s="4">
        <v>39.75</v>
      </c>
      <c r="F345" s="4">
        <v>49.93</v>
      </c>
      <c r="G345" s="4">
        <v>50.07</v>
      </c>
      <c r="H345" s="7">
        <v>4024.2581</v>
      </c>
      <c r="I345" s="7">
        <v>6887.5976000000001</v>
      </c>
      <c r="J345" s="7">
        <v>7101.8611000000001</v>
      </c>
      <c r="K345" s="7">
        <v>8784.8035</v>
      </c>
      <c r="L345" s="7">
        <v>7662.8419000000004</v>
      </c>
      <c r="M345" s="7">
        <v>4495.6377999999995</v>
      </c>
      <c r="N345" s="9">
        <v>15396</v>
      </c>
      <c r="O345" s="7">
        <v>10585</v>
      </c>
      <c r="P345" s="11">
        <v>253</v>
      </c>
      <c r="Q345" s="16">
        <v>24.02</v>
      </c>
      <c r="R345" s="16">
        <v>42.35</v>
      </c>
      <c r="S345" s="16">
        <v>70.12</v>
      </c>
      <c r="T345" s="17">
        <v>11387</v>
      </c>
      <c r="U345" s="16">
        <v>33.159999999999997</v>
      </c>
      <c r="V345" s="16">
        <v>27.45</v>
      </c>
      <c r="W345" s="16">
        <v>39.369999999999997</v>
      </c>
      <c r="X345" s="16">
        <v>48.02</v>
      </c>
      <c r="Y345" s="16">
        <v>21.98</v>
      </c>
      <c r="Z345" s="16">
        <v>18.920000000000002</v>
      </c>
      <c r="AA345" s="16">
        <v>38.65</v>
      </c>
      <c r="AB345" s="16">
        <v>33.06</v>
      </c>
      <c r="AC345" s="20">
        <v>31907.424019419999</v>
      </c>
      <c r="AD345" s="7">
        <v>15787.77862452</v>
      </c>
      <c r="AE345" s="20">
        <f t="shared" si="5"/>
        <v>19779.103163809999</v>
      </c>
      <c r="AF345" s="20">
        <v>7098.2007143600003</v>
      </c>
      <c r="AG345" s="20">
        <v>7899.1637560199997</v>
      </c>
      <c r="AH345" s="20">
        <v>3253.7635486700001</v>
      </c>
      <c r="AI345" s="20">
        <v>1125.42415639</v>
      </c>
      <c r="AJ345" s="20">
        <v>366.05223596000002</v>
      </c>
      <c r="AK345" s="20">
        <v>36.498752410000002</v>
      </c>
      <c r="AL345" s="20" t="s">
        <v>309</v>
      </c>
      <c r="AM345" s="20">
        <v>12128.32085561</v>
      </c>
      <c r="AN345" s="20">
        <v>17053.241825289999</v>
      </c>
      <c r="AO345" s="20">
        <v>3215.6514968400002</v>
      </c>
      <c r="AP345" s="20">
        <v>14854.18219413</v>
      </c>
      <c r="AQ345" s="20">
        <v>8912.6693587699992</v>
      </c>
      <c r="AR345" s="20">
        <v>12832.568284659999</v>
      </c>
      <c r="AS345" s="20">
        <v>20848.424019400001</v>
      </c>
      <c r="AT345" s="20">
        <v>15722.41232078</v>
      </c>
      <c r="AU345" s="20">
        <v>1813.51534302</v>
      </c>
      <c r="AV345" s="20">
        <v>2708.0831017099999</v>
      </c>
      <c r="AW345" s="20">
        <v>596.06371177999995</v>
      </c>
      <c r="AX345" s="20">
        <v>8.3495421099999998</v>
      </c>
    </row>
    <row r="346" spans="1:50">
      <c r="A346" s="2">
        <v>2926202</v>
      </c>
      <c r="B346" s="2" t="s">
        <v>351</v>
      </c>
      <c r="C346" s="3">
        <v>21937</v>
      </c>
      <c r="D346" s="4">
        <v>48.98</v>
      </c>
      <c r="E346" s="4">
        <v>51.02</v>
      </c>
      <c r="F346" s="4">
        <v>52.15</v>
      </c>
      <c r="G346" s="4">
        <v>47.85</v>
      </c>
      <c r="H346" s="7">
        <v>2213.4432999999999</v>
      </c>
      <c r="I346" s="7">
        <v>3924.5293000000001</v>
      </c>
      <c r="J346" s="7">
        <v>4431.2739999999994</v>
      </c>
      <c r="K346" s="7">
        <v>4657.2250999999997</v>
      </c>
      <c r="L346" s="7">
        <v>4251.3905999999997</v>
      </c>
      <c r="M346" s="7">
        <v>2456.944</v>
      </c>
      <c r="N346" s="9">
        <v>9526</v>
      </c>
      <c r="O346" s="7">
        <v>5911</v>
      </c>
      <c r="P346" s="11">
        <v>218</v>
      </c>
      <c r="Q346" s="16">
        <v>24.48</v>
      </c>
      <c r="R346" s="16">
        <v>45.45</v>
      </c>
      <c r="S346" s="16">
        <v>75.03</v>
      </c>
      <c r="T346" s="17">
        <v>5625</v>
      </c>
      <c r="U346" s="16">
        <v>38.82</v>
      </c>
      <c r="V346" s="16">
        <v>30.15</v>
      </c>
      <c r="W346" s="16">
        <v>0.25</v>
      </c>
      <c r="X346" s="16">
        <v>3.54</v>
      </c>
      <c r="Y346" s="16">
        <v>53.83</v>
      </c>
      <c r="Z346" s="16">
        <v>62.58</v>
      </c>
      <c r="AA346" s="16">
        <v>45.92</v>
      </c>
      <c r="AB346" s="16">
        <v>33.89</v>
      </c>
      <c r="AC346" s="20">
        <v>18174.723935009999</v>
      </c>
      <c r="AD346" s="7">
        <v>6124.0801310400002</v>
      </c>
      <c r="AE346" s="20">
        <f t="shared" si="5"/>
        <v>9350.5849426699988</v>
      </c>
      <c r="AF346" s="20">
        <v>2916.6907448100001</v>
      </c>
      <c r="AG346" s="20">
        <v>4421.8034126599996</v>
      </c>
      <c r="AH346" s="20">
        <v>1523.8394973100001</v>
      </c>
      <c r="AI346" s="20">
        <v>449.94083797000002</v>
      </c>
      <c r="AJ346" s="20">
        <v>20.188002109999999</v>
      </c>
      <c r="AK346" s="20">
        <v>18.122447810000001</v>
      </c>
      <c r="AL346" s="20" t="s">
        <v>309</v>
      </c>
      <c r="AM346" s="20">
        <v>8824.1389923700008</v>
      </c>
      <c r="AN346" s="20">
        <v>7113.1677809100001</v>
      </c>
      <c r="AO346" s="20">
        <v>1788.4584023499999</v>
      </c>
      <c r="AP346" s="20">
        <v>11061.556154129999</v>
      </c>
      <c r="AQ346" s="20">
        <v>7035.6805900199997</v>
      </c>
      <c r="AR346" s="20">
        <v>8144.4735540900001</v>
      </c>
      <c r="AS346" s="20">
        <v>11376.72393505</v>
      </c>
      <c r="AT346" s="20">
        <v>8890.5588296000005</v>
      </c>
      <c r="AU346" s="20">
        <v>1049.95818736</v>
      </c>
      <c r="AV346" s="20">
        <v>1092.40052431</v>
      </c>
      <c r="AW346" s="20">
        <v>242.53524332999999</v>
      </c>
      <c r="AX346" s="20">
        <v>101.27115044999999</v>
      </c>
    </row>
    <row r="347" spans="1:50">
      <c r="A347" s="2">
        <v>2926301</v>
      </c>
      <c r="B347" s="2" t="s">
        <v>352</v>
      </c>
      <c r="C347" s="3">
        <v>33172</v>
      </c>
      <c r="D347" s="4">
        <v>59.87</v>
      </c>
      <c r="E347" s="4">
        <v>40.130000000000003</v>
      </c>
      <c r="F347" s="4">
        <v>48.74</v>
      </c>
      <c r="G347" s="4">
        <v>51.26</v>
      </c>
      <c r="H347" s="7">
        <v>2720.1039999999998</v>
      </c>
      <c r="I347" s="7">
        <v>5161.5632000000005</v>
      </c>
      <c r="J347" s="7">
        <v>6070.4759999999997</v>
      </c>
      <c r="K347" s="7">
        <v>7563.2159999999994</v>
      </c>
      <c r="L347" s="7">
        <v>7135.2972000000009</v>
      </c>
      <c r="M347" s="7">
        <v>4521.3436000000002</v>
      </c>
      <c r="N347" s="9">
        <v>9108</v>
      </c>
      <c r="O347" s="7">
        <v>10155</v>
      </c>
      <c r="P347" s="11">
        <v>287</v>
      </c>
      <c r="Q347" s="16">
        <v>14.87</v>
      </c>
      <c r="R347" s="16">
        <v>32.659999999999997</v>
      </c>
      <c r="S347" s="16">
        <v>64.5</v>
      </c>
      <c r="T347" s="17">
        <v>4683</v>
      </c>
      <c r="U347" s="16">
        <v>23.97</v>
      </c>
      <c r="V347" s="16">
        <v>18.010000000000002</v>
      </c>
      <c r="W347" s="16">
        <v>39.92</v>
      </c>
      <c r="X347" s="16">
        <v>56.84</v>
      </c>
      <c r="Y347" s="16">
        <v>27.8</v>
      </c>
      <c r="Z347" s="16">
        <v>28.68</v>
      </c>
      <c r="AA347" s="16">
        <v>32.28</v>
      </c>
      <c r="AB347" s="16">
        <v>14.49</v>
      </c>
      <c r="AC347" s="20">
        <v>28372.89611134</v>
      </c>
      <c r="AD347" s="7">
        <v>13791.968450009999</v>
      </c>
      <c r="AE347" s="20">
        <f t="shared" si="5"/>
        <v>19172.73966023</v>
      </c>
      <c r="AF347" s="20">
        <v>6131.3056186399999</v>
      </c>
      <c r="AG347" s="20">
        <v>9092.58741749</v>
      </c>
      <c r="AH347" s="20">
        <v>2665.7955620100001</v>
      </c>
      <c r="AI347" s="20">
        <v>958.04951249999999</v>
      </c>
      <c r="AJ347" s="20">
        <v>231.35711621999999</v>
      </c>
      <c r="AK347" s="20">
        <v>89.760548290000003</v>
      </c>
      <c r="AL347" s="20">
        <v>3.8838850800000002</v>
      </c>
      <c r="AM347" s="20">
        <v>9200.1564512099994</v>
      </c>
      <c r="AN347" s="20">
        <v>15338.03360653</v>
      </c>
      <c r="AO347" s="20">
        <v>2372.22991413</v>
      </c>
      <c r="AP347" s="20">
        <v>13034.862504909999</v>
      </c>
      <c r="AQ347" s="20">
        <v>6827.9265370800003</v>
      </c>
      <c r="AR347" s="20">
        <v>10426.93912293</v>
      </c>
      <c r="AS347" s="20">
        <v>19281.89611143</v>
      </c>
      <c r="AT347" s="20">
        <v>12940.72618573</v>
      </c>
      <c r="AU347" s="20">
        <v>1759.84904396</v>
      </c>
      <c r="AV347" s="20">
        <v>4171.42193288</v>
      </c>
      <c r="AW347" s="20">
        <v>409.89894886000002</v>
      </c>
      <c r="AX347" s="20" t="s">
        <v>309</v>
      </c>
    </row>
    <row r="348" spans="1:50">
      <c r="A348" s="2">
        <v>2926400</v>
      </c>
      <c r="B348" s="2" t="s">
        <v>353</v>
      </c>
      <c r="C348" s="3">
        <v>30646</v>
      </c>
      <c r="D348" s="4">
        <v>42.72</v>
      </c>
      <c r="E348" s="4">
        <v>57.28</v>
      </c>
      <c r="F348" s="4">
        <v>50.88</v>
      </c>
      <c r="G348" s="4">
        <v>49.12</v>
      </c>
      <c r="H348" s="7">
        <v>2816.3674000000001</v>
      </c>
      <c r="I348" s="7">
        <v>4989.1688000000004</v>
      </c>
      <c r="J348" s="7">
        <v>6080.1664000000001</v>
      </c>
      <c r="K348" s="7">
        <v>6843.2517999999991</v>
      </c>
      <c r="L348" s="7">
        <v>6138.3937999999998</v>
      </c>
      <c r="M348" s="7">
        <v>3778.6518000000001</v>
      </c>
      <c r="N348" s="9">
        <v>12602</v>
      </c>
      <c r="O348" s="7">
        <v>7987</v>
      </c>
      <c r="P348" s="11">
        <v>233</v>
      </c>
      <c r="Q348" s="16">
        <v>23.74</v>
      </c>
      <c r="R348" s="16">
        <v>44.22</v>
      </c>
      <c r="S348" s="16">
        <v>73.12</v>
      </c>
      <c r="T348" s="17">
        <v>9847</v>
      </c>
      <c r="U348" s="16">
        <v>33.75</v>
      </c>
      <c r="V348" s="16">
        <v>27.59</v>
      </c>
      <c r="W348" s="16">
        <v>0.41</v>
      </c>
      <c r="X348" s="16">
        <v>5.21</v>
      </c>
      <c r="Y348" s="16">
        <v>64.38</v>
      </c>
      <c r="Z348" s="16">
        <v>62.98</v>
      </c>
      <c r="AA348" s="16">
        <v>35.21</v>
      </c>
      <c r="AB348" s="16">
        <v>31.81</v>
      </c>
      <c r="AC348" s="20">
        <v>25697.898870699999</v>
      </c>
      <c r="AD348" s="7">
        <v>12106.16544042</v>
      </c>
      <c r="AE348" s="20">
        <f t="shared" si="5"/>
        <v>16006.949664440001</v>
      </c>
      <c r="AF348" s="20">
        <v>6197.7576666300001</v>
      </c>
      <c r="AG348" s="20">
        <v>6514.1553590399999</v>
      </c>
      <c r="AH348" s="20">
        <v>2139.1805978699999</v>
      </c>
      <c r="AI348" s="20">
        <v>782.45561955999995</v>
      </c>
      <c r="AJ348" s="20">
        <v>309.05428011999999</v>
      </c>
      <c r="AK348" s="20">
        <v>54.859577600000001</v>
      </c>
      <c r="AL348" s="20">
        <v>9.4865636200000001</v>
      </c>
      <c r="AM348" s="20">
        <v>9690.9492061399997</v>
      </c>
      <c r="AN348" s="20">
        <v>13267.88055803</v>
      </c>
      <c r="AO348" s="20">
        <v>2494.51353027</v>
      </c>
      <c r="AP348" s="20">
        <v>12430.018312550001</v>
      </c>
      <c r="AQ348" s="20">
        <v>7196.4356758699996</v>
      </c>
      <c r="AR348" s="20">
        <v>9069.3083000499992</v>
      </c>
      <c r="AS348" s="20">
        <v>16712.898870609999</v>
      </c>
      <c r="AT348" s="20">
        <v>12511.26841977</v>
      </c>
      <c r="AU348" s="20">
        <v>1010.87729921</v>
      </c>
      <c r="AV348" s="20">
        <v>2394.0690692100002</v>
      </c>
      <c r="AW348" s="20">
        <v>784.18411633000005</v>
      </c>
      <c r="AX348" s="20">
        <v>12.499966089999999</v>
      </c>
    </row>
    <row r="349" spans="1:50">
      <c r="A349" s="2">
        <v>2926608</v>
      </c>
      <c r="B349" s="2" t="s">
        <v>354</v>
      </c>
      <c r="C349" s="3">
        <v>47518</v>
      </c>
      <c r="D349" s="4">
        <v>62.62</v>
      </c>
      <c r="E349" s="4">
        <v>37.380000000000003</v>
      </c>
      <c r="F349" s="4">
        <v>49.19</v>
      </c>
      <c r="G349" s="4">
        <v>50.81</v>
      </c>
      <c r="H349" s="7">
        <v>4433.4294</v>
      </c>
      <c r="I349" s="7">
        <v>8486.7147999999997</v>
      </c>
      <c r="J349" s="7">
        <v>8999.9092000000001</v>
      </c>
      <c r="K349" s="7">
        <v>10548.995999999999</v>
      </c>
      <c r="L349" s="7">
        <v>9342.0388000000003</v>
      </c>
      <c r="M349" s="7">
        <v>5702.16</v>
      </c>
      <c r="N349" s="9">
        <v>18254</v>
      </c>
      <c r="O349" s="7">
        <v>13834</v>
      </c>
      <c r="P349" s="11">
        <v>311</v>
      </c>
      <c r="Q349" s="16">
        <v>17.27</v>
      </c>
      <c r="R349" s="16">
        <v>35.33</v>
      </c>
      <c r="S349" s="16">
        <v>64.25</v>
      </c>
      <c r="T349" s="17">
        <v>4483</v>
      </c>
      <c r="U349" s="16">
        <v>33.619999999999997</v>
      </c>
      <c r="V349" s="16">
        <v>26.38</v>
      </c>
      <c r="W349" s="16">
        <v>7.97</v>
      </c>
      <c r="X349" s="16">
        <v>23.51</v>
      </c>
      <c r="Y349" s="16">
        <v>67.92</v>
      </c>
      <c r="Z349" s="16">
        <v>67.36</v>
      </c>
      <c r="AA349" s="16">
        <v>24.11</v>
      </c>
      <c r="AB349" s="16">
        <v>9.1300000000000008</v>
      </c>
      <c r="AC349" s="20">
        <v>39533.85106804</v>
      </c>
      <c r="AD349" s="7">
        <v>19030.331828760001</v>
      </c>
      <c r="AE349" s="20">
        <f t="shared" si="5"/>
        <v>25364.842435230006</v>
      </c>
      <c r="AF349" s="20">
        <v>7725.3177776399998</v>
      </c>
      <c r="AG349" s="20">
        <v>11169.482247870001</v>
      </c>
      <c r="AH349" s="20">
        <v>4245.0034007499999</v>
      </c>
      <c r="AI349" s="20">
        <v>1768.3794352100001</v>
      </c>
      <c r="AJ349" s="20">
        <v>316.46759354</v>
      </c>
      <c r="AK349" s="20">
        <v>103.08536580000001</v>
      </c>
      <c r="AL349" s="20">
        <v>37.10661442</v>
      </c>
      <c r="AM349" s="20">
        <v>14169.008632720001</v>
      </c>
      <c r="AN349" s="20">
        <v>20733.501623609998</v>
      </c>
      <c r="AO349" s="20">
        <v>3290.3468674599999</v>
      </c>
      <c r="AP349" s="20">
        <v>18800.349444340001</v>
      </c>
      <c r="AQ349" s="20">
        <v>10878.66176526</v>
      </c>
      <c r="AR349" s="20">
        <v>15269.66129109</v>
      </c>
      <c r="AS349" s="20">
        <v>25549.85106796</v>
      </c>
      <c r="AT349" s="20">
        <v>18281.91748702</v>
      </c>
      <c r="AU349" s="20">
        <v>2290.71489944</v>
      </c>
      <c r="AV349" s="20">
        <v>4100.2400445699996</v>
      </c>
      <c r="AW349" s="20">
        <v>833.88697121999996</v>
      </c>
      <c r="AX349" s="20">
        <v>43.091665710000001</v>
      </c>
    </row>
    <row r="350" spans="1:50">
      <c r="A350" s="2">
        <v>2927002</v>
      </c>
      <c r="B350" s="2" t="s">
        <v>355</v>
      </c>
      <c r="C350" s="3">
        <v>37164</v>
      </c>
      <c r="D350" s="4">
        <v>62.72</v>
      </c>
      <c r="E350" s="4">
        <v>37.28</v>
      </c>
      <c r="F350" s="4">
        <v>50.19</v>
      </c>
      <c r="G350" s="4">
        <v>49.81</v>
      </c>
      <c r="H350" s="7">
        <v>3727.5491999999999</v>
      </c>
      <c r="I350" s="7">
        <v>7079.7420000000011</v>
      </c>
      <c r="J350" s="7">
        <v>7287.8603999999996</v>
      </c>
      <c r="K350" s="7">
        <v>8562.5855999999985</v>
      </c>
      <c r="L350" s="7">
        <v>6827.0268000000005</v>
      </c>
      <c r="M350" s="7">
        <v>3679.2360000000003</v>
      </c>
      <c r="N350" s="9">
        <v>12878</v>
      </c>
      <c r="O350" s="7">
        <v>10648</v>
      </c>
      <c r="P350" s="11">
        <v>243</v>
      </c>
      <c r="Q350" s="16">
        <v>23.64</v>
      </c>
      <c r="R350" s="16">
        <v>45.67</v>
      </c>
      <c r="S350" s="16">
        <v>72.5</v>
      </c>
      <c r="T350" s="17">
        <v>8879</v>
      </c>
      <c r="U350" s="16">
        <v>31.31</v>
      </c>
      <c r="V350" s="16">
        <v>24.43</v>
      </c>
      <c r="W350" s="16">
        <v>2.09</v>
      </c>
      <c r="X350" s="16">
        <v>6.68</v>
      </c>
      <c r="Y350" s="16">
        <v>44.42</v>
      </c>
      <c r="Z350" s="16">
        <v>68.2</v>
      </c>
      <c r="AA350" s="16">
        <v>53.49</v>
      </c>
      <c r="AB350" s="16">
        <v>25.12</v>
      </c>
      <c r="AC350" s="20">
        <v>30476.078459349999</v>
      </c>
      <c r="AD350" s="7">
        <v>16320.68938903</v>
      </c>
      <c r="AE350" s="20">
        <f t="shared" si="5"/>
        <v>19962.318553000001</v>
      </c>
      <c r="AF350" s="20">
        <v>8255.2094534999997</v>
      </c>
      <c r="AG350" s="20">
        <v>7630.8957713099999</v>
      </c>
      <c r="AH350" s="20">
        <v>2740.0218670600002</v>
      </c>
      <c r="AI350" s="20">
        <v>943.48499127000002</v>
      </c>
      <c r="AJ350" s="20">
        <v>342.36327423</v>
      </c>
      <c r="AK350" s="20">
        <v>38.258971029999998</v>
      </c>
      <c r="AL350" s="20">
        <v>12.084224600000001</v>
      </c>
      <c r="AM350" s="20">
        <v>10513.759906310001</v>
      </c>
      <c r="AN350" s="20">
        <v>17071.271071250001</v>
      </c>
      <c r="AO350" s="20">
        <v>2458.7977425499998</v>
      </c>
      <c r="AP350" s="20">
        <v>13404.80738806</v>
      </c>
      <c r="AQ350" s="20">
        <v>8054.9621637600003</v>
      </c>
      <c r="AR350" s="20">
        <v>13384.998306</v>
      </c>
      <c r="AS350" s="20">
        <v>19063.07845931</v>
      </c>
      <c r="AT350" s="20">
        <v>14487.5046614</v>
      </c>
      <c r="AU350" s="20">
        <v>1815.7049514</v>
      </c>
      <c r="AV350" s="20">
        <v>2359.60475666</v>
      </c>
      <c r="AW350" s="20">
        <v>400.26408985</v>
      </c>
      <c r="AX350" s="20" t="s">
        <v>309</v>
      </c>
    </row>
    <row r="351" spans="1:50">
      <c r="A351" s="2">
        <v>2927200</v>
      </c>
      <c r="B351" s="2" t="s">
        <v>356</v>
      </c>
      <c r="C351" s="3">
        <v>29887</v>
      </c>
      <c r="D351" s="4">
        <v>73.92</v>
      </c>
      <c r="E351" s="4">
        <v>26.08</v>
      </c>
      <c r="F351" s="4">
        <v>48.68</v>
      </c>
      <c r="G351" s="4">
        <v>51.32</v>
      </c>
      <c r="H351" s="7">
        <v>2767.5362</v>
      </c>
      <c r="I351" s="7">
        <v>5588.8690000000006</v>
      </c>
      <c r="J351" s="7">
        <v>5490.2419000000009</v>
      </c>
      <c r="K351" s="7">
        <v>6339.0326999999997</v>
      </c>
      <c r="L351" s="7">
        <v>5729.3379000000004</v>
      </c>
      <c r="M351" s="7">
        <v>3968.9935999999998</v>
      </c>
      <c r="N351" s="9">
        <v>9818</v>
      </c>
      <c r="O351" s="7">
        <v>8758</v>
      </c>
      <c r="P351" s="11">
        <v>270</v>
      </c>
      <c r="Q351" s="16">
        <v>19.11</v>
      </c>
      <c r="R351" s="16">
        <v>40.74</v>
      </c>
      <c r="S351" s="16">
        <v>69.680000000000007</v>
      </c>
      <c r="T351" s="17">
        <v>4877</v>
      </c>
      <c r="U351" s="16">
        <v>29.7</v>
      </c>
      <c r="V351" s="16">
        <v>22.8</v>
      </c>
      <c r="W351" s="16">
        <v>37.53</v>
      </c>
      <c r="X351" s="16">
        <v>49.86</v>
      </c>
      <c r="Y351" s="16">
        <v>30.69</v>
      </c>
      <c r="Z351" s="16">
        <v>31.99</v>
      </c>
      <c r="AA351" s="16">
        <v>31.78</v>
      </c>
      <c r="AB351" s="16">
        <v>18.14</v>
      </c>
      <c r="AC351" s="20">
        <v>24701.108210319999</v>
      </c>
      <c r="AD351" s="7">
        <v>10938.80468137</v>
      </c>
      <c r="AE351" s="20">
        <f t="shared" si="5"/>
        <v>15195.706637440002</v>
      </c>
      <c r="AF351" s="20">
        <v>4761.3011315900003</v>
      </c>
      <c r="AG351" s="20">
        <v>7207.1267334000004</v>
      </c>
      <c r="AH351" s="20">
        <v>2072.5408695900001</v>
      </c>
      <c r="AI351" s="20">
        <v>839.79271534999998</v>
      </c>
      <c r="AJ351" s="20">
        <v>240.44395249999999</v>
      </c>
      <c r="AK351" s="20">
        <v>42.166883169999998</v>
      </c>
      <c r="AL351" s="20">
        <v>32.334351839999997</v>
      </c>
      <c r="AM351" s="20">
        <v>9505.4015727799997</v>
      </c>
      <c r="AN351" s="20">
        <v>12684.233226390001</v>
      </c>
      <c r="AO351" s="20">
        <v>2461.9371439199999</v>
      </c>
      <c r="AP351" s="20">
        <v>12016.874983829999</v>
      </c>
      <c r="AQ351" s="20">
        <v>7043.4644288600002</v>
      </c>
      <c r="AR351" s="20">
        <v>10130.544740220001</v>
      </c>
      <c r="AS351" s="20">
        <v>16083.10821022</v>
      </c>
      <c r="AT351" s="20">
        <v>11527.571516329999</v>
      </c>
      <c r="AU351" s="20">
        <v>994.40895448000003</v>
      </c>
      <c r="AV351" s="20">
        <v>2980.76943454</v>
      </c>
      <c r="AW351" s="20">
        <v>556.41473399999995</v>
      </c>
      <c r="AX351" s="20">
        <v>23.943570869999999</v>
      </c>
    </row>
    <row r="352" spans="1:50">
      <c r="A352" s="2">
        <v>2927705</v>
      </c>
      <c r="B352" s="2" t="s">
        <v>357</v>
      </c>
      <c r="C352" s="3">
        <v>26264</v>
      </c>
      <c r="D352" s="4">
        <v>72.349999999999994</v>
      </c>
      <c r="E352" s="4">
        <v>27.65</v>
      </c>
      <c r="F352" s="4">
        <v>50.76</v>
      </c>
      <c r="G352" s="4">
        <v>49.24</v>
      </c>
      <c r="H352" s="7">
        <v>3059.7560000000003</v>
      </c>
      <c r="I352" s="7">
        <v>5189.7664000000004</v>
      </c>
      <c r="J352" s="7">
        <v>4885.1040000000003</v>
      </c>
      <c r="K352" s="7">
        <v>6369.02</v>
      </c>
      <c r="L352" s="7">
        <v>4814.1911999999993</v>
      </c>
      <c r="M352" s="7">
        <v>1940.9096</v>
      </c>
      <c r="N352" s="9">
        <v>5694</v>
      </c>
      <c r="O352" s="7">
        <v>7784</v>
      </c>
      <c r="P352" s="11">
        <v>336</v>
      </c>
      <c r="Q352" s="16">
        <v>15.43</v>
      </c>
      <c r="R352" s="16">
        <v>35.35</v>
      </c>
      <c r="S352" s="16">
        <v>65.69</v>
      </c>
      <c r="T352" s="17">
        <v>2700</v>
      </c>
      <c r="U352" s="16">
        <v>24.08</v>
      </c>
      <c r="V352" s="16">
        <v>15.81</v>
      </c>
      <c r="W352" s="16">
        <v>23.71</v>
      </c>
      <c r="X352" s="16">
        <v>40.89</v>
      </c>
      <c r="Y352" s="16">
        <v>49.65</v>
      </c>
      <c r="Z352" s="16">
        <v>47.8</v>
      </c>
      <c r="AA352" s="16">
        <v>26.64</v>
      </c>
      <c r="AB352" s="16">
        <v>11.31</v>
      </c>
      <c r="AC352" s="20">
        <v>20852.187707460002</v>
      </c>
      <c r="AD352" s="7">
        <v>10524.0558721</v>
      </c>
      <c r="AE352" s="20">
        <f t="shared" si="5"/>
        <v>13264.764256060002</v>
      </c>
      <c r="AF352" s="20">
        <v>3497.7367566100002</v>
      </c>
      <c r="AG352" s="20">
        <v>5034.4568873799999</v>
      </c>
      <c r="AH352" s="20">
        <v>2975.31586887</v>
      </c>
      <c r="AI352" s="20">
        <v>1249.3704545799999</v>
      </c>
      <c r="AJ352" s="20">
        <v>312.44347023</v>
      </c>
      <c r="AK352" s="20">
        <v>133.89763248</v>
      </c>
      <c r="AL352" s="20">
        <v>61.543185909999998</v>
      </c>
      <c r="AM352" s="20">
        <v>7587.4234513299998</v>
      </c>
      <c r="AN352" s="20">
        <v>12214.975395990001</v>
      </c>
      <c r="AO352" s="20">
        <v>1749.7420970200001</v>
      </c>
      <c r="AP352" s="20">
        <v>8637.2123114000005</v>
      </c>
      <c r="AQ352" s="20">
        <v>5837.6813543099997</v>
      </c>
      <c r="AR352" s="20">
        <v>9370.0429687199994</v>
      </c>
      <c r="AS352" s="20">
        <v>13031.18770739</v>
      </c>
      <c r="AT352" s="20">
        <v>7626.3557878199999</v>
      </c>
      <c r="AU352" s="20">
        <v>1957.6648091100001</v>
      </c>
      <c r="AV352" s="20">
        <v>2723.2359640099999</v>
      </c>
      <c r="AW352" s="20">
        <v>723.93114645000003</v>
      </c>
      <c r="AX352" s="20" t="s">
        <v>309</v>
      </c>
    </row>
    <row r="353" spans="1:50">
      <c r="A353" s="2">
        <v>2928109</v>
      </c>
      <c r="B353" s="2" t="s">
        <v>358</v>
      </c>
      <c r="C353" s="3">
        <v>40309</v>
      </c>
      <c r="D353" s="4">
        <v>59.08</v>
      </c>
      <c r="E353" s="4">
        <v>40.92</v>
      </c>
      <c r="F353" s="4">
        <v>50.45</v>
      </c>
      <c r="G353" s="4">
        <v>49.55</v>
      </c>
      <c r="H353" s="7">
        <v>3809.2004999999999</v>
      </c>
      <c r="I353" s="7">
        <v>7134.6929999999993</v>
      </c>
      <c r="J353" s="7">
        <v>7823.9769000000006</v>
      </c>
      <c r="K353" s="7">
        <v>8940.5362000000005</v>
      </c>
      <c r="L353" s="7">
        <v>7977.1511</v>
      </c>
      <c r="M353" s="7">
        <v>4627.4732000000004</v>
      </c>
      <c r="N353" s="9">
        <v>14124</v>
      </c>
      <c r="O353" s="7">
        <v>11126</v>
      </c>
      <c r="P353" s="11">
        <v>299</v>
      </c>
      <c r="Q353" s="16">
        <v>19.73</v>
      </c>
      <c r="R353" s="16">
        <v>39.03</v>
      </c>
      <c r="S353" s="16">
        <v>67.709999999999994</v>
      </c>
      <c r="T353" s="17">
        <v>7658</v>
      </c>
      <c r="U353" s="16">
        <v>29.3</v>
      </c>
      <c r="V353" s="16">
        <v>24.05</v>
      </c>
      <c r="W353" s="16">
        <v>1.41</v>
      </c>
      <c r="X353" s="16">
        <v>10.039999999999999</v>
      </c>
      <c r="Y353" s="16">
        <v>74.53</v>
      </c>
      <c r="Z353" s="16">
        <v>71.819999999999993</v>
      </c>
      <c r="AA353" s="16">
        <v>24.06</v>
      </c>
      <c r="AB353" s="16">
        <v>18.14</v>
      </c>
      <c r="AC353" s="20">
        <v>33594.348201449997</v>
      </c>
      <c r="AD353" s="7">
        <v>16030.68011146</v>
      </c>
      <c r="AE353" s="20">
        <f t="shared" si="5"/>
        <v>21160.508338759999</v>
      </c>
      <c r="AF353" s="20">
        <v>6546.7822836900004</v>
      </c>
      <c r="AG353" s="20">
        <v>9536.3157814299993</v>
      </c>
      <c r="AH353" s="20">
        <v>3162.21173086</v>
      </c>
      <c r="AI353" s="20">
        <v>1379.61242191</v>
      </c>
      <c r="AJ353" s="20">
        <v>379.63436761000003</v>
      </c>
      <c r="AK353" s="20">
        <v>110.18404922000001</v>
      </c>
      <c r="AL353" s="20">
        <v>45.767704039999998</v>
      </c>
      <c r="AM353" s="20">
        <v>12433.83986263</v>
      </c>
      <c r="AN353" s="20">
        <v>17250.697166459999</v>
      </c>
      <c r="AO353" s="20">
        <v>3160.2809962400001</v>
      </c>
      <c r="AP353" s="20">
        <v>16343.651034930001</v>
      </c>
      <c r="AQ353" s="20">
        <v>9273.5588663899998</v>
      </c>
      <c r="AR353" s="20">
        <v>13643.203494470001</v>
      </c>
      <c r="AS353" s="20">
        <v>21529.348201410001</v>
      </c>
      <c r="AT353" s="20">
        <v>15099.830909210001</v>
      </c>
      <c r="AU353" s="20">
        <v>2039.85516542</v>
      </c>
      <c r="AV353" s="20">
        <v>3648.7669751100002</v>
      </c>
      <c r="AW353" s="20">
        <v>684.49285683999994</v>
      </c>
      <c r="AX353" s="20">
        <v>56.402294830000002</v>
      </c>
    </row>
    <row r="354" spans="1:50">
      <c r="A354" s="2">
        <v>2928406</v>
      </c>
      <c r="B354" s="2" t="s">
        <v>359</v>
      </c>
      <c r="C354" s="3">
        <v>26250</v>
      </c>
      <c r="D354" s="4">
        <v>56.79</v>
      </c>
      <c r="E354" s="4">
        <v>43.21</v>
      </c>
      <c r="F354" s="4">
        <v>51.7</v>
      </c>
      <c r="G354" s="4">
        <v>48.3</v>
      </c>
      <c r="H354" s="7">
        <v>2730</v>
      </c>
      <c r="I354" s="7">
        <v>4782.7499999999991</v>
      </c>
      <c r="J354" s="7">
        <v>5302.5</v>
      </c>
      <c r="K354" s="7">
        <v>5433.75</v>
      </c>
      <c r="L354" s="7">
        <v>4998</v>
      </c>
      <c r="M354" s="7">
        <v>3003</v>
      </c>
      <c r="N354" s="9">
        <v>7898</v>
      </c>
      <c r="O354" s="7">
        <v>7193</v>
      </c>
      <c r="P354" s="11">
        <v>227</v>
      </c>
      <c r="Q354" s="16">
        <v>29.86</v>
      </c>
      <c r="R354" s="16">
        <v>48.44</v>
      </c>
      <c r="S354" s="16">
        <v>74.59</v>
      </c>
      <c r="T354" s="17">
        <v>7254</v>
      </c>
      <c r="U354" s="16">
        <v>26.08</v>
      </c>
      <c r="V354" s="16">
        <v>21.07</v>
      </c>
      <c r="W354" s="16">
        <v>5.64</v>
      </c>
      <c r="X354" s="16">
        <v>13.21</v>
      </c>
      <c r="Y354" s="16">
        <v>53.09</v>
      </c>
      <c r="Z354" s="16">
        <v>56.1</v>
      </c>
      <c r="AA354" s="16">
        <v>41.27</v>
      </c>
      <c r="AB354" s="16">
        <v>30.7</v>
      </c>
      <c r="AC354" s="20">
        <v>21631.480830789998</v>
      </c>
      <c r="AD354" s="7">
        <v>10217.09747791</v>
      </c>
      <c r="AE354" s="20">
        <f t="shared" si="5"/>
        <v>12571.703171769999</v>
      </c>
      <c r="AF354" s="20">
        <v>4745.2542887199997</v>
      </c>
      <c r="AG354" s="20">
        <v>5319.5340327699996</v>
      </c>
      <c r="AH354" s="20">
        <v>1800.03975528</v>
      </c>
      <c r="AI354" s="20">
        <v>463.04923344999997</v>
      </c>
      <c r="AJ354" s="20">
        <v>137.44784114000001</v>
      </c>
      <c r="AK354" s="20">
        <v>61.730653109999999</v>
      </c>
      <c r="AL354" s="20">
        <v>44.647367299999999</v>
      </c>
      <c r="AM354" s="20">
        <v>9059.7776589500008</v>
      </c>
      <c r="AN354" s="20">
        <v>10908.837486619999</v>
      </c>
      <c r="AO354" s="20">
        <v>2848.5831625199999</v>
      </c>
      <c r="AP354" s="20">
        <v>10722.643344100001</v>
      </c>
      <c r="AQ354" s="20">
        <v>6211.1944964300001</v>
      </c>
      <c r="AR354" s="20">
        <v>8918.0246160299994</v>
      </c>
      <c r="AS354" s="20">
        <v>13463.480830709999</v>
      </c>
      <c r="AT354" s="20">
        <v>9832.1745960999997</v>
      </c>
      <c r="AU354" s="20">
        <v>1288.48666473</v>
      </c>
      <c r="AV354" s="20">
        <v>1984.25334858</v>
      </c>
      <c r="AW354" s="20">
        <v>358.5662213</v>
      </c>
      <c r="AX354" s="20" t="s">
        <v>309</v>
      </c>
    </row>
    <row r="355" spans="1:50">
      <c r="A355" s="2">
        <v>2928000</v>
      </c>
      <c r="B355" s="2" t="s">
        <v>360</v>
      </c>
      <c r="C355" s="3">
        <v>33838</v>
      </c>
      <c r="D355" s="4">
        <v>61.45</v>
      </c>
      <c r="E355" s="4">
        <v>38.549999999999997</v>
      </c>
      <c r="F355" s="4">
        <v>49.12</v>
      </c>
      <c r="G355" s="4">
        <v>50.88</v>
      </c>
      <c r="H355" s="7">
        <v>3255.2156</v>
      </c>
      <c r="I355" s="7">
        <v>5894.5796000000009</v>
      </c>
      <c r="J355" s="7">
        <v>6588.2586000000001</v>
      </c>
      <c r="K355" s="7">
        <v>7816.5780000000004</v>
      </c>
      <c r="L355" s="7">
        <v>6405.5333999999993</v>
      </c>
      <c r="M355" s="7">
        <v>3881.2186000000006</v>
      </c>
      <c r="N355" s="9">
        <v>11540</v>
      </c>
      <c r="O355" s="7">
        <v>9440</v>
      </c>
      <c r="P355" s="11">
        <v>231</v>
      </c>
      <c r="Q355" s="16">
        <v>20.72</v>
      </c>
      <c r="R355" s="16">
        <v>43.01</v>
      </c>
      <c r="S355" s="16">
        <v>73.86</v>
      </c>
      <c r="T355" s="17">
        <v>8320</v>
      </c>
      <c r="U355" s="16">
        <v>32.18</v>
      </c>
      <c r="V355" s="16">
        <v>23.37</v>
      </c>
      <c r="W355" s="16">
        <v>29.4</v>
      </c>
      <c r="X355" s="16">
        <v>51.71</v>
      </c>
      <c r="Y355" s="16">
        <v>32.28</v>
      </c>
      <c r="Z355" s="16">
        <v>24.21</v>
      </c>
      <c r="AA355" s="16">
        <v>38.32</v>
      </c>
      <c r="AB355" s="16">
        <v>24.09</v>
      </c>
      <c r="AC355" s="20">
        <v>28008.760201649999</v>
      </c>
      <c r="AD355" s="7">
        <v>13945.56305372</v>
      </c>
      <c r="AE355" s="20">
        <f t="shared" si="5"/>
        <v>18494.40630078</v>
      </c>
      <c r="AF355" s="20">
        <v>7539.93606112</v>
      </c>
      <c r="AG355" s="20">
        <v>7885.9194350400003</v>
      </c>
      <c r="AH355" s="20">
        <v>2112.0513988600001</v>
      </c>
      <c r="AI355" s="20">
        <v>752.51980332000005</v>
      </c>
      <c r="AJ355" s="20">
        <v>181.58607153</v>
      </c>
      <c r="AK355" s="20">
        <v>11.978520169999999</v>
      </c>
      <c r="AL355" s="20">
        <v>10.41501074</v>
      </c>
      <c r="AM355" s="20">
        <v>9514.3539009199994</v>
      </c>
      <c r="AN355" s="20">
        <v>15540.9485663</v>
      </c>
      <c r="AO355" s="20">
        <v>2437.3790467600002</v>
      </c>
      <c r="AP355" s="20">
        <v>12467.811635399999</v>
      </c>
      <c r="AQ355" s="20">
        <v>7076.9748541600002</v>
      </c>
      <c r="AR355" s="20">
        <v>12240.64339273</v>
      </c>
      <c r="AS355" s="20">
        <v>18036.760201689998</v>
      </c>
      <c r="AT355" s="20">
        <v>13054.3064208</v>
      </c>
      <c r="AU355" s="20">
        <v>1836.00276229</v>
      </c>
      <c r="AV355" s="20">
        <v>2761.4083270199999</v>
      </c>
      <c r="AW355" s="20">
        <v>385.04269158</v>
      </c>
      <c r="AX355" s="20" t="s">
        <v>309</v>
      </c>
    </row>
    <row r="356" spans="1:50">
      <c r="A356" s="2">
        <v>2928208</v>
      </c>
      <c r="B356" s="2" t="s">
        <v>361</v>
      </c>
      <c r="C356" s="3">
        <v>24750</v>
      </c>
      <c r="D356" s="4">
        <v>54.48</v>
      </c>
      <c r="E356" s="4">
        <v>45.52</v>
      </c>
      <c r="F356" s="4">
        <v>50.71</v>
      </c>
      <c r="G356" s="4">
        <v>49.29</v>
      </c>
      <c r="H356" s="7">
        <v>2306.6999999999998</v>
      </c>
      <c r="I356" s="7">
        <v>4175.3249999999998</v>
      </c>
      <c r="J356" s="7">
        <v>4502.0250000000005</v>
      </c>
      <c r="K356" s="7">
        <v>5256.9</v>
      </c>
      <c r="L356" s="7">
        <v>5130.6750000000002</v>
      </c>
      <c r="M356" s="7">
        <v>3378.375</v>
      </c>
      <c r="N356" s="9">
        <v>9398</v>
      </c>
      <c r="O356" s="7">
        <v>6956</v>
      </c>
      <c r="P356" s="11">
        <v>273</v>
      </c>
      <c r="Q356" s="16">
        <v>20.85</v>
      </c>
      <c r="R356" s="16">
        <v>41.01</v>
      </c>
      <c r="S356" s="16">
        <v>68.400000000000006</v>
      </c>
      <c r="T356" s="17">
        <v>1645</v>
      </c>
      <c r="U356" s="16">
        <v>32.5</v>
      </c>
      <c r="V356" s="16">
        <v>25.72</v>
      </c>
      <c r="W356" s="16">
        <v>1.58</v>
      </c>
      <c r="X356" s="16">
        <v>7.3</v>
      </c>
      <c r="Y356" s="16">
        <v>84.23</v>
      </c>
      <c r="Z356" s="16">
        <v>86.07</v>
      </c>
      <c r="AA356" s="16">
        <v>14.19</v>
      </c>
      <c r="AB356" s="16">
        <v>6.63</v>
      </c>
      <c r="AC356" s="20">
        <v>20670.8281255</v>
      </c>
      <c r="AD356" s="7">
        <v>9866.37856293</v>
      </c>
      <c r="AE356" s="20">
        <f t="shared" si="5"/>
        <v>13276.697509809999</v>
      </c>
      <c r="AF356" s="20">
        <v>4380.2640535999999</v>
      </c>
      <c r="AG356" s="20">
        <v>6183.9027390499996</v>
      </c>
      <c r="AH356" s="20">
        <v>1752.7643344000001</v>
      </c>
      <c r="AI356" s="20">
        <v>727.06186541</v>
      </c>
      <c r="AJ356" s="20">
        <v>147.94767123</v>
      </c>
      <c r="AK356" s="20">
        <v>53.043774429999999</v>
      </c>
      <c r="AL356" s="20">
        <v>31.71307169</v>
      </c>
      <c r="AM356" s="20">
        <v>7394.1306157700001</v>
      </c>
      <c r="AN356" s="20">
        <v>11100.76970146</v>
      </c>
      <c r="AO356" s="20">
        <v>2104.9404595800002</v>
      </c>
      <c r="AP356" s="20">
        <v>9570.0584241199995</v>
      </c>
      <c r="AQ356" s="20">
        <v>5289.1901561900004</v>
      </c>
      <c r="AR356" s="20">
        <v>7770.2364897699999</v>
      </c>
      <c r="AS356" s="20">
        <v>13742.82812557</v>
      </c>
      <c r="AT356" s="20">
        <v>10216.695673890001</v>
      </c>
      <c r="AU356" s="20">
        <v>1071.03591261</v>
      </c>
      <c r="AV356" s="20">
        <v>2115.57724753</v>
      </c>
      <c r="AW356" s="20">
        <v>310.07701319</v>
      </c>
      <c r="AX356" s="20">
        <v>29.442278349999999</v>
      </c>
    </row>
    <row r="357" spans="1:50">
      <c r="A357" s="2">
        <v>2928802</v>
      </c>
      <c r="B357" s="2" t="s">
        <v>362</v>
      </c>
      <c r="C357" s="3">
        <v>47880</v>
      </c>
      <c r="D357" s="4">
        <v>57.83</v>
      </c>
      <c r="E357" s="4">
        <v>42.17</v>
      </c>
      <c r="F357" s="4">
        <v>47.84</v>
      </c>
      <c r="G357" s="4">
        <v>52.16</v>
      </c>
      <c r="H357" s="7">
        <v>4730.5439999999999</v>
      </c>
      <c r="I357" s="7">
        <v>8273.6640000000007</v>
      </c>
      <c r="J357" s="7">
        <v>9987.768</v>
      </c>
      <c r="K357" s="7">
        <v>11017.188</v>
      </c>
      <c r="L357" s="7">
        <v>8671.0679999999993</v>
      </c>
      <c r="M357" s="7">
        <v>5199.768</v>
      </c>
      <c r="N357" s="9">
        <v>14982</v>
      </c>
      <c r="O357" s="7">
        <v>13126</v>
      </c>
      <c r="P357" s="11">
        <v>287</v>
      </c>
      <c r="Q357" s="16">
        <v>16.93</v>
      </c>
      <c r="R357" s="16">
        <v>34.03</v>
      </c>
      <c r="S357" s="16">
        <v>64.760000000000005</v>
      </c>
      <c r="T357" s="17">
        <v>7078</v>
      </c>
      <c r="U357" s="16">
        <v>30.14</v>
      </c>
      <c r="V357" s="16">
        <v>21.48</v>
      </c>
      <c r="W357" s="16">
        <v>0.76</v>
      </c>
      <c r="X357" s="16">
        <v>6.48</v>
      </c>
      <c r="Y357" s="16">
        <v>48.93</v>
      </c>
      <c r="Z357" s="16">
        <v>78.290000000000006</v>
      </c>
      <c r="AA357" s="16">
        <v>50.31</v>
      </c>
      <c r="AB357" s="16">
        <v>15.23</v>
      </c>
      <c r="AC357" s="20">
        <v>39842.15553869</v>
      </c>
      <c r="AD357" s="7">
        <v>21285.158355470001</v>
      </c>
      <c r="AE357" s="20">
        <f t="shared" si="5"/>
        <v>24757.868697419999</v>
      </c>
      <c r="AF357" s="20">
        <v>6886.3414204299997</v>
      </c>
      <c r="AG357" s="20">
        <v>11525.61292354</v>
      </c>
      <c r="AH357" s="20">
        <v>4290.4261672000002</v>
      </c>
      <c r="AI357" s="20">
        <v>1511.6240781900001</v>
      </c>
      <c r="AJ357" s="20">
        <v>400.38684860000001</v>
      </c>
      <c r="AK357" s="20">
        <v>67.657312540000007</v>
      </c>
      <c r="AL357" s="20">
        <v>75.819946920000007</v>
      </c>
      <c r="AM357" s="20">
        <v>15084.28684135</v>
      </c>
      <c r="AN357" s="20">
        <v>23823.059163459999</v>
      </c>
      <c r="AO357" s="20">
        <v>5333.4089475600003</v>
      </c>
      <c r="AP357" s="20">
        <v>16019.09637531</v>
      </c>
      <c r="AQ357" s="20">
        <v>9750.8778937900006</v>
      </c>
      <c r="AR357" s="20">
        <v>17013.587577570001</v>
      </c>
      <c r="AS357" s="20">
        <v>24914.15553878</v>
      </c>
      <c r="AT357" s="20">
        <v>17305.778885070002</v>
      </c>
      <c r="AU357" s="20">
        <v>2572.2002744900001</v>
      </c>
      <c r="AV357" s="20">
        <v>4274.1264115100003</v>
      </c>
      <c r="AW357" s="20">
        <v>715.52758742000003</v>
      </c>
      <c r="AX357" s="20">
        <v>46.522380290000001</v>
      </c>
    </row>
    <row r="358" spans="1:50">
      <c r="A358" s="2">
        <v>2928901</v>
      </c>
      <c r="B358" s="2" t="s">
        <v>363</v>
      </c>
      <c r="C358" s="3">
        <v>27659</v>
      </c>
      <c r="D358" s="4">
        <v>31.21</v>
      </c>
      <c r="E358" s="4">
        <v>68.790000000000006</v>
      </c>
      <c r="F358" s="4">
        <v>52.53</v>
      </c>
      <c r="G358" s="4">
        <v>47.47</v>
      </c>
      <c r="H358" s="7">
        <v>3130.9987999999998</v>
      </c>
      <c r="I358" s="7">
        <v>5280.1030999999994</v>
      </c>
      <c r="J358" s="7">
        <v>5808.39</v>
      </c>
      <c r="K358" s="7">
        <v>6685.1803</v>
      </c>
      <c r="L358" s="7">
        <v>4591.3940000000002</v>
      </c>
      <c r="M358" s="7">
        <v>2162.9338000000002</v>
      </c>
      <c r="N358" s="9">
        <v>9828</v>
      </c>
      <c r="O358" s="7">
        <v>7033</v>
      </c>
      <c r="P358" s="11">
        <v>309</v>
      </c>
      <c r="Q358" s="16">
        <v>18.670000000000002</v>
      </c>
      <c r="R358" s="16">
        <v>35.5</v>
      </c>
      <c r="S358" s="16">
        <v>63.37</v>
      </c>
      <c r="T358" s="17">
        <v>7715</v>
      </c>
      <c r="U358" s="16">
        <v>38.07</v>
      </c>
      <c r="V358" s="16">
        <v>25.53</v>
      </c>
      <c r="W358" s="16">
        <v>26.9</v>
      </c>
      <c r="X358" s="16">
        <v>5.91</v>
      </c>
      <c r="Y358" s="16">
        <v>32.08</v>
      </c>
      <c r="Z358" s="16">
        <v>58.4</v>
      </c>
      <c r="AA358" s="16">
        <v>41.02</v>
      </c>
      <c r="AB358" s="16">
        <v>35.69</v>
      </c>
      <c r="AC358" s="20">
        <v>22296.75171791</v>
      </c>
      <c r="AD358" s="7">
        <v>10431.816223940001</v>
      </c>
      <c r="AE358" s="20">
        <f t="shared" si="5"/>
        <v>12006.676829970002</v>
      </c>
      <c r="AF358" s="20">
        <v>2902.4519590499999</v>
      </c>
      <c r="AG358" s="20">
        <v>4666.6063907600001</v>
      </c>
      <c r="AH358" s="20">
        <v>2834.78285504</v>
      </c>
      <c r="AI358" s="20">
        <v>1312.13335833</v>
      </c>
      <c r="AJ358" s="20">
        <v>180.50269187000001</v>
      </c>
      <c r="AK358" s="20">
        <v>99.226170960000005</v>
      </c>
      <c r="AL358" s="20">
        <v>10.973403960000001</v>
      </c>
      <c r="AM358" s="20">
        <v>10290.074887999999</v>
      </c>
      <c r="AN358" s="20">
        <v>11030.514200310001</v>
      </c>
      <c r="AO358" s="20">
        <v>2421.60862331</v>
      </c>
      <c r="AP358" s="20">
        <v>11266.23751766</v>
      </c>
      <c r="AQ358" s="20">
        <v>7868.4662646899997</v>
      </c>
      <c r="AR358" s="20">
        <v>9415.2278114199999</v>
      </c>
      <c r="AS358" s="20">
        <v>13366.75171794</v>
      </c>
      <c r="AT358" s="20">
        <v>10051.6577874</v>
      </c>
      <c r="AU358" s="20">
        <v>1238.4801167999999</v>
      </c>
      <c r="AV358" s="20">
        <v>1715.15623729</v>
      </c>
      <c r="AW358" s="20">
        <v>310.07917541</v>
      </c>
      <c r="AX358" s="20">
        <v>51.37840104</v>
      </c>
    </row>
    <row r="359" spans="1:50">
      <c r="A359" s="2">
        <v>2929107</v>
      </c>
      <c r="B359" s="2" t="s">
        <v>364</v>
      </c>
      <c r="C359" s="3">
        <v>20305</v>
      </c>
      <c r="D359" s="4">
        <v>48.36</v>
      </c>
      <c r="E359" s="4">
        <v>51.64</v>
      </c>
      <c r="F359" s="4">
        <v>49.66</v>
      </c>
      <c r="G359" s="4">
        <v>50.34</v>
      </c>
      <c r="H359" s="7">
        <v>1671.1015</v>
      </c>
      <c r="I359" s="7">
        <v>3049.8109999999997</v>
      </c>
      <c r="J359" s="7">
        <v>3691.4490000000001</v>
      </c>
      <c r="K359" s="7">
        <v>5118.8904999999995</v>
      </c>
      <c r="L359" s="7">
        <v>4245.7754999999997</v>
      </c>
      <c r="M359" s="7">
        <v>2527.9724999999999</v>
      </c>
      <c r="N359" s="9">
        <v>7078</v>
      </c>
      <c r="O359" s="7">
        <v>5946</v>
      </c>
      <c r="P359" s="11">
        <v>241</v>
      </c>
      <c r="Q359" s="16">
        <v>20.420000000000002</v>
      </c>
      <c r="R359" s="16">
        <v>41.15</v>
      </c>
      <c r="S359" s="16">
        <v>70.37</v>
      </c>
      <c r="T359" s="17">
        <v>8588</v>
      </c>
      <c r="U359" s="16">
        <v>30.8</v>
      </c>
      <c r="V359" s="16">
        <v>22.71</v>
      </c>
      <c r="W359" s="16">
        <v>2.0699999999999998</v>
      </c>
      <c r="X359" s="16">
        <v>8.14</v>
      </c>
      <c r="Y359" s="16">
        <v>38.130000000000003</v>
      </c>
      <c r="Z359" s="16">
        <v>48.22</v>
      </c>
      <c r="AA359" s="16">
        <v>59.8</v>
      </c>
      <c r="AB359" s="16">
        <v>43.64</v>
      </c>
      <c r="AC359" s="20">
        <v>17450.663477009999</v>
      </c>
      <c r="AD359" s="7">
        <v>8943.91669258</v>
      </c>
      <c r="AE359" s="20">
        <f t="shared" si="5"/>
        <v>11133.666757590003</v>
      </c>
      <c r="AF359" s="20">
        <v>4268.0197175100002</v>
      </c>
      <c r="AG359" s="20">
        <v>4589.1105033000003</v>
      </c>
      <c r="AH359" s="20">
        <v>1739.63976587</v>
      </c>
      <c r="AI359" s="20">
        <v>453.40571877999997</v>
      </c>
      <c r="AJ359" s="20">
        <v>37.641986160000002</v>
      </c>
      <c r="AK359" s="20">
        <v>29.090768820000001</v>
      </c>
      <c r="AL359" s="20">
        <v>16.758297150000001</v>
      </c>
      <c r="AM359" s="20">
        <v>6316.9967194299998</v>
      </c>
      <c r="AN359" s="20">
        <v>9631.1443336299999</v>
      </c>
      <c r="AO359" s="20">
        <v>1937.65525084</v>
      </c>
      <c r="AP359" s="20">
        <v>7819.51914339</v>
      </c>
      <c r="AQ359" s="20">
        <v>4379.3414685899997</v>
      </c>
      <c r="AR359" s="20">
        <v>6683.0769311699996</v>
      </c>
      <c r="AS359" s="20">
        <v>11897.663477030001</v>
      </c>
      <c r="AT359" s="20">
        <v>8452.9651264500008</v>
      </c>
      <c r="AU359" s="20">
        <v>1417.8944326400001</v>
      </c>
      <c r="AV359" s="20">
        <v>1840.04807458</v>
      </c>
      <c r="AW359" s="20">
        <v>186.75584336</v>
      </c>
      <c r="AX359" s="20" t="s">
        <v>309</v>
      </c>
    </row>
    <row r="360" spans="1:50">
      <c r="A360" s="2">
        <v>2929206</v>
      </c>
      <c r="B360" s="2" t="s">
        <v>365</v>
      </c>
      <c r="C360" s="3">
        <v>33183</v>
      </c>
      <c r="D360" s="4">
        <v>82.55</v>
      </c>
      <c r="E360" s="4">
        <v>17.45</v>
      </c>
      <c r="F360" s="4">
        <v>48.83</v>
      </c>
      <c r="G360" s="4">
        <v>51.17</v>
      </c>
      <c r="H360" s="7">
        <v>3232.0241999999998</v>
      </c>
      <c r="I360" s="7">
        <v>5807.0249999999996</v>
      </c>
      <c r="J360" s="7">
        <v>6377.7726000000002</v>
      </c>
      <c r="K360" s="7">
        <v>9138.5982000000004</v>
      </c>
      <c r="L360" s="7">
        <v>6384.4091999999991</v>
      </c>
      <c r="M360" s="7">
        <v>2246.4890999999998</v>
      </c>
      <c r="N360" s="9">
        <v>4878</v>
      </c>
      <c r="O360" s="7">
        <v>9429</v>
      </c>
      <c r="P360" s="11">
        <v>355</v>
      </c>
      <c r="Q360" s="16">
        <v>5.58</v>
      </c>
      <c r="R360" s="16">
        <v>20.71</v>
      </c>
      <c r="S360" s="16">
        <v>54.87</v>
      </c>
      <c r="T360" s="17">
        <v>361</v>
      </c>
      <c r="U360" s="16">
        <v>16.829999999999998</v>
      </c>
      <c r="V360" s="16">
        <v>10.1</v>
      </c>
      <c r="W360" s="16">
        <v>37.950000000000003</v>
      </c>
      <c r="X360" s="16">
        <v>60.64</v>
      </c>
      <c r="Y360" s="16">
        <v>44.32</v>
      </c>
      <c r="Z360" s="16">
        <v>37.909999999999997</v>
      </c>
      <c r="AA360" s="16">
        <v>17.739999999999998</v>
      </c>
      <c r="AB360" s="16">
        <v>1.44</v>
      </c>
      <c r="AC360" s="20">
        <v>27712.375390839999</v>
      </c>
      <c r="AD360" s="7">
        <v>11804.974684430001</v>
      </c>
      <c r="AE360" s="20">
        <f t="shared" si="5"/>
        <v>16022.084640409999</v>
      </c>
      <c r="AF360" s="20">
        <v>2160.8565962600001</v>
      </c>
      <c r="AG360" s="20">
        <v>5864.2975279599996</v>
      </c>
      <c r="AH360" s="20">
        <v>5187.4593116899996</v>
      </c>
      <c r="AI360" s="20">
        <v>2239.4279928699998</v>
      </c>
      <c r="AJ360" s="20">
        <v>414.08752822000002</v>
      </c>
      <c r="AK360" s="20">
        <v>64.704541019999994</v>
      </c>
      <c r="AL360" s="20">
        <v>91.251142389999998</v>
      </c>
      <c r="AM360" s="20">
        <v>11690.29075047</v>
      </c>
      <c r="AN360" s="20">
        <v>15796.181968180001</v>
      </c>
      <c r="AO360" s="20">
        <v>3580.6840838100002</v>
      </c>
      <c r="AP360" s="20">
        <v>11916.1934227</v>
      </c>
      <c r="AQ360" s="20">
        <v>8109.60666666</v>
      </c>
      <c r="AR360" s="20">
        <v>12717.50139537</v>
      </c>
      <c r="AS360" s="20">
        <v>17827.375390869998</v>
      </c>
      <c r="AT360" s="20">
        <v>9579.2288897500002</v>
      </c>
      <c r="AU360" s="20">
        <v>3000.64654888</v>
      </c>
      <c r="AV360" s="20">
        <v>4487.20299565</v>
      </c>
      <c r="AW360" s="20">
        <v>666.78548393999995</v>
      </c>
      <c r="AX360" s="20">
        <v>93.511472650000002</v>
      </c>
    </row>
    <row r="361" spans="1:50">
      <c r="A361" s="2">
        <v>2929305</v>
      </c>
      <c r="B361" s="2" t="s">
        <v>366</v>
      </c>
      <c r="C361" s="3">
        <v>33283</v>
      </c>
      <c r="D361" s="4">
        <v>49.59</v>
      </c>
      <c r="E361" s="4">
        <v>50.41</v>
      </c>
      <c r="F361" s="4">
        <v>48.13</v>
      </c>
      <c r="G361" s="4">
        <v>51.87</v>
      </c>
      <c r="H361" s="7">
        <v>3221.7944000000002</v>
      </c>
      <c r="I361" s="7">
        <v>5381.861100000001</v>
      </c>
      <c r="J361" s="7">
        <v>6243.890800000001</v>
      </c>
      <c r="K361" s="7">
        <v>8616.9686999999994</v>
      </c>
      <c r="L361" s="7">
        <v>6337.0831999999991</v>
      </c>
      <c r="M361" s="7">
        <v>3481.4018000000005</v>
      </c>
      <c r="N361" s="9">
        <v>7420</v>
      </c>
      <c r="O361" s="7">
        <v>9015</v>
      </c>
      <c r="P361" s="11">
        <v>315</v>
      </c>
      <c r="Q361" s="16">
        <v>8.89</v>
      </c>
      <c r="R361" s="16">
        <v>26.14</v>
      </c>
      <c r="S361" s="16">
        <v>61.27</v>
      </c>
      <c r="T361" s="17">
        <v>6021</v>
      </c>
      <c r="U361" s="16">
        <v>22.59</v>
      </c>
      <c r="V361" s="16">
        <v>15.03</v>
      </c>
      <c r="W361" s="16">
        <v>0.97</v>
      </c>
      <c r="X361" s="16">
        <v>5.96</v>
      </c>
      <c r="Y361" s="16">
        <v>59.69</v>
      </c>
      <c r="Z361" s="16">
        <v>75.8</v>
      </c>
      <c r="AA361" s="16">
        <v>39.35</v>
      </c>
      <c r="AB361" s="16">
        <v>18.25</v>
      </c>
      <c r="AC361" s="20">
        <v>27786.763180499998</v>
      </c>
      <c r="AD361" s="7">
        <v>14173.66173469</v>
      </c>
      <c r="AE361" s="20">
        <f t="shared" si="5"/>
        <v>17629.568840199998</v>
      </c>
      <c r="AF361" s="20">
        <v>3822.2139057099998</v>
      </c>
      <c r="AG361" s="20">
        <v>8073.1590040900001</v>
      </c>
      <c r="AH361" s="20">
        <v>4000.6694290800001</v>
      </c>
      <c r="AI361" s="20">
        <v>1226.4010712500001</v>
      </c>
      <c r="AJ361" s="20">
        <v>371.93166394000002</v>
      </c>
      <c r="AK361" s="20">
        <v>53.415201519999997</v>
      </c>
      <c r="AL361" s="20">
        <v>81.778564610000004</v>
      </c>
      <c r="AM361" s="20">
        <v>10157.19434022</v>
      </c>
      <c r="AN361" s="20">
        <v>16233.18606493</v>
      </c>
      <c r="AO361" s="20">
        <v>2864.6213277900001</v>
      </c>
      <c r="AP361" s="20">
        <v>11553.577115489999</v>
      </c>
      <c r="AQ361" s="20">
        <v>7292.5730124299998</v>
      </c>
      <c r="AR361" s="20">
        <v>11210.83583138</v>
      </c>
      <c r="AS361" s="20">
        <v>18414.763180400001</v>
      </c>
      <c r="AT361" s="20">
        <v>11332.82790763</v>
      </c>
      <c r="AU361" s="20">
        <v>2286.6796454</v>
      </c>
      <c r="AV361" s="20">
        <v>4339.5862209400002</v>
      </c>
      <c r="AW361" s="20">
        <v>406.17850874999999</v>
      </c>
      <c r="AX361" s="20">
        <v>49.490897680000003</v>
      </c>
    </row>
    <row r="362" spans="1:50">
      <c r="A362" s="2">
        <v>2929503</v>
      </c>
      <c r="B362" s="2" t="s">
        <v>367</v>
      </c>
      <c r="C362" s="3">
        <v>42153</v>
      </c>
      <c r="D362" s="4">
        <v>78.55</v>
      </c>
      <c r="E362" s="4">
        <v>21.45</v>
      </c>
      <c r="F362" s="4">
        <v>49.13</v>
      </c>
      <c r="G362" s="4">
        <v>50.87</v>
      </c>
      <c r="H362" s="7">
        <v>3620.9427000000001</v>
      </c>
      <c r="I362" s="7">
        <v>6719.1881999999996</v>
      </c>
      <c r="J362" s="7">
        <v>7806.7355999999991</v>
      </c>
      <c r="K362" s="7">
        <v>11343.372299999999</v>
      </c>
      <c r="L362" s="7">
        <v>8826.8382000000001</v>
      </c>
      <c r="M362" s="7">
        <v>3840.1382999999996</v>
      </c>
      <c r="N362" s="9">
        <v>8764</v>
      </c>
      <c r="O362" s="7">
        <v>12317</v>
      </c>
      <c r="P362" s="11">
        <v>371</v>
      </c>
      <c r="Q362" s="16">
        <v>10.43</v>
      </c>
      <c r="R362" s="16">
        <v>25.53</v>
      </c>
      <c r="S362" s="16">
        <v>55.94</v>
      </c>
      <c r="T362" s="17">
        <v>3314</v>
      </c>
      <c r="U362" s="16">
        <v>19.72</v>
      </c>
      <c r="V362" s="16">
        <v>13.77</v>
      </c>
      <c r="W362" s="16">
        <v>42.05</v>
      </c>
      <c r="X362" s="16">
        <v>53.06</v>
      </c>
      <c r="Y362" s="16">
        <v>28.4</v>
      </c>
      <c r="Z362" s="16">
        <v>37.69</v>
      </c>
      <c r="AA362" s="16">
        <v>29.54</v>
      </c>
      <c r="AB362" s="16">
        <v>9.25</v>
      </c>
      <c r="AC362" s="20">
        <v>35713.708290080001</v>
      </c>
      <c r="AD362" s="7">
        <v>15338.754042619999</v>
      </c>
      <c r="AE362" s="20">
        <f t="shared" si="5"/>
        <v>21056.216536110001</v>
      </c>
      <c r="AF362" s="20">
        <v>4793.9005572599999</v>
      </c>
      <c r="AG362" s="20">
        <v>7837.9634365499996</v>
      </c>
      <c r="AH362" s="20">
        <v>5124.9648079899998</v>
      </c>
      <c r="AI362" s="20">
        <v>2593.3342066099999</v>
      </c>
      <c r="AJ362" s="20">
        <v>529.71672459000001</v>
      </c>
      <c r="AK362" s="20">
        <v>124.0787474</v>
      </c>
      <c r="AL362" s="20">
        <v>52.258055710000001</v>
      </c>
      <c r="AM362" s="20">
        <v>14657.49175404</v>
      </c>
      <c r="AN362" s="20">
        <v>18650.937353490001</v>
      </c>
      <c r="AO362" s="20">
        <v>3137.4318298399999</v>
      </c>
      <c r="AP362" s="20">
        <v>17062.770936659999</v>
      </c>
      <c r="AQ362" s="20">
        <v>11520.059924200001</v>
      </c>
      <c r="AR362" s="20">
        <v>14263.832053599999</v>
      </c>
      <c r="AS362" s="20">
        <v>23974.708290139999</v>
      </c>
      <c r="AT362" s="20">
        <v>13369.2601643</v>
      </c>
      <c r="AU362" s="20">
        <v>3571.4900181200001</v>
      </c>
      <c r="AV362" s="20">
        <v>6379.7937805199999</v>
      </c>
      <c r="AW362" s="20">
        <v>535.79576741999995</v>
      </c>
      <c r="AX362" s="20">
        <v>118.36855978</v>
      </c>
    </row>
    <row r="363" spans="1:50">
      <c r="A363" s="2">
        <v>2929909</v>
      </c>
      <c r="B363" s="2" t="s">
        <v>368</v>
      </c>
      <c r="C363" s="3">
        <v>41798</v>
      </c>
      <c r="D363" s="4">
        <v>48.51</v>
      </c>
      <c r="E363" s="4">
        <v>51.49</v>
      </c>
      <c r="F363" s="4">
        <v>49.49</v>
      </c>
      <c r="G363" s="4">
        <v>50.51</v>
      </c>
      <c r="H363" s="7">
        <v>4112.9232000000002</v>
      </c>
      <c r="I363" s="7">
        <v>7895.6421999999993</v>
      </c>
      <c r="J363" s="7">
        <v>7979.2381999999998</v>
      </c>
      <c r="K363" s="7">
        <v>9417.0894000000008</v>
      </c>
      <c r="L363" s="7">
        <v>7774.4280000000008</v>
      </c>
      <c r="M363" s="7">
        <v>4618.6790000000001</v>
      </c>
      <c r="N363" s="9">
        <v>9590</v>
      </c>
      <c r="O363" s="7">
        <v>11493</v>
      </c>
      <c r="P363" s="11">
        <v>292</v>
      </c>
      <c r="Q363" s="16">
        <v>25.28</v>
      </c>
      <c r="R363" s="16">
        <v>42.42</v>
      </c>
      <c r="S363" s="16">
        <v>68.8</v>
      </c>
      <c r="T363" s="17">
        <v>10316</v>
      </c>
      <c r="U363" s="16">
        <v>21.03</v>
      </c>
      <c r="V363" s="16">
        <v>16.100000000000001</v>
      </c>
      <c r="W363" s="16">
        <v>0.53</v>
      </c>
      <c r="X363" s="16">
        <v>2.2599999999999998</v>
      </c>
      <c r="Y363" s="16">
        <v>77.099999999999994</v>
      </c>
      <c r="Z363" s="16">
        <v>73.03</v>
      </c>
      <c r="AA363" s="16">
        <v>22.37</v>
      </c>
      <c r="AB363" s="16">
        <v>24.71</v>
      </c>
      <c r="AC363" s="20">
        <v>34306.891524040002</v>
      </c>
      <c r="AD363" s="7">
        <v>18583.952987749999</v>
      </c>
      <c r="AE363" s="20">
        <f t="shared" si="5"/>
        <v>21886.443763409996</v>
      </c>
      <c r="AF363" s="20">
        <v>7982.6538995700002</v>
      </c>
      <c r="AG363" s="20">
        <v>8396.7232823699997</v>
      </c>
      <c r="AH363" s="20">
        <v>3673.11224653</v>
      </c>
      <c r="AI363" s="20">
        <v>1310.4127177299999</v>
      </c>
      <c r="AJ363" s="20">
        <v>424.13044008000003</v>
      </c>
      <c r="AK363" s="20">
        <v>55.220254990000001</v>
      </c>
      <c r="AL363" s="20">
        <v>44.190922139999998</v>
      </c>
      <c r="AM363" s="20">
        <v>12420.447760470001</v>
      </c>
      <c r="AN363" s="20">
        <v>20020.474819800002</v>
      </c>
      <c r="AO363" s="20">
        <v>4018.3656465099998</v>
      </c>
      <c r="AP363" s="20">
        <v>14286.41670408</v>
      </c>
      <c r="AQ363" s="20">
        <v>8402.0821139599993</v>
      </c>
      <c r="AR363" s="20">
        <v>13455.77584464</v>
      </c>
      <c r="AS363" s="20">
        <v>21790.891523869999</v>
      </c>
      <c r="AT363" s="20">
        <v>14537.114750430001</v>
      </c>
      <c r="AU363" s="20">
        <v>2393.2065175399998</v>
      </c>
      <c r="AV363" s="20">
        <v>4053.0593158199999</v>
      </c>
      <c r="AW363" s="20">
        <v>807.51094007999995</v>
      </c>
      <c r="AX363" s="20" t="s">
        <v>309</v>
      </c>
    </row>
    <row r="364" spans="1:50">
      <c r="A364" s="2">
        <v>2930204</v>
      </c>
      <c r="B364" s="2" t="s">
        <v>369</v>
      </c>
      <c r="C364" s="3">
        <v>37425</v>
      </c>
      <c r="D364" s="4">
        <v>57.92</v>
      </c>
      <c r="E364" s="4">
        <v>42.08</v>
      </c>
      <c r="F364" s="4">
        <v>51.51</v>
      </c>
      <c r="G364" s="4">
        <v>48.49</v>
      </c>
      <c r="H364" s="7">
        <v>4565.8500000000004</v>
      </c>
      <c r="I364" s="7">
        <v>7544.88</v>
      </c>
      <c r="J364" s="7">
        <v>7320.33</v>
      </c>
      <c r="K364" s="7">
        <v>8390.6850000000013</v>
      </c>
      <c r="L364" s="7">
        <v>6474.5249999999996</v>
      </c>
      <c r="M364" s="7">
        <v>3132.4724999999994</v>
      </c>
      <c r="N364" s="9">
        <v>12422</v>
      </c>
      <c r="O364" s="7">
        <v>9171</v>
      </c>
      <c r="P364" s="11">
        <v>201</v>
      </c>
      <c r="Q364" s="16">
        <v>30.76</v>
      </c>
      <c r="R364" s="16">
        <v>52.8</v>
      </c>
      <c r="S364" s="16">
        <v>80.48</v>
      </c>
      <c r="T364" s="17">
        <v>5319</v>
      </c>
      <c r="U364" s="16">
        <v>33.590000000000003</v>
      </c>
      <c r="V364" s="16">
        <v>24.53</v>
      </c>
      <c r="W364" s="16">
        <v>21.45</v>
      </c>
      <c r="X364" s="16">
        <v>28.66</v>
      </c>
      <c r="Y364" s="16">
        <v>49.56</v>
      </c>
      <c r="Z364" s="16">
        <v>55.41</v>
      </c>
      <c r="AA364" s="16">
        <v>28.99</v>
      </c>
      <c r="AB364" s="16">
        <v>15.93</v>
      </c>
      <c r="AC364" s="20">
        <v>29555.180762970002</v>
      </c>
      <c r="AD364" s="7">
        <v>13408.001851339999</v>
      </c>
      <c r="AE364" s="20">
        <f t="shared" si="5"/>
        <v>17664.198258870005</v>
      </c>
      <c r="AF364" s="20">
        <v>7303.1718927800002</v>
      </c>
      <c r="AG364" s="20">
        <v>7097.0005793600003</v>
      </c>
      <c r="AH364" s="20">
        <v>2394.0177086399999</v>
      </c>
      <c r="AI364" s="20">
        <v>710.00380853000001</v>
      </c>
      <c r="AJ364" s="20">
        <v>96.872318840000005</v>
      </c>
      <c r="AK364" s="20">
        <v>30.62822375</v>
      </c>
      <c r="AL364" s="20">
        <v>32.503726970000002</v>
      </c>
      <c r="AM364" s="20">
        <v>11890.98250409</v>
      </c>
      <c r="AN364" s="20">
        <v>14706.901363839999</v>
      </c>
      <c r="AO364" s="20">
        <v>3164.34486212</v>
      </c>
      <c r="AP364" s="20">
        <v>14848.27939912</v>
      </c>
      <c r="AQ364" s="20">
        <v>8726.6376419699991</v>
      </c>
      <c r="AR364" s="20">
        <v>14106.12942186</v>
      </c>
      <c r="AS364" s="20">
        <v>18045.180762970002</v>
      </c>
      <c r="AT364" s="20">
        <v>13831.118450669999</v>
      </c>
      <c r="AU364" s="20">
        <v>1436.62263418</v>
      </c>
      <c r="AV364" s="20">
        <v>2393.7213134799999</v>
      </c>
      <c r="AW364" s="20">
        <v>353.08278392</v>
      </c>
      <c r="AX364" s="20">
        <v>30.63558072</v>
      </c>
    </row>
    <row r="365" spans="1:50">
      <c r="A365" s="2">
        <v>2930154</v>
      </c>
      <c r="B365" s="2" t="s">
        <v>370</v>
      </c>
      <c r="C365" s="3">
        <v>31638</v>
      </c>
      <c r="D365" s="4">
        <v>19.829999999999998</v>
      </c>
      <c r="E365" s="4">
        <v>80.17</v>
      </c>
      <c r="F365" s="4">
        <v>51.76</v>
      </c>
      <c r="G365" s="4">
        <v>48.24</v>
      </c>
      <c r="H365" s="7">
        <v>3480.18</v>
      </c>
      <c r="I365" s="7">
        <v>6394.0397999999996</v>
      </c>
      <c r="J365" s="7">
        <v>6482.6261999999997</v>
      </c>
      <c r="K365" s="7">
        <v>6485.79</v>
      </c>
      <c r="L365" s="7">
        <v>5441.7359999999999</v>
      </c>
      <c r="M365" s="7">
        <v>3353.6279999999997</v>
      </c>
      <c r="N365" s="9">
        <v>10782</v>
      </c>
      <c r="O365" s="7">
        <v>8272</v>
      </c>
      <c r="P365" s="11">
        <v>200</v>
      </c>
      <c r="Q365" s="16">
        <v>25.87</v>
      </c>
      <c r="R365" s="16">
        <v>48.04</v>
      </c>
      <c r="S365" s="16">
        <v>77.42</v>
      </c>
      <c r="T365" s="17">
        <v>4994</v>
      </c>
      <c r="U365" s="16">
        <v>32.229999999999997</v>
      </c>
      <c r="V365" s="16">
        <v>24.77</v>
      </c>
      <c r="W365" s="16">
        <v>0.01</v>
      </c>
      <c r="X365" s="16">
        <v>0.8</v>
      </c>
      <c r="Y365" s="16">
        <v>84.2</v>
      </c>
      <c r="Z365" s="16">
        <v>82.21</v>
      </c>
      <c r="AA365" s="16">
        <v>15.79</v>
      </c>
      <c r="AB365" s="16">
        <v>17</v>
      </c>
      <c r="AC365" s="20">
        <v>25508.179761390002</v>
      </c>
      <c r="AD365" s="7">
        <v>9351.8076086900001</v>
      </c>
      <c r="AE365" s="20">
        <f t="shared" si="5"/>
        <v>13816.812003890002</v>
      </c>
      <c r="AF365" s="20">
        <v>4720.32075704</v>
      </c>
      <c r="AG365" s="20">
        <v>6317.9935782700004</v>
      </c>
      <c r="AH365" s="20">
        <v>2234.1459485599999</v>
      </c>
      <c r="AI365" s="20">
        <v>429.52496874000002</v>
      </c>
      <c r="AJ365" s="20">
        <v>76.949260379999998</v>
      </c>
      <c r="AK365" s="20">
        <v>27.35898547</v>
      </c>
      <c r="AL365" s="20">
        <v>10.518505429999999</v>
      </c>
      <c r="AM365" s="20">
        <v>11691.36775756</v>
      </c>
      <c r="AN365" s="20">
        <v>10625.642205530001</v>
      </c>
      <c r="AO365" s="20">
        <v>2291.9310184199999</v>
      </c>
      <c r="AP365" s="20">
        <v>14882.53755592</v>
      </c>
      <c r="AQ365" s="20">
        <v>9399.4367391399992</v>
      </c>
      <c r="AR365" s="20">
        <v>12196.796133239999</v>
      </c>
      <c r="AS365" s="20">
        <v>15253.179761470001</v>
      </c>
      <c r="AT365" s="20">
        <v>11051.384249819999</v>
      </c>
      <c r="AU365" s="20">
        <v>1726.2835270099999</v>
      </c>
      <c r="AV365" s="20">
        <v>2070.5652985900001</v>
      </c>
      <c r="AW365" s="20">
        <v>352.45002768000001</v>
      </c>
      <c r="AX365" s="20">
        <v>52.496658369999999</v>
      </c>
    </row>
    <row r="366" spans="1:50">
      <c r="A366" s="2">
        <v>2930774</v>
      </c>
      <c r="B366" s="2" t="s">
        <v>371</v>
      </c>
      <c r="C366" s="3">
        <v>22000</v>
      </c>
      <c r="D366" s="4">
        <v>90.92</v>
      </c>
      <c r="E366" s="4">
        <v>9.08</v>
      </c>
      <c r="F366" s="4">
        <v>49.09</v>
      </c>
      <c r="G366" s="4">
        <v>50.91</v>
      </c>
      <c r="H366" s="7">
        <v>2250.6</v>
      </c>
      <c r="I366" s="7">
        <v>4087.5999999999995</v>
      </c>
      <c r="J366" s="7">
        <v>3977.5999999999995</v>
      </c>
      <c r="K366" s="7">
        <v>5280</v>
      </c>
      <c r="L366" s="7">
        <v>4107.4000000000005</v>
      </c>
      <c r="M366" s="7">
        <v>2296.8000000000002</v>
      </c>
      <c r="N366" s="9">
        <v>5760</v>
      </c>
      <c r="O366" s="7">
        <v>6088</v>
      </c>
      <c r="P366" s="11">
        <v>315</v>
      </c>
      <c r="Q366" s="16">
        <v>12.66</v>
      </c>
      <c r="R366" s="16">
        <v>30.92</v>
      </c>
      <c r="S366" s="16">
        <v>62.37</v>
      </c>
      <c r="T366" s="17">
        <v>1232</v>
      </c>
      <c r="U366" s="16">
        <v>21.54</v>
      </c>
      <c r="V366" s="16">
        <v>18.39</v>
      </c>
      <c r="W366" s="16">
        <v>58.29</v>
      </c>
      <c r="X366" s="16">
        <v>73.72</v>
      </c>
      <c r="Y366" s="16">
        <v>35.369999999999997</v>
      </c>
      <c r="Z366" s="16">
        <v>20.09</v>
      </c>
      <c r="AA366" s="16">
        <v>6.34</v>
      </c>
      <c r="AB366" s="16">
        <v>6.19</v>
      </c>
      <c r="AC366" s="20">
        <v>18005.531343170001</v>
      </c>
      <c r="AD366" s="7">
        <v>7580.0729505899999</v>
      </c>
      <c r="AE366" s="20">
        <f t="shared" si="5"/>
        <v>10739.245884779999</v>
      </c>
      <c r="AF366" s="20">
        <v>2735.2449176499999</v>
      </c>
      <c r="AG366" s="20">
        <v>4297.6290027300001</v>
      </c>
      <c r="AH366" s="20">
        <v>2420.80271515</v>
      </c>
      <c r="AI366" s="20">
        <v>1061.2141821600001</v>
      </c>
      <c r="AJ366" s="20">
        <v>158.94192579</v>
      </c>
      <c r="AK366" s="20">
        <v>51.799918869999999</v>
      </c>
      <c r="AL366" s="20">
        <v>13.61322243</v>
      </c>
      <c r="AM366" s="20">
        <v>7266.2854584799998</v>
      </c>
      <c r="AN366" s="20">
        <v>8661.7193620800008</v>
      </c>
      <c r="AO366" s="20">
        <v>1297.97328758</v>
      </c>
      <c r="AP366" s="20">
        <v>9343.8119811800007</v>
      </c>
      <c r="AQ366" s="20">
        <v>5968.3121708999997</v>
      </c>
      <c r="AR366" s="20">
        <v>8264.2589574899994</v>
      </c>
      <c r="AS366" s="20">
        <v>11688.53134326</v>
      </c>
      <c r="AT366" s="20">
        <v>7549.98015338</v>
      </c>
      <c r="AU366" s="20">
        <v>1254.2588248</v>
      </c>
      <c r="AV366" s="20">
        <v>2368.2733439799999</v>
      </c>
      <c r="AW366" s="20">
        <v>425.82074949999998</v>
      </c>
      <c r="AX366" s="20">
        <v>90.198271599999998</v>
      </c>
    </row>
    <row r="367" spans="1:50">
      <c r="A367" s="2">
        <v>2931004</v>
      </c>
      <c r="B367" s="2" t="s">
        <v>372</v>
      </c>
      <c r="C367" s="3">
        <v>20013</v>
      </c>
      <c r="D367" s="4">
        <v>41.42</v>
      </c>
      <c r="E367" s="4">
        <v>58.58</v>
      </c>
      <c r="F367" s="4">
        <v>50.32</v>
      </c>
      <c r="G367" s="4">
        <v>49.68</v>
      </c>
      <c r="H367" s="7">
        <v>1635.0620999999999</v>
      </c>
      <c r="I367" s="7">
        <v>3100.0137</v>
      </c>
      <c r="J367" s="7">
        <v>3638.3633999999997</v>
      </c>
      <c r="K367" s="7">
        <v>4761.0926999999992</v>
      </c>
      <c r="L367" s="7">
        <v>4182.7169999999996</v>
      </c>
      <c r="M367" s="7">
        <v>2693.7498000000005</v>
      </c>
      <c r="N367" s="9">
        <v>7920</v>
      </c>
      <c r="O367" s="7">
        <v>5679</v>
      </c>
      <c r="P367" s="11">
        <v>240</v>
      </c>
      <c r="Q367" s="16">
        <v>24.4</v>
      </c>
      <c r="R367" s="16">
        <v>43.73</v>
      </c>
      <c r="S367" s="16">
        <v>71.14</v>
      </c>
      <c r="T367" s="17">
        <v>9168</v>
      </c>
      <c r="U367" s="16">
        <v>28.08</v>
      </c>
      <c r="V367" s="16">
        <v>25.92</v>
      </c>
      <c r="W367" s="16">
        <v>11.14</v>
      </c>
      <c r="X367" s="16">
        <v>12.13</v>
      </c>
      <c r="Y367" s="16">
        <v>32.35</v>
      </c>
      <c r="Z367" s="16">
        <v>41.17</v>
      </c>
      <c r="AA367" s="16">
        <v>56.51</v>
      </c>
      <c r="AB367" s="16">
        <v>46.7</v>
      </c>
      <c r="AC367" s="20">
        <v>17047.292649939998</v>
      </c>
      <c r="AD367" s="7">
        <v>8292.4091589399995</v>
      </c>
      <c r="AE367" s="20">
        <f t="shared" si="5"/>
        <v>11005.80333683</v>
      </c>
      <c r="AF367" s="20">
        <v>3926.8681162900002</v>
      </c>
      <c r="AG367" s="20">
        <v>5056.7026341299998</v>
      </c>
      <c r="AH367" s="20">
        <v>1476.6775218800001</v>
      </c>
      <c r="AI367" s="20">
        <v>389.47153429999997</v>
      </c>
      <c r="AJ367" s="20">
        <v>120.452901</v>
      </c>
      <c r="AK367" s="20">
        <v>35.630629229999997</v>
      </c>
      <c r="AL367" s="20" t="s">
        <v>309</v>
      </c>
      <c r="AM367" s="20">
        <v>6041.4893131299996</v>
      </c>
      <c r="AN367" s="20">
        <v>9057.0628571500001</v>
      </c>
      <c r="AO367" s="20">
        <v>1583.9362294099999</v>
      </c>
      <c r="AP367" s="20">
        <v>7990.2297928099997</v>
      </c>
      <c r="AQ367" s="20">
        <v>4457.5530837200004</v>
      </c>
      <c r="AR367" s="20">
        <v>6387.4154620899999</v>
      </c>
      <c r="AS367" s="20">
        <v>11601.292649950001</v>
      </c>
      <c r="AT367" s="20">
        <v>9237.1900571299993</v>
      </c>
      <c r="AU367" s="20">
        <v>762.39025934999995</v>
      </c>
      <c r="AV367" s="20">
        <v>1409.03545031</v>
      </c>
      <c r="AW367" s="20">
        <v>192.67688315999999</v>
      </c>
      <c r="AX367" s="20" t="s">
        <v>309</v>
      </c>
    </row>
    <row r="368" spans="1:50">
      <c r="A368" s="2">
        <v>2931509</v>
      </c>
      <c r="B368" s="2" t="s">
        <v>373</v>
      </c>
      <c r="C368" s="3">
        <v>21482</v>
      </c>
      <c r="D368" s="4">
        <v>31.15</v>
      </c>
      <c r="E368" s="4">
        <v>68.849999999999994</v>
      </c>
      <c r="F368" s="4">
        <v>50.28</v>
      </c>
      <c r="G368" s="4">
        <v>49.72</v>
      </c>
      <c r="H368" s="7">
        <v>2167.5338000000002</v>
      </c>
      <c r="I368" s="7">
        <v>4240.5468000000001</v>
      </c>
      <c r="J368" s="7">
        <v>4451.0703999999996</v>
      </c>
      <c r="K368" s="7">
        <v>4711.0025999999998</v>
      </c>
      <c r="L368" s="7">
        <v>3757.2017999999998</v>
      </c>
      <c r="M368" s="7">
        <v>2154.6446000000001</v>
      </c>
      <c r="N368" s="9">
        <v>7520</v>
      </c>
      <c r="O368" s="7">
        <v>5532</v>
      </c>
      <c r="P368" s="11">
        <v>253</v>
      </c>
      <c r="Q368" s="16">
        <v>24.27</v>
      </c>
      <c r="R368" s="16">
        <v>41.03</v>
      </c>
      <c r="S368" s="16">
        <v>69.88</v>
      </c>
      <c r="T368" s="17">
        <v>4874</v>
      </c>
      <c r="U368" s="16">
        <v>33.93</v>
      </c>
      <c r="V368" s="16">
        <v>24.94</v>
      </c>
      <c r="W368" s="16">
        <v>16.649999999999999</v>
      </c>
      <c r="X368" s="16">
        <v>21.44</v>
      </c>
      <c r="Y368" s="16">
        <v>17.760000000000002</v>
      </c>
      <c r="Z368" s="16">
        <v>54.48</v>
      </c>
      <c r="AA368" s="16">
        <v>65.599999999999994</v>
      </c>
      <c r="AB368" s="16">
        <v>24.08</v>
      </c>
      <c r="AC368" s="20">
        <v>17483.56047737</v>
      </c>
      <c r="AD368" s="7">
        <v>8822.0445027500009</v>
      </c>
      <c r="AE368" s="20">
        <f t="shared" si="5"/>
        <v>10396.99914939</v>
      </c>
      <c r="AF368" s="20">
        <v>3465.0517564800002</v>
      </c>
      <c r="AG368" s="20">
        <v>4248.6713543200003</v>
      </c>
      <c r="AH368" s="20">
        <v>1743.4126135900001</v>
      </c>
      <c r="AI368" s="20">
        <v>724.36413668</v>
      </c>
      <c r="AJ368" s="20">
        <v>166.90981657</v>
      </c>
      <c r="AK368" s="20">
        <v>39.363856089999999</v>
      </c>
      <c r="AL368" s="20">
        <v>9.2256156600000008</v>
      </c>
      <c r="AM368" s="20">
        <v>7086.5613279400004</v>
      </c>
      <c r="AN368" s="20">
        <v>9362.1404259999999</v>
      </c>
      <c r="AO368" s="20">
        <v>2053.4915368400002</v>
      </c>
      <c r="AP368" s="20">
        <v>8121.4200513300002</v>
      </c>
      <c r="AQ368" s="20">
        <v>5033.0697910999997</v>
      </c>
      <c r="AR368" s="20">
        <v>8562.2035722399996</v>
      </c>
      <c r="AS368" s="20">
        <v>10563.56047733</v>
      </c>
      <c r="AT368" s="20">
        <v>8093.7589323100001</v>
      </c>
      <c r="AU368" s="20">
        <v>769.74155857999995</v>
      </c>
      <c r="AV368" s="20">
        <v>1316.80087056</v>
      </c>
      <c r="AW368" s="20">
        <v>335.42551055000001</v>
      </c>
      <c r="AX368" s="20">
        <v>47.833605329999997</v>
      </c>
    </row>
    <row r="369" spans="1:50">
      <c r="A369" s="2">
        <v>2932002</v>
      </c>
      <c r="B369" s="2" t="s">
        <v>374</v>
      </c>
      <c r="C369" s="3">
        <v>24294</v>
      </c>
      <c r="D369" s="4">
        <v>44.29</v>
      </c>
      <c r="E369" s="4">
        <v>55.71</v>
      </c>
      <c r="F369" s="4">
        <v>50.29</v>
      </c>
      <c r="G369" s="4">
        <v>49.71</v>
      </c>
      <c r="H369" s="7">
        <v>2147.5895999999998</v>
      </c>
      <c r="I369" s="7">
        <v>4098.3978000000006</v>
      </c>
      <c r="J369" s="7">
        <v>4309.7555999999995</v>
      </c>
      <c r="K369" s="7">
        <v>5223.21</v>
      </c>
      <c r="L369" s="7">
        <v>5021.5698000000002</v>
      </c>
      <c r="M369" s="7">
        <v>3495.9066000000003</v>
      </c>
      <c r="N369" s="9">
        <v>8488</v>
      </c>
      <c r="O369" s="7">
        <v>7055</v>
      </c>
      <c r="P369" s="11">
        <v>239</v>
      </c>
      <c r="Q369" s="16">
        <v>25.26</v>
      </c>
      <c r="R369" s="16">
        <v>43.74</v>
      </c>
      <c r="S369" s="16">
        <v>72.31</v>
      </c>
      <c r="T369" s="17">
        <v>9382</v>
      </c>
      <c r="U369" s="16">
        <v>29.98</v>
      </c>
      <c r="V369" s="16">
        <v>23.51</v>
      </c>
      <c r="W369" s="16">
        <v>0.79</v>
      </c>
      <c r="X369" s="16">
        <v>2.21</v>
      </c>
      <c r="Y369" s="16">
        <v>43.46</v>
      </c>
      <c r="Z369" s="16">
        <v>57.66</v>
      </c>
      <c r="AA369" s="16">
        <v>55.76</v>
      </c>
      <c r="AB369" s="16">
        <v>40.130000000000003</v>
      </c>
      <c r="AC369" s="20">
        <v>20407.052367740002</v>
      </c>
      <c r="AD369" s="7">
        <v>9068.6559225399997</v>
      </c>
      <c r="AE369" s="20">
        <f t="shared" si="5"/>
        <v>12097.73646984</v>
      </c>
      <c r="AF369" s="20">
        <v>4783.49431172</v>
      </c>
      <c r="AG369" s="20">
        <v>5133.9552734899999</v>
      </c>
      <c r="AH369" s="20">
        <v>1393.5219375900001</v>
      </c>
      <c r="AI369" s="20">
        <v>618.64298025999994</v>
      </c>
      <c r="AJ369" s="20">
        <v>128.61225318000001</v>
      </c>
      <c r="AK369" s="20">
        <v>26.685668639999999</v>
      </c>
      <c r="AL369" s="20">
        <v>12.82404496</v>
      </c>
      <c r="AM369" s="20">
        <v>8309.3158980600001</v>
      </c>
      <c r="AN369" s="20">
        <v>9761.2724298699995</v>
      </c>
      <c r="AO369" s="20">
        <v>2288.49938565</v>
      </c>
      <c r="AP369" s="20">
        <v>10645.77993803</v>
      </c>
      <c r="AQ369" s="20">
        <v>6020.8165124099996</v>
      </c>
      <c r="AR369" s="20">
        <v>8985.7008018300003</v>
      </c>
      <c r="AS369" s="20">
        <v>13694.052367890001</v>
      </c>
      <c r="AT369" s="20">
        <v>10156.821067540001</v>
      </c>
      <c r="AU369" s="20">
        <v>1146.29315307</v>
      </c>
      <c r="AV369" s="20">
        <v>2020.43673562</v>
      </c>
      <c r="AW369" s="20">
        <v>370.50141165999997</v>
      </c>
      <c r="AX369" s="20" t="s">
        <v>309</v>
      </c>
    </row>
    <row r="370" spans="1:50">
      <c r="A370" s="2">
        <v>2932200</v>
      </c>
      <c r="B370" s="2" t="s">
        <v>375</v>
      </c>
      <c r="C370" s="3">
        <v>20691</v>
      </c>
      <c r="D370" s="4">
        <v>85.05</v>
      </c>
      <c r="E370" s="4">
        <v>14.95</v>
      </c>
      <c r="F370" s="4">
        <v>48.81</v>
      </c>
      <c r="G370" s="4">
        <v>51.19</v>
      </c>
      <c r="H370" s="7">
        <v>2079.4455000000003</v>
      </c>
      <c r="I370" s="7">
        <v>3567.1283999999996</v>
      </c>
      <c r="J370" s="7">
        <v>4080.2651999999998</v>
      </c>
      <c r="K370" s="7">
        <v>4545.8126999999995</v>
      </c>
      <c r="L370" s="7">
        <v>4053.3669</v>
      </c>
      <c r="M370" s="7">
        <v>2364.9812999999999</v>
      </c>
      <c r="N370" s="9">
        <v>6414</v>
      </c>
      <c r="O370" s="7">
        <v>6015</v>
      </c>
      <c r="P370" s="11">
        <v>318</v>
      </c>
      <c r="Q370" s="16">
        <v>15.18</v>
      </c>
      <c r="R370" s="16">
        <v>35.19</v>
      </c>
      <c r="S370" s="16">
        <v>64.47</v>
      </c>
      <c r="T370" s="17">
        <v>2092</v>
      </c>
      <c r="U370" s="16">
        <v>28.42</v>
      </c>
      <c r="V370" s="16">
        <v>21.32</v>
      </c>
      <c r="W370" s="16">
        <v>44.97</v>
      </c>
      <c r="X370" s="16">
        <v>61.26</v>
      </c>
      <c r="Y370" s="16">
        <v>26.05</v>
      </c>
      <c r="Z370" s="16">
        <v>27.51</v>
      </c>
      <c r="AA370" s="16">
        <v>28.99</v>
      </c>
      <c r="AB370" s="16">
        <v>11.22</v>
      </c>
      <c r="AC370" s="20">
        <v>17047.46897039</v>
      </c>
      <c r="AD370" s="7">
        <v>7973.1820752699996</v>
      </c>
      <c r="AE370" s="20">
        <f t="shared" si="5"/>
        <v>11019.990439860001</v>
      </c>
      <c r="AF370" s="20">
        <v>3227.2479048800001</v>
      </c>
      <c r="AG370" s="20">
        <v>4810.0573742400002</v>
      </c>
      <c r="AH370" s="20">
        <v>1790.1559848100001</v>
      </c>
      <c r="AI370" s="20">
        <v>855.12159008000003</v>
      </c>
      <c r="AJ370" s="20">
        <v>279.96899703000003</v>
      </c>
      <c r="AK370" s="20">
        <v>27.772346200000001</v>
      </c>
      <c r="AL370" s="20">
        <v>29.666242619999998</v>
      </c>
      <c r="AM370" s="20">
        <v>6027.4785305300002</v>
      </c>
      <c r="AN370" s="20">
        <v>8681.7043670999992</v>
      </c>
      <c r="AO370" s="20">
        <v>883.84886303999997</v>
      </c>
      <c r="AP370" s="20">
        <v>8365.7646032899993</v>
      </c>
      <c r="AQ370" s="20">
        <v>5143.6296674900004</v>
      </c>
      <c r="AR370" s="20">
        <v>7016.2140921299997</v>
      </c>
      <c r="AS370" s="20">
        <v>10889.46897039</v>
      </c>
      <c r="AT370" s="20">
        <v>7420.8742767100002</v>
      </c>
      <c r="AU370" s="20">
        <v>1141.0165429399999</v>
      </c>
      <c r="AV370" s="20">
        <v>1918.1478644599999</v>
      </c>
      <c r="AW370" s="20">
        <v>382.10681561000001</v>
      </c>
      <c r="AX370" s="20">
        <v>27.323470669999999</v>
      </c>
    </row>
    <row r="371" spans="1:50">
      <c r="A371" s="2">
        <v>2932309</v>
      </c>
      <c r="B371" s="2" t="s">
        <v>376</v>
      </c>
      <c r="C371" s="3">
        <v>25004</v>
      </c>
      <c r="D371" s="4">
        <v>71.790000000000006</v>
      </c>
      <c r="E371" s="4">
        <v>28.21</v>
      </c>
      <c r="F371" s="4">
        <v>49.94</v>
      </c>
      <c r="G371" s="4">
        <v>50.06</v>
      </c>
      <c r="H371" s="7">
        <v>2440.3904000000002</v>
      </c>
      <c r="I371" s="7">
        <v>4488.2179999999998</v>
      </c>
      <c r="J371" s="7">
        <v>4738.2579999999998</v>
      </c>
      <c r="K371" s="7">
        <v>5548.3876</v>
      </c>
      <c r="L371" s="7">
        <v>4918.2868000000008</v>
      </c>
      <c r="M371" s="7">
        <v>2867.9587999999999</v>
      </c>
      <c r="N371" s="9">
        <v>9678</v>
      </c>
      <c r="O371" s="7">
        <v>6774</v>
      </c>
      <c r="P371" s="11">
        <v>269</v>
      </c>
      <c r="Q371" s="16">
        <v>17.43</v>
      </c>
      <c r="R371" s="16">
        <v>42.47</v>
      </c>
      <c r="S371" s="16">
        <v>71.349999999999994</v>
      </c>
      <c r="T371" s="17">
        <v>6051</v>
      </c>
      <c r="U371" s="16">
        <v>31.9</v>
      </c>
      <c r="V371" s="16">
        <v>26.77</v>
      </c>
      <c r="W371" s="16">
        <v>40.82</v>
      </c>
      <c r="X371" s="16">
        <v>51.33</v>
      </c>
      <c r="Y371" s="16">
        <v>33.96</v>
      </c>
      <c r="Z371" s="16">
        <v>27</v>
      </c>
      <c r="AA371" s="16">
        <v>25.22</v>
      </c>
      <c r="AB371" s="16">
        <v>21.67</v>
      </c>
      <c r="AC371" s="20">
        <v>20684.332684509998</v>
      </c>
      <c r="AD371" s="7">
        <v>8416.4078298900004</v>
      </c>
      <c r="AE371" s="20">
        <f t="shared" si="5"/>
        <v>12178.823485010002</v>
      </c>
      <c r="AF371" s="20">
        <v>3117.9294807199999</v>
      </c>
      <c r="AG371" s="20">
        <v>6042.4140569600004</v>
      </c>
      <c r="AH371" s="20">
        <v>1824.9288882000001</v>
      </c>
      <c r="AI371" s="20">
        <v>849.11992715999997</v>
      </c>
      <c r="AJ371" s="20">
        <v>261.68727945000001</v>
      </c>
      <c r="AK371" s="20">
        <v>74.314001770000004</v>
      </c>
      <c r="AL371" s="20">
        <v>8.4298507499999999</v>
      </c>
      <c r="AM371" s="20">
        <v>8505.5091995099992</v>
      </c>
      <c r="AN371" s="20">
        <v>10375.458827230001</v>
      </c>
      <c r="AO371" s="20">
        <v>1848.90690507</v>
      </c>
      <c r="AP371" s="20">
        <v>10308.87385729</v>
      </c>
      <c r="AQ371" s="20">
        <v>6656.6022944400002</v>
      </c>
      <c r="AR371" s="20">
        <v>8336.2470026800002</v>
      </c>
      <c r="AS371" s="20">
        <v>13340.33268451</v>
      </c>
      <c r="AT371" s="20">
        <v>8951.0883090499992</v>
      </c>
      <c r="AU371" s="20">
        <v>1535.50123087</v>
      </c>
      <c r="AV371" s="20">
        <v>2478.70624103</v>
      </c>
      <c r="AW371" s="20">
        <v>366.35746283999998</v>
      </c>
      <c r="AX371" s="20">
        <v>8.6794407200000006</v>
      </c>
    </row>
    <row r="372" spans="1:50">
      <c r="A372" s="2">
        <v>2932507</v>
      </c>
      <c r="B372" s="2" t="s">
        <v>377</v>
      </c>
      <c r="C372" s="3">
        <v>24110</v>
      </c>
      <c r="D372" s="4">
        <v>62.34</v>
      </c>
      <c r="E372" s="4">
        <v>37.659999999999997</v>
      </c>
      <c r="F372" s="4">
        <v>52.08</v>
      </c>
      <c r="G372" s="4">
        <v>47.92</v>
      </c>
      <c r="H372" s="7">
        <v>2555.66</v>
      </c>
      <c r="I372" s="7">
        <v>4441.0620000000008</v>
      </c>
      <c r="J372" s="7">
        <v>4626.7089999999998</v>
      </c>
      <c r="K372" s="7">
        <v>5304.2</v>
      </c>
      <c r="L372" s="7">
        <v>4797.8899999999994</v>
      </c>
      <c r="M372" s="7">
        <v>2386.89</v>
      </c>
      <c r="N372" s="9">
        <v>8694</v>
      </c>
      <c r="O372" s="7">
        <v>7209</v>
      </c>
      <c r="P372" s="11">
        <v>269</v>
      </c>
      <c r="Q372" s="16">
        <v>14.39</v>
      </c>
      <c r="R372" s="16">
        <v>35.58</v>
      </c>
      <c r="S372" s="16">
        <v>68.650000000000006</v>
      </c>
      <c r="T372" s="17">
        <v>6713</v>
      </c>
      <c r="U372" s="16">
        <v>36.65</v>
      </c>
      <c r="V372" s="16">
        <v>25.4</v>
      </c>
      <c r="W372" s="16">
        <v>16.16</v>
      </c>
      <c r="X372" s="16">
        <v>21.86</v>
      </c>
      <c r="Y372" s="16">
        <v>33.450000000000003</v>
      </c>
      <c r="Z372" s="16">
        <v>47.09</v>
      </c>
      <c r="AA372" s="16">
        <v>50.39</v>
      </c>
      <c r="AB372" s="16">
        <v>31.04</v>
      </c>
      <c r="AC372" s="20">
        <v>19611.332950150001</v>
      </c>
      <c r="AD372" s="7">
        <v>9060.5266803199993</v>
      </c>
      <c r="AE372" s="20">
        <f t="shared" si="5"/>
        <v>12718.805664410002</v>
      </c>
      <c r="AF372" s="20">
        <v>4015.12439627</v>
      </c>
      <c r="AG372" s="20">
        <v>5365.9276223999996</v>
      </c>
      <c r="AH372" s="20">
        <v>2227.7508746100002</v>
      </c>
      <c r="AI372" s="20">
        <v>839.73821877</v>
      </c>
      <c r="AJ372" s="20">
        <v>235.38328928000001</v>
      </c>
      <c r="AK372" s="20">
        <v>23.702738629999999</v>
      </c>
      <c r="AL372" s="20">
        <v>11.178524449999999</v>
      </c>
      <c r="AM372" s="20">
        <v>6892.5272857299997</v>
      </c>
      <c r="AN372" s="20">
        <v>10678.28003763</v>
      </c>
      <c r="AO372" s="20">
        <v>1714.35052501</v>
      </c>
      <c r="AP372" s="20">
        <v>8933.0529125100002</v>
      </c>
      <c r="AQ372" s="20">
        <v>5178.1767607199999</v>
      </c>
      <c r="AR372" s="20">
        <v>8444.7814270100007</v>
      </c>
      <c r="AS372" s="20">
        <v>12418.33295014</v>
      </c>
      <c r="AT372" s="20">
        <v>9212.23617457</v>
      </c>
      <c r="AU372" s="20">
        <v>1203.4013934899999</v>
      </c>
      <c r="AV372" s="20">
        <v>1758.3715976999999</v>
      </c>
      <c r="AW372" s="20">
        <v>225.42998372</v>
      </c>
      <c r="AX372" s="20">
        <v>18.89380066</v>
      </c>
    </row>
    <row r="373" spans="1:50">
      <c r="A373" s="2">
        <v>2933000</v>
      </c>
      <c r="B373" s="2" t="s">
        <v>378</v>
      </c>
      <c r="C373" s="3">
        <v>24560</v>
      </c>
      <c r="D373" s="4">
        <v>54.91</v>
      </c>
      <c r="E373" s="4">
        <v>45.09</v>
      </c>
      <c r="F373" s="4">
        <v>49.48</v>
      </c>
      <c r="G373" s="4">
        <v>50.52</v>
      </c>
      <c r="H373" s="7">
        <v>2082.6880000000001</v>
      </c>
      <c r="I373" s="7">
        <v>3620.1440000000002</v>
      </c>
      <c r="J373" s="7">
        <v>4614.8239999999996</v>
      </c>
      <c r="K373" s="7">
        <v>6243.152000000001</v>
      </c>
      <c r="L373" s="7">
        <v>5216.5439999999999</v>
      </c>
      <c r="M373" s="7">
        <v>2785.1040000000003</v>
      </c>
      <c r="N373" s="9">
        <v>6090</v>
      </c>
      <c r="O373" s="7">
        <v>7517</v>
      </c>
      <c r="P373" s="11">
        <v>322</v>
      </c>
      <c r="Q373" s="16">
        <v>8.1999999999999993</v>
      </c>
      <c r="R373" s="16">
        <v>21.97</v>
      </c>
      <c r="S373" s="16">
        <v>54.23</v>
      </c>
      <c r="T373" s="17">
        <v>2778</v>
      </c>
      <c r="U373" s="16">
        <v>25.55</v>
      </c>
      <c r="V373" s="16">
        <v>16.149999999999999</v>
      </c>
      <c r="W373" s="16">
        <v>27.45</v>
      </c>
      <c r="X373" s="16">
        <v>45.23</v>
      </c>
      <c r="Y373" s="16">
        <v>47.97</v>
      </c>
      <c r="Z373" s="16">
        <v>44.1</v>
      </c>
      <c r="AA373" s="16">
        <v>24.58</v>
      </c>
      <c r="AB373" s="16">
        <v>10.67</v>
      </c>
      <c r="AC373" s="20">
        <v>20945.40059619</v>
      </c>
      <c r="AD373" s="7">
        <v>12057.782828740001</v>
      </c>
      <c r="AE373" s="20">
        <f t="shared" si="5"/>
        <v>15084.412113779999</v>
      </c>
      <c r="AF373" s="20">
        <v>4164.2803508699999</v>
      </c>
      <c r="AG373" s="20">
        <v>7500.9061709699999</v>
      </c>
      <c r="AH373" s="20">
        <v>2175.88380706</v>
      </c>
      <c r="AI373" s="20">
        <v>872.64960912000004</v>
      </c>
      <c r="AJ373" s="20">
        <v>315.83145116999998</v>
      </c>
      <c r="AK373" s="20">
        <v>37.52408595</v>
      </c>
      <c r="AL373" s="20">
        <v>17.33663864</v>
      </c>
      <c r="AM373" s="20">
        <v>5860.9884824399996</v>
      </c>
      <c r="AN373" s="20">
        <v>12941.771508059999</v>
      </c>
      <c r="AO373" s="20">
        <v>1447.8577448000001</v>
      </c>
      <c r="AP373" s="20">
        <v>8003.6290881599998</v>
      </c>
      <c r="AQ373" s="20">
        <v>4413.13073764</v>
      </c>
      <c r="AR373" s="20">
        <v>7090.5986190800004</v>
      </c>
      <c r="AS373" s="20">
        <v>14230.400596220001</v>
      </c>
      <c r="AT373" s="20">
        <v>9272.5530920900001</v>
      </c>
      <c r="AU373" s="20">
        <v>1199.39667631</v>
      </c>
      <c r="AV373" s="20">
        <v>3086.1745421300002</v>
      </c>
      <c r="AW373" s="20">
        <v>672.27628569000001</v>
      </c>
      <c r="AX373" s="20" t="s">
        <v>309</v>
      </c>
    </row>
    <row r="374" spans="1:50">
      <c r="A374" s="2">
        <v>2933208</v>
      </c>
      <c r="B374" s="2" t="s">
        <v>379</v>
      </c>
      <c r="C374" s="3">
        <v>37567</v>
      </c>
      <c r="D374" s="4">
        <v>93.82</v>
      </c>
      <c r="E374" s="4">
        <v>6.18</v>
      </c>
      <c r="F374" s="4">
        <v>49.84</v>
      </c>
      <c r="G374" s="4">
        <v>50.16</v>
      </c>
      <c r="H374" s="7">
        <v>3354.7330999999999</v>
      </c>
      <c r="I374" s="7">
        <v>6559.1982000000007</v>
      </c>
      <c r="J374" s="7">
        <v>6318.769400000001</v>
      </c>
      <c r="K374" s="7">
        <v>9230.2119000000002</v>
      </c>
      <c r="L374" s="7">
        <v>8328.6039000000001</v>
      </c>
      <c r="M374" s="7">
        <v>3775.4835000000003</v>
      </c>
      <c r="N374" s="9">
        <v>5948</v>
      </c>
      <c r="O374" s="7">
        <v>11749</v>
      </c>
      <c r="P374" s="11">
        <v>362</v>
      </c>
      <c r="Q374" s="16">
        <v>16.170000000000002</v>
      </c>
      <c r="R374" s="16">
        <v>34.26</v>
      </c>
      <c r="S374" s="16">
        <v>62.3</v>
      </c>
      <c r="T374" s="17">
        <v>1067</v>
      </c>
      <c r="U374" s="16">
        <v>16.079999999999998</v>
      </c>
      <c r="V374" s="16">
        <v>10.75</v>
      </c>
      <c r="W374" s="16">
        <v>25.83</v>
      </c>
      <c r="X374" s="16">
        <v>20.13</v>
      </c>
      <c r="Y374" s="16">
        <v>62.51</v>
      </c>
      <c r="Z374" s="16">
        <v>76.62</v>
      </c>
      <c r="AA374" s="16">
        <v>11.66</v>
      </c>
      <c r="AB374" s="16">
        <v>3.25</v>
      </c>
      <c r="AC374" s="20">
        <v>31485.58354295</v>
      </c>
      <c r="AD374" s="7">
        <v>14395.087360809999</v>
      </c>
      <c r="AE374" s="20">
        <f t="shared" si="5"/>
        <v>19698.571937469998</v>
      </c>
      <c r="AF374" s="20">
        <v>5177.9202803799999</v>
      </c>
      <c r="AG374" s="20">
        <v>7668.8115766199999</v>
      </c>
      <c r="AH374" s="20">
        <v>4176.0824259399997</v>
      </c>
      <c r="AI374" s="20">
        <v>1974.4178731</v>
      </c>
      <c r="AJ374" s="20">
        <v>529.23411673999999</v>
      </c>
      <c r="AK374" s="20">
        <v>112.0101294</v>
      </c>
      <c r="AL374" s="20">
        <v>60.095535290000001</v>
      </c>
      <c r="AM374" s="20">
        <v>11787.01160548</v>
      </c>
      <c r="AN374" s="20">
        <v>16535.688853129999</v>
      </c>
      <c r="AO374" s="20">
        <v>2281.31116948</v>
      </c>
      <c r="AP374" s="20">
        <v>14949.894689819999</v>
      </c>
      <c r="AQ374" s="20">
        <v>9505.7004359999992</v>
      </c>
      <c r="AR374" s="20">
        <v>14805.128986829999</v>
      </c>
      <c r="AS374" s="20">
        <v>21313.58354295</v>
      </c>
      <c r="AT374" s="20">
        <v>12345.873181229999</v>
      </c>
      <c r="AU374" s="20">
        <v>3719.0554271300002</v>
      </c>
      <c r="AV374" s="20">
        <v>4383.23515924</v>
      </c>
      <c r="AW374" s="20">
        <v>852.51975918999995</v>
      </c>
      <c r="AX374" s="20">
        <v>12.90001616</v>
      </c>
    </row>
    <row r="375" spans="1:50">
      <c r="A375" s="2">
        <v>2933505</v>
      </c>
      <c r="B375" s="2" t="s">
        <v>380</v>
      </c>
      <c r="C375" s="3">
        <v>22189</v>
      </c>
      <c r="D375" s="4">
        <v>33.85</v>
      </c>
      <c r="E375" s="4">
        <v>66.150000000000006</v>
      </c>
      <c r="F375" s="4">
        <v>51.71</v>
      </c>
      <c r="G375" s="4">
        <v>48.29</v>
      </c>
      <c r="H375" s="7">
        <v>2545.0783000000001</v>
      </c>
      <c r="I375" s="7">
        <v>4333.5117</v>
      </c>
      <c r="J375" s="7">
        <v>4704.0680000000002</v>
      </c>
      <c r="K375" s="7">
        <v>4812.7941000000001</v>
      </c>
      <c r="L375" s="7">
        <v>3996.2389000000003</v>
      </c>
      <c r="M375" s="7">
        <v>1797.309</v>
      </c>
      <c r="N375" s="9">
        <v>9330</v>
      </c>
      <c r="O375" s="7">
        <v>6021</v>
      </c>
      <c r="P375" s="11">
        <v>227</v>
      </c>
      <c r="Q375" s="16">
        <v>19.329999999999998</v>
      </c>
      <c r="R375" s="16">
        <v>42.69</v>
      </c>
      <c r="S375" s="16">
        <v>73.48</v>
      </c>
      <c r="T375" s="17">
        <v>9763</v>
      </c>
      <c r="U375" s="16">
        <v>47.38</v>
      </c>
      <c r="V375" s="16">
        <v>30.47</v>
      </c>
      <c r="W375" s="16">
        <v>14.51</v>
      </c>
      <c r="X375" s="16">
        <v>23.72</v>
      </c>
      <c r="Y375" s="16">
        <v>24.59</v>
      </c>
      <c r="Z375" s="16">
        <v>31.17</v>
      </c>
      <c r="AA375" s="16">
        <v>60.9</v>
      </c>
      <c r="AB375" s="16">
        <v>45.11</v>
      </c>
      <c r="AC375" s="20">
        <v>17877.471347070001</v>
      </c>
      <c r="AD375" s="7">
        <v>9623.2049154199995</v>
      </c>
      <c r="AE375" s="20">
        <f t="shared" si="5"/>
        <v>12160.850073649999</v>
      </c>
      <c r="AF375" s="20">
        <v>3774.2676504999999</v>
      </c>
      <c r="AG375" s="20">
        <v>5671.94377239</v>
      </c>
      <c r="AH375" s="20">
        <v>2066.6607300400001</v>
      </c>
      <c r="AI375" s="20">
        <v>536.87629871000001</v>
      </c>
      <c r="AJ375" s="20">
        <v>90.179948629999998</v>
      </c>
      <c r="AK375" s="20">
        <v>20.921673380000001</v>
      </c>
      <c r="AL375" s="20" t="s">
        <v>309</v>
      </c>
      <c r="AM375" s="20">
        <v>5716.6212733800003</v>
      </c>
      <c r="AN375" s="20">
        <v>10393.702047119999</v>
      </c>
      <c r="AO375" s="20">
        <v>1427.1070190299999</v>
      </c>
      <c r="AP375" s="20">
        <v>7483.76929991</v>
      </c>
      <c r="AQ375" s="20">
        <v>4289.5142543499996</v>
      </c>
      <c r="AR375" s="20">
        <v>8918.7181009300002</v>
      </c>
      <c r="AS375" s="20">
        <v>10630.47134704</v>
      </c>
      <c r="AT375" s="20">
        <v>8441.3578623899994</v>
      </c>
      <c r="AU375" s="20">
        <v>628.04705168999999</v>
      </c>
      <c r="AV375" s="20">
        <v>1326.49123461</v>
      </c>
      <c r="AW375" s="20">
        <v>234.57519834999999</v>
      </c>
      <c r="AX375" s="20" t="s">
        <v>309</v>
      </c>
    </row>
    <row r="376" spans="1:50">
      <c r="A376" s="2">
        <v>2933604</v>
      </c>
      <c r="B376" s="2" t="s">
        <v>381</v>
      </c>
      <c r="C376" s="3">
        <v>45536</v>
      </c>
      <c r="D376" s="4">
        <v>71.459999999999994</v>
      </c>
      <c r="E376" s="4">
        <v>28.54</v>
      </c>
      <c r="F376" s="4">
        <v>49.43</v>
      </c>
      <c r="G376" s="4">
        <v>50.57</v>
      </c>
      <c r="H376" s="7">
        <v>5191.1040000000003</v>
      </c>
      <c r="I376" s="7">
        <v>8997.9136000000017</v>
      </c>
      <c r="J376" s="7">
        <v>9321.2191999999995</v>
      </c>
      <c r="K376" s="7">
        <v>9243.8080000000009</v>
      </c>
      <c r="L376" s="7">
        <v>8073.5328</v>
      </c>
      <c r="M376" s="7">
        <v>4708.4223999999995</v>
      </c>
      <c r="N376" s="9">
        <v>13938</v>
      </c>
      <c r="O376" s="7">
        <v>11618</v>
      </c>
      <c r="P376" s="11">
        <v>258</v>
      </c>
      <c r="Q376" s="16">
        <v>25.86</v>
      </c>
      <c r="R376" s="16">
        <v>45.83</v>
      </c>
      <c r="S376" s="16">
        <v>75.03</v>
      </c>
      <c r="T376" s="17">
        <v>6124</v>
      </c>
      <c r="U376" s="16">
        <v>29.31</v>
      </c>
      <c r="V376" s="16">
        <v>22.23</v>
      </c>
      <c r="W376" s="16">
        <v>3.53</v>
      </c>
      <c r="X376" s="16">
        <v>32.35</v>
      </c>
      <c r="Y376" s="16">
        <v>69.739999999999995</v>
      </c>
      <c r="Z376" s="16">
        <v>52.23</v>
      </c>
      <c r="AA376" s="16">
        <v>26.73</v>
      </c>
      <c r="AB376" s="16">
        <v>15.42</v>
      </c>
      <c r="AC376" s="20">
        <v>36626.70955105</v>
      </c>
      <c r="AD376" s="7">
        <v>16404.121065340001</v>
      </c>
      <c r="AE376" s="20">
        <f t="shared" si="5"/>
        <v>21378.180750719996</v>
      </c>
      <c r="AF376" s="20">
        <v>7635.2124034300004</v>
      </c>
      <c r="AG376" s="20">
        <v>8568.6182912799995</v>
      </c>
      <c r="AH376" s="20">
        <v>3440.8826833100002</v>
      </c>
      <c r="AI376" s="20">
        <v>1236.07777035</v>
      </c>
      <c r="AJ376" s="20">
        <v>383.71739747999999</v>
      </c>
      <c r="AK376" s="20">
        <v>92.747069339999996</v>
      </c>
      <c r="AL376" s="20">
        <v>20.925135529999999</v>
      </c>
      <c r="AM376" s="20">
        <v>15248.52880039</v>
      </c>
      <c r="AN376" s="20">
        <v>18559.4878178</v>
      </c>
      <c r="AO376" s="20">
        <v>4380.5654267399996</v>
      </c>
      <c r="AP376" s="20">
        <v>18067.221733310002</v>
      </c>
      <c r="AQ376" s="20">
        <v>10867.96337365</v>
      </c>
      <c r="AR376" s="20">
        <v>17734.777432819999</v>
      </c>
      <c r="AS376" s="20">
        <v>22012.709551129999</v>
      </c>
      <c r="AT376" s="20">
        <v>15263.07888662</v>
      </c>
      <c r="AU376" s="20">
        <v>2419.62893472</v>
      </c>
      <c r="AV376" s="20">
        <v>3554.2590435799998</v>
      </c>
      <c r="AW376" s="20">
        <v>743.08511012999998</v>
      </c>
      <c r="AX376" s="20">
        <v>32.657576079999998</v>
      </c>
    </row>
    <row r="377" spans="1:50">
      <c r="A377" s="2">
        <v>2902104</v>
      </c>
      <c r="B377" s="2" t="s">
        <v>382</v>
      </c>
      <c r="C377" s="3">
        <v>51651</v>
      </c>
      <c r="D377" s="4">
        <v>38.020000000000003</v>
      </c>
      <c r="E377" s="4">
        <v>61.98</v>
      </c>
      <c r="F377" s="4">
        <v>50.22</v>
      </c>
      <c r="G377" s="4">
        <v>49.78</v>
      </c>
      <c r="H377" s="7">
        <v>5433.6851999999999</v>
      </c>
      <c r="I377" s="7">
        <v>11156.616000000002</v>
      </c>
      <c r="J377" s="7">
        <v>10237.228200000001</v>
      </c>
      <c r="K377" s="7">
        <v>10583.2899</v>
      </c>
      <c r="L377" s="7">
        <v>8718.6887999999999</v>
      </c>
      <c r="M377" s="7">
        <v>5516.3267999999989</v>
      </c>
      <c r="N377" s="9">
        <v>24036</v>
      </c>
      <c r="O377" s="7">
        <v>13612</v>
      </c>
      <c r="P377" s="11">
        <v>195</v>
      </c>
      <c r="Q377" s="16">
        <v>33.69</v>
      </c>
      <c r="R377" s="16">
        <v>53.8</v>
      </c>
      <c r="S377" s="16">
        <v>78.83</v>
      </c>
      <c r="T377" s="17">
        <v>20646</v>
      </c>
      <c r="U377" s="16">
        <v>44.32</v>
      </c>
      <c r="V377" s="16">
        <v>34.31</v>
      </c>
      <c r="W377" s="16">
        <v>14.34</v>
      </c>
      <c r="X377" s="16">
        <v>28.17</v>
      </c>
      <c r="Y377" s="16">
        <v>27.13</v>
      </c>
      <c r="Z377" s="16">
        <v>29.32</v>
      </c>
      <c r="AA377" s="16">
        <v>58.53</v>
      </c>
      <c r="AB377" s="16">
        <v>42.51</v>
      </c>
      <c r="AC377" s="20">
        <v>41569.39496505</v>
      </c>
      <c r="AD377" s="7">
        <v>20546.093032240002</v>
      </c>
      <c r="AE377" s="20">
        <f t="shared" si="5"/>
        <v>24800.997058259996</v>
      </c>
      <c r="AF377" s="20">
        <v>11205.36659505</v>
      </c>
      <c r="AG377" s="20">
        <v>9323.5674400600001</v>
      </c>
      <c r="AH377" s="20">
        <v>2824.4512272000002</v>
      </c>
      <c r="AI377" s="20">
        <v>1149.68669439</v>
      </c>
      <c r="AJ377" s="20">
        <v>224.14541449999999</v>
      </c>
      <c r="AK377" s="20">
        <v>73.779687060000001</v>
      </c>
      <c r="AL377" s="20" t="s">
        <v>309</v>
      </c>
      <c r="AM377" s="20">
        <v>16768.397906859998</v>
      </c>
      <c r="AN377" s="20">
        <v>22007.421054279999</v>
      </c>
      <c r="AO377" s="20">
        <v>5161.0285093299999</v>
      </c>
      <c r="AP377" s="20">
        <v>19561.973910839999</v>
      </c>
      <c r="AQ377" s="20">
        <v>11607.369397529999</v>
      </c>
      <c r="AR377" s="20">
        <v>20346.651243230001</v>
      </c>
      <c r="AS377" s="20">
        <v>24838.394965129999</v>
      </c>
      <c r="AT377" s="20">
        <v>19872.27210527</v>
      </c>
      <c r="AU377" s="20">
        <v>1711.7992067800001</v>
      </c>
      <c r="AV377" s="20">
        <v>2746.1107969</v>
      </c>
      <c r="AW377" s="20">
        <v>508.21285618000002</v>
      </c>
      <c r="AX377" s="20" t="s">
        <v>309</v>
      </c>
    </row>
    <row r="378" spans="1:50">
      <c r="A378" s="2">
        <v>2903904</v>
      </c>
      <c r="B378" s="2" t="s">
        <v>383</v>
      </c>
      <c r="C378" s="3">
        <v>63480</v>
      </c>
      <c r="D378" s="4">
        <v>67.89</v>
      </c>
      <c r="E378" s="4">
        <v>32.11</v>
      </c>
      <c r="F378" s="4">
        <v>49.9</v>
      </c>
      <c r="G378" s="4">
        <v>50.1</v>
      </c>
      <c r="H378" s="7">
        <v>6957.4080000000004</v>
      </c>
      <c r="I378" s="7">
        <v>11566.055999999999</v>
      </c>
      <c r="J378" s="7">
        <v>12854.7</v>
      </c>
      <c r="K378" s="7">
        <v>14498.832</v>
      </c>
      <c r="L378" s="7">
        <v>11953.284</v>
      </c>
      <c r="M378" s="7">
        <v>5656.0680000000002</v>
      </c>
      <c r="N378" s="9">
        <v>17274</v>
      </c>
      <c r="O378" s="7">
        <v>16344</v>
      </c>
      <c r="P378" s="11">
        <v>314</v>
      </c>
      <c r="Q378" s="16">
        <v>18.64</v>
      </c>
      <c r="R378" s="16">
        <v>37.71</v>
      </c>
      <c r="S378" s="16">
        <v>67.39</v>
      </c>
      <c r="T378" s="17">
        <v>10828</v>
      </c>
      <c r="U378" s="16">
        <v>25.38</v>
      </c>
      <c r="V378" s="16">
        <v>19.21</v>
      </c>
      <c r="W378" s="16">
        <v>5.46</v>
      </c>
      <c r="X378" s="16">
        <v>30.02</v>
      </c>
      <c r="Y378" s="16">
        <v>71.55</v>
      </c>
      <c r="Z378" s="16">
        <v>50.7</v>
      </c>
      <c r="AA378" s="16">
        <v>22.99</v>
      </c>
      <c r="AB378" s="16">
        <v>19.28</v>
      </c>
      <c r="AC378" s="20">
        <v>51441.750380570003</v>
      </c>
      <c r="AD378" s="7">
        <v>24422.194104210001</v>
      </c>
      <c r="AE378" s="20">
        <f t="shared" si="5"/>
        <v>31909.446477559995</v>
      </c>
      <c r="AF378" s="20">
        <v>9302.9438106399994</v>
      </c>
      <c r="AG378" s="20">
        <v>13630.301609390001</v>
      </c>
      <c r="AH378" s="20">
        <v>5489.1435655400001</v>
      </c>
      <c r="AI378" s="20">
        <v>2404.8773056599998</v>
      </c>
      <c r="AJ378" s="20">
        <v>775.06368124000005</v>
      </c>
      <c r="AK378" s="20">
        <v>202.60982440999999</v>
      </c>
      <c r="AL378" s="20">
        <v>104.50668068</v>
      </c>
      <c r="AM378" s="20">
        <v>19532.303903010001</v>
      </c>
      <c r="AN378" s="20">
        <v>27671.556840410001</v>
      </c>
      <c r="AO378" s="20">
        <v>4590.3616161</v>
      </c>
      <c r="AP378" s="20">
        <v>23770.193540159999</v>
      </c>
      <c r="AQ378" s="20">
        <v>14941.94228691</v>
      </c>
      <c r="AR378" s="20">
        <v>22092.39206287</v>
      </c>
      <c r="AS378" s="20">
        <v>32081.75038057</v>
      </c>
      <c r="AT378" s="20">
        <v>19796.845757160001</v>
      </c>
      <c r="AU378" s="20">
        <v>3336.0572061100002</v>
      </c>
      <c r="AV378" s="20">
        <v>7463.6745290700001</v>
      </c>
      <c r="AW378" s="20">
        <v>1435.89704628</v>
      </c>
      <c r="AX378" s="20">
        <v>49.27584195</v>
      </c>
    </row>
    <row r="379" spans="1:50">
      <c r="A379" s="2">
        <v>2904605</v>
      </c>
      <c r="B379" s="2" t="s">
        <v>384</v>
      </c>
      <c r="C379" s="3">
        <v>64602</v>
      </c>
      <c r="D379" s="4">
        <v>69.86</v>
      </c>
      <c r="E379" s="4">
        <v>30.14</v>
      </c>
      <c r="F379" s="4">
        <v>49.14</v>
      </c>
      <c r="G379" s="4">
        <v>50.86</v>
      </c>
      <c r="H379" s="7">
        <v>5284.4435999999996</v>
      </c>
      <c r="I379" s="7">
        <v>9612.7775999999994</v>
      </c>
      <c r="J379" s="7">
        <v>11705.8824</v>
      </c>
      <c r="K379" s="7">
        <v>16072.9776</v>
      </c>
      <c r="L379" s="7">
        <v>14154.298200000001</v>
      </c>
      <c r="M379" s="7">
        <v>7771.6205999999993</v>
      </c>
      <c r="N379" s="9">
        <v>16182</v>
      </c>
      <c r="O379" s="7">
        <v>18506</v>
      </c>
      <c r="P379" s="11">
        <v>371</v>
      </c>
      <c r="Q379" s="16">
        <v>11.86</v>
      </c>
      <c r="R379" s="16">
        <v>26.56</v>
      </c>
      <c r="S379" s="16">
        <v>56.13</v>
      </c>
      <c r="T379" s="17">
        <v>13067</v>
      </c>
      <c r="U379" s="16">
        <v>23.22</v>
      </c>
      <c r="V379" s="16">
        <v>16.28</v>
      </c>
      <c r="W379" s="16">
        <v>49.36</v>
      </c>
      <c r="X379" s="16">
        <v>60.53</v>
      </c>
      <c r="Y379" s="16">
        <v>25.41</v>
      </c>
      <c r="Z379" s="16">
        <v>18.82</v>
      </c>
      <c r="AA379" s="16">
        <v>25.23</v>
      </c>
      <c r="AB379" s="16">
        <v>20.66</v>
      </c>
      <c r="AC379" s="20">
        <v>55415.457118860002</v>
      </c>
      <c r="AD379" s="7">
        <v>27627.610031169999</v>
      </c>
      <c r="AE379" s="20">
        <f t="shared" si="5"/>
        <v>36557.41261883</v>
      </c>
      <c r="AF379" s="20">
        <v>9399.7920269400001</v>
      </c>
      <c r="AG379" s="20">
        <v>15515.79840509</v>
      </c>
      <c r="AH379" s="20">
        <v>7067.0739490400001</v>
      </c>
      <c r="AI379" s="20">
        <v>3535.5983590599999</v>
      </c>
      <c r="AJ379" s="20">
        <v>693.23900300000003</v>
      </c>
      <c r="AK379" s="20">
        <v>298.4940411</v>
      </c>
      <c r="AL379" s="20">
        <v>47.416834600000001</v>
      </c>
      <c r="AM379" s="20">
        <v>18858.044500100001</v>
      </c>
      <c r="AN379" s="20">
        <v>30529.88377452</v>
      </c>
      <c r="AO379" s="20">
        <v>4073.4542834700001</v>
      </c>
      <c r="AP379" s="20">
        <v>24885.573344410001</v>
      </c>
      <c r="AQ379" s="20">
        <v>14784.59021663</v>
      </c>
      <c r="AR379" s="20">
        <v>18724.18757106</v>
      </c>
      <c r="AS379" s="20">
        <v>38031.45711892</v>
      </c>
      <c r="AT379" s="20">
        <v>23094.378304139998</v>
      </c>
      <c r="AU379" s="20">
        <v>5039.95737336</v>
      </c>
      <c r="AV379" s="20">
        <v>8284.36234702</v>
      </c>
      <c r="AW379" s="20">
        <v>1597.2531565899999</v>
      </c>
      <c r="AX379" s="20">
        <v>15.505937810000001</v>
      </c>
    </row>
    <row r="380" spans="1:50">
      <c r="A380" s="2">
        <v>2906006</v>
      </c>
      <c r="B380" s="2" t="s">
        <v>385</v>
      </c>
      <c r="C380" s="3">
        <v>66616</v>
      </c>
      <c r="D380" s="4">
        <v>37.32</v>
      </c>
      <c r="E380" s="4">
        <v>62.68</v>
      </c>
      <c r="F380" s="4">
        <v>50.23</v>
      </c>
      <c r="G380" s="4">
        <v>49.77</v>
      </c>
      <c r="H380" s="7">
        <v>6661.6</v>
      </c>
      <c r="I380" s="7">
        <v>12903.519200000002</v>
      </c>
      <c r="J380" s="7">
        <v>12850.2264</v>
      </c>
      <c r="K380" s="7">
        <v>15115.170400000001</v>
      </c>
      <c r="L380" s="7">
        <v>12330.621600000002</v>
      </c>
      <c r="M380" s="7">
        <v>6761.5240000000003</v>
      </c>
      <c r="N380" s="9">
        <v>23102</v>
      </c>
      <c r="O380" s="7">
        <v>17999</v>
      </c>
      <c r="P380" s="11">
        <v>233</v>
      </c>
      <c r="Q380" s="16">
        <v>27.32</v>
      </c>
      <c r="R380" s="16">
        <v>47.86</v>
      </c>
      <c r="S380" s="16">
        <v>74.06</v>
      </c>
      <c r="T380" s="17">
        <v>19359</v>
      </c>
      <c r="U380" s="16">
        <v>33.25</v>
      </c>
      <c r="V380" s="16">
        <v>24.55</v>
      </c>
      <c r="W380" s="16">
        <v>4.87</v>
      </c>
      <c r="X380" s="16">
        <v>9.16</v>
      </c>
      <c r="Y380" s="16">
        <v>54.66</v>
      </c>
      <c r="Z380" s="16">
        <v>61.35</v>
      </c>
      <c r="AA380" s="16">
        <v>40.47</v>
      </c>
      <c r="AB380" s="16">
        <v>29.49</v>
      </c>
      <c r="AC380" s="20">
        <v>54525.260836889996</v>
      </c>
      <c r="AD380" s="7">
        <v>27917.114346350001</v>
      </c>
      <c r="AE380" s="20">
        <f t="shared" si="5"/>
        <v>34337.536199779992</v>
      </c>
      <c r="AF380" s="20">
        <v>14985.38164951</v>
      </c>
      <c r="AG380" s="20">
        <v>11532.29349052</v>
      </c>
      <c r="AH380" s="20">
        <v>5151.8622223000002</v>
      </c>
      <c r="AI380" s="20">
        <v>1981.10520608</v>
      </c>
      <c r="AJ380" s="20">
        <v>488.22741752000002</v>
      </c>
      <c r="AK380" s="20">
        <v>135.78757797</v>
      </c>
      <c r="AL380" s="20">
        <v>62.878635879999997</v>
      </c>
      <c r="AM380" s="20">
        <v>20187.724637120002</v>
      </c>
      <c r="AN380" s="20">
        <v>30253.743564100001</v>
      </c>
      <c r="AO380" s="20">
        <v>5244.0178997900002</v>
      </c>
      <c r="AP380" s="20">
        <v>24271.5172728</v>
      </c>
      <c r="AQ380" s="20">
        <v>14943.70673733</v>
      </c>
      <c r="AR380" s="20">
        <v>26795.076310879998</v>
      </c>
      <c r="AS380" s="20">
        <v>34305.260836889996</v>
      </c>
      <c r="AT380" s="20">
        <v>25408.60556122</v>
      </c>
      <c r="AU380" s="20">
        <v>3338.8889364800002</v>
      </c>
      <c r="AV380" s="20">
        <v>4345.44554376</v>
      </c>
      <c r="AW380" s="20">
        <v>1202.16532762</v>
      </c>
      <c r="AX380" s="20">
        <v>10.155467809999999</v>
      </c>
    </row>
    <row r="381" spans="1:50">
      <c r="A381" s="2">
        <v>2906501</v>
      </c>
      <c r="B381" s="2" t="s">
        <v>386</v>
      </c>
      <c r="C381" s="3">
        <v>83158</v>
      </c>
      <c r="D381" s="4">
        <v>91.39</v>
      </c>
      <c r="E381" s="4">
        <v>8.61</v>
      </c>
      <c r="F381" s="4">
        <v>48.48</v>
      </c>
      <c r="G381" s="4">
        <v>51.52</v>
      </c>
      <c r="H381" s="7">
        <v>7484.22</v>
      </c>
      <c r="I381" s="7">
        <v>13097.385</v>
      </c>
      <c r="J381" s="7">
        <v>15550.545999999998</v>
      </c>
      <c r="K381" s="7">
        <v>23259.292599999997</v>
      </c>
      <c r="L381" s="7">
        <v>17371.706200000001</v>
      </c>
      <c r="M381" s="7">
        <v>6394.8501999999999</v>
      </c>
      <c r="N381" s="9">
        <v>11372</v>
      </c>
      <c r="O381" s="7">
        <v>24892</v>
      </c>
      <c r="P381" s="11">
        <v>403</v>
      </c>
      <c r="Q381" s="16">
        <v>6.71</v>
      </c>
      <c r="R381" s="16">
        <v>19.850000000000001</v>
      </c>
      <c r="S381" s="16">
        <v>47.93</v>
      </c>
      <c r="T381" s="17">
        <v>1444</v>
      </c>
      <c r="U381" s="16">
        <v>13.53</v>
      </c>
      <c r="V381" s="16">
        <v>9.09</v>
      </c>
      <c r="W381" s="16">
        <v>47.79</v>
      </c>
      <c r="X381" s="16">
        <v>66.58</v>
      </c>
      <c r="Y381" s="16">
        <v>43.06</v>
      </c>
      <c r="Z381" s="16">
        <v>31.21</v>
      </c>
      <c r="AA381" s="16">
        <v>9.15</v>
      </c>
      <c r="AB381" s="16">
        <v>2.21</v>
      </c>
      <c r="AC381" s="20">
        <v>70359.965488260001</v>
      </c>
      <c r="AD381" s="7">
        <v>32505.907942180002</v>
      </c>
      <c r="AE381" s="20">
        <f t="shared" si="5"/>
        <v>41841.117702540003</v>
      </c>
      <c r="AF381" s="20">
        <v>7266.7426769499998</v>
      </c>
      <c r="AG381" s="20">
        <v>13866.60220424</v>
      </c>
      <c r="AH381" s="20">
        <v>12076.50123688</v>
      </c>
      <c r="AI381" s="20">
        <v>7131.0737706999998</v>
      </c>
      <c r="AJ381" s="20">
        <v>1113.8310828799999</v>
      </c>
      <c r="AK381" s="20">
        <v>269.05958771000002</v>
      </c>
      <c r="AL381" s="20">
        <v>117.30714318</v>
      </c>
      <c r="AM381" s="20">
        <v>28518.84778579</v>
      </c>
      <c r="AN381" s="20">
        <v>39670.569944269999</v>
      </c>
      <c r="AO381" s="20">
        <v>7126.7475336300004</v>
      </c>
      <c r="AP381" s="20">
        <v>30689.39554406</v>
      </c>
      <c r="AQ381" s="20">
        <v>21392.100252159998</v>
      </c>
      <c r="AR381" s="20">
        <v>25615.175072639999</v>
      </c>
      <c r="AS381" s="20">
        <v>46991.965488349997</v>
      </c>
      <c r="AT381" s="20">
        <v>22153.498602200001</v>
      </c>
      <c r="AU381" s="20">
        <v>7394.46839826</v>
      </c>
      <c r="AV381" s="20">
        <v>15606.34740217</v>
      </c>
      <c r="AW381" s="20">
        <v>1296.6854779800001</v>
      </c>
      <c r="AX381" s="20">
        <v>540.96560774</v>
      </c>
    </row>
    <row r="382" spans="1:50">
      <c r="A382" s="2">
        <v>2907202</v>
      </c>
      <c r="B382" s="2" t="s">
        <v>387</v>
      </c>
      <c r="C382" s="3">
        <v>64940</v>
      </c>
      <c r="D382" s="4">
        <v>57.81</v>
      </c>
      <c r="E382" s="4">
        <v>42.19</v>
      </c>
      <c r="F382" s="4">
        <v>50.96</v>
      </c>
      <c r="G382" s="4">
        <v>49.04</v>
      </c>
      <c r="H382" s="7">
        <v>7201.8459999999995</v>
      </c>
      <c r="I382" s="7">
        <v>11897.008</v>
      </c>
      <c r="J382" s="7">
        <v>12364.575999999999</v>
      </c>
      <c r="K382" s="7">
        <v>15195.96</v>
      </c>
      <c r="L382" s="7">
        <v>11533.344000000001</v>
      </c>
      <c r="M382" s="7">
        <v>6740.7720000000008</v>
      </c>
      <c r="N382" s="9">
        <v>22792</v>
      </c>
      <c r="O382" s="7">
        <v>17074</v>
      </c>
      <c r="P382" s="11">
        <v>247</v>
      </c>
      <c r="Q382" s="16">
        <v>20.190000000000001</v>
      </c>
      <c r="R382" s="16">
        <v>38.94</v>
      </c>
      <c r="S382" s="16">
        <v>70.459999999999994</v>
      </c>
      <c r="T382" s="17">
        <v>21432</v>
      </c>
      <c r="U382" s="16">
        <v>32.270000000000003</v>
      </c>
      <c r="V382" s="16">
        <v>24.86</v>
      </c>
      <c r="W382" s="16">
        <v>20.12</v>
      </c>
      <c r="X382" s="16">
        <v>34.96</v>
      </c>
      <c r="Y382" s="16">
        <v>29.99</v>
      </c>
      <c r="Z382" s="16">
        <v>27.5</v>
      </c>
      <c r="AA382" s="16">
        <v>49.9</v>
      </c>
      <c r="AB382" s="16">
        <v>37.54</v>
      </c>
      <c r="AC382" s="20">
        <v>52425.282909419999</v>
      </c>
      <c r="AD382" s="7">
        <v>25615.40317885</v>
      </c>
      <c r="AE382" s="20">
        <f t="shared" si="5"/>
        <v>31649.580220770004</v>
      </c>
      <c r="AF382" s="20">
        <v>9762.4019992400008</v>
      </c>
      <c r="AG382" s="20">
        <v>14045.088847909999</v>
      </c>
      <c r="AH382" s="20">
        <v>5589.05353165</v>
      </c>
      <c r="AI382" s="20">
        <v>1802.5237277799999</v>
      </c>
      <c r="AJ382" s="20">
        <v>284.19836445999999</v>
      </c>
      <c r="AK382" s="20">
        <v>78.757950600000001</v>
      </c>
      <c r="AL382" s="20">
        <v>87.555799129999997</v>
      </c>
      <c r="AM382" s="20">
        <v>20775.702688680001</v>
      </c>
      <c r="AN382" s="20">
        <v>27818.029312809998</v>
      </c>
      <c r="AO382" s="20">
        <v>5748.4779248699997</v>
      </c>
      <c r="AP382" s="20">
        <v>24607.253596639999</v>
      </c>
      <c r="AQ382" s="20">
        <v>15027.22476381</v>
      </c>
      <c r="AR382" s="20">
        <v>20767.719332500001</v>
      </c>
      <c r="AS382" s="20">
        <v>33390.282909449998</v>
      </c>
      <c r="AT382" s="20">
        <v>25397.281852299999</v>
      </c>
      <c r="AU382" s="20">
        <v>2847.21686116</v>
      </c>
      <c r="AV382" s="20">
        <v>4230.6566355300001</v>
      </c>
      <c r="AW382" s="20">
        <v>896.41432855000005</v>
      </c>
      <c r="AX382" s="20">
        <v>18.713231910000001</v>
      </c>
    </row>
    <row r="383" spans="1:50">
      <c r="A383" s="2">
        <v>2907509</v>
      </c>
      <c r="B383" s="2" t="s">
        <v>388</v>
      </c>
      <c r="C383" s="3">
        <v>51077</v>
      </c>
      <c r="D383" s="4">
        <v>83.71</v>
      </c>
      <c r="E383" s="4">
        <v>16.29</v>
      </c>
      <c r="F383" s="4">
        <v>48.59</v>
      </c>
      <c r="G383" s="4">
        <v>51.41</v>
      </c>
      <c r="H383" s="7">
        <v>4341.5450000000001</v>
      </c>
      <c r="I383" s="7">
        <v>7452.1342999999997</v>
      </c>
      <c r="J383" s="7">
        <v>9331.7678999999989</v>
      </c>
      <c r="K383" s="7">
        <v>14148.329</v>
      </c>
      <c r="L383" s="7">
        <v>11027.524299999999</v>
      </c>
      <c r="M383" s="7">
        <v>4775.6994999999997</v>
      </c>
      <c r="N383" s="9">
        <v>8740</v>
      </c>
      <c r="O383" s="7">
        <v>15169</v>
      </c>
      <c r="P383" s="11">
        <v>419</v>
      </c>
      <c r="Q383" s="16">
        <v>8.69</v>
      </c>
      <c r="R383" s="16">
        <v>23.35</v>
      </c>
      <c r="S383" s="16">
        <v>51.68</v>
      </c>
      <c r="T383" s="17">
        <v>2795</v>
      </c>
      <c r="U383" s="16">
        <v>15.2</v>
      </c>
      <c r="V383" s="16">
        <v>11.12</v>
      </c>
      <c r="W383" s="16">
        <v>52.83</v>
      </c>
      <c r="X383" s="16">
        <v>65.489999999999995</v>
      </c>
      <c r="Y383" s="16">
        <v>32.659999999999997</v>
      </c>
      <c r="Z383" s="16">
        <v>28.08</v>
      </c>
      <c r="AA383" s="16">
        <v>14.51</v>
      </c>
      <c r="AB383" s="16">
        <v>6.43</v>
      </c>
      <c r="AC383" s="20">
        <v>43622.815299590002</v>
      </c>
      <c r="AD383" s="7">
        <v>17668.475444029998</v>
      </c>
      <c r="AE383" s="20">
        <f t="shared" si="5"/>
        <v>24703.13778696</v>
      </c>
      <c r="AF383" s="20">
        <v>4686.4239614799999</v>
      </c>
      <c r="AG383" s="20">
        <v>9412.1491763100003</v>
      </c>
      <c r="AH383" s="20">
        <v>5593.8808017199999</v>
      </c>
      <c r="AI383" s="20">
        <v>3757.3073648</v>
      </c>
      <c r="AJ383" s="20">
        <v>844.29401849999999</v>
      </c>
      <c r="AK383" s="20">
        <v>314.26662976</v>
      </c>
      <c r="AL383" s="20">
        <v>94.815834390000006</v>
      </c>
      <c r="AM383" s="20">
        <v>18919.67751265</v>
      </c>
      <c r="AN383" s="20">
        <v>21415.158832140001</v>
      </c>
      <c r="AO383" s="20">
        <v>3947.5045368000001</v>
      </c>
      <c r="AP383" s="20">
        <v>22207.656467469998</v>
      </c>
      <c r="AQ383" s="20">
        <v>14972.172975850001</v>
      </c>
      <c r="AR383" s="20">
        <v>16149.22694151</v>
      </c>
      <c r="AS383" s="20">
        <v>29948.81529961</v>
      </c>
      <c r="AT383" s="20">
        <v>15660.59190978</v>
      </c>
      <c r="AU383" s="20">
        <v>4581.5988957</v>
      </c>
      <c r="AV383" s="20">
        <v>8386.4740202699995</v>
      </c>
      <c r="AW383" s="20">
        <v>1115.1781470400001</v>
      </c>
      <c r="AX383" s="20">
        <v>204.97232682000001</v>
      </c>
    </row>
    <row r="384" spans="1:50">
      <c r="A384" s="2">
        <v>2908408</v>
      </c>
      <c r="B384" s="2" t="s">
        <v>389</v>
      </c>
      <c r="C384" s="3">
        <v>62040</v>
      </c>
      <c r="D384" s="4">
        <v>58.48</v>
      </c>
      <c r="E384" s="4">
        <v>41.52</v>
      </c>
      <c r="F384" s="4">
        <v>49.5</v>
      </c>
      <c r="G384" s="4">
        <v>50.5</v>
      </c>
      <c r="H384" s="7">
        <v>5875.1880000000001</v>
      </c>
      <c r="I384" s="7">
        <v>10534.392</v>
      </c>
      <c r="J384" s="7">
        <v>11632.5</v>
      </c>
      <c r="K384" s="7">
        <v>15181.187999999998</v>
      </c>
      <c r="L384" s="7">
        <v>11737.968000000001</v>
      </c>
      <c r="M384" s="7">
        <v>7072.56</v>
      </c>
      <c r="N384" s="9">
        <v>18110</v>
      </c>
      <c r="O384" s="7">
        <v>18519</v>
      </c>
      <c r="P384" s="11">
        <v>297</v>
      </c>
      <c r="Q384" s="16">
        <v>14.65</v>
      </c>
      <c r="R384" s="16">
        <v>32.590000000000003</v>
      </c>
      <c r="S384" s="16">
        <v>63.9</v>
      </c>
      <c r="T384" s="17">
        <v>9465</v>
      </c>
      <c r="U384" s="16">
        <v>27.87</v>
      </c>
      <c r="V384" s="16">
        <v>19.84</v>
      </c>
      <c r="W384" s="16">
        <v>17.59</v>
      </c>
      <c r="X384" s="16">
        <v>29.12</v>
      </c>
      <c r="Y384" s="16">
        <v>44.23</v>
      </c>
      <c r="Z384" s="16">
        <v>56.06</v>
      </c>
      <c r="AA384" s="16">
        <v>38.18</v>
      </c>
      <c r="AB384" s="16">
        <v>14.82</v>
      </c>
      <c r="AC384" s="20">
        <v>51569.548567220001</v>
      </c>
      <c r="AD384" s="7">
        <v>29831.90644006</v>
      </c>
      <c r="AE384" s="20">
        <f t="shared" si="5"/>
        <v>35942.893666149997</v>
      </c>
      <c r="AF384" s="20">
        <v>11945.492567040001</v>
      </c>
      <c r="AG384" s="20">
        <v>16187.82035939</v>
      </c>
      <c r="AH384" s="20">
        <v>5551.3408207100001</v>
      </c>
      <c r="AI384" s="20">
        <v>1619.2560125099999</v>
      </c>
      <c r="AJ384" s="20">
        <v>548.92848246000005</v>
      </c>
      <c r="AK384" s="20">
        <v>78.348875050000004</v>
      </c>
      <c r="AL384" s="20">
        <v>11.70654899</v>
      </c>
      <c r="AM384" s="20">
        <v>15626.65490103</v>
      </c>
      <c r="AN384" s="20">
        <v>31905.307823719999</v>
      </c>
      <c r="AO384" s="20">
        <v>4513.0760325000001</v>
      </c>
      <c r="AP384" s="20">
        <v>19664.240743459999</v>
      </c>
      <c r="AQ384" s="20">
        <v>11113.578868529999</v>
      </c>
      <c r="AR384" s="20">
        <v>20817.211918770001</v>
      </c>
      <c r="AS384" s="20">
        <v>33914.548567190002</v>
      </c>
      <c r="AT384" s="20">
        <v>23833.185901410001</v>
      </c>
      <c r="AU384" s="20">
        <v>3183.7466382500002</v>
      </c>
      <c r="AV384" s="20">
        <v>5815.01814096</v>
      </c>
      <c r="AW384" s="20">
        <v>1003.5159793</v>
      </c>
      <c r="AX384" s="20">
        <v>79.081907270000002</v>
      </c>
    </row>
    <row r="385" spans="1:50">
      <c r="A385" s="2">
        <v>2909802</v>
      </c>
      <c r="B385" s="2" t="s">
        <v>390</v>
      </c>
      <c r="C385" s="3">
        <v>58606</v>
      </c>
      <c r="D385" s="4">
        <v>85.12</v>
      </c>
      <c r="E385" s="4">
        <v>14.88</v>
      </c>
      <c r="F385" s="4">
        <v>47.23</v>
      </c>
      <c r="G385" s="4">
        <v>52.77</v>
      </c>
      <c r="H385" s="7">
        <v>4811.5526000000009</v>
      </c>
      <c r="I385" s="7">
        <v>8609.2214000000004</v>
      </c>
      <c r="J385" s="7">
        <v>10976.903800000002</v>
      </c>
      <c r="K385" s="7">
        <v>15507.1476</v>
      </c>
      <c r="L385" s="7">
        <v>12723.3626</v>
      </c>
      <c r="M385" s="7">
        <v>5977.8119999999999</v>
      </c>
      <c r="N385" s="9">
        <v>10654</v>
      </c>
      <c r="O385" s="7">
        <v>17226</v>
      </c>
      <c r="P385" s="11">
        <v>441</v>
      </c>
      <c r="Q385" s="16">
        <v>8.19</v>
      </c>
      <c r="R385" s="16">
        <v>22.14</v>
      </c>
      <c r="S385" s="16">
        <v>51.76</v>
      </c>
      <c r="T385" s="17">
        <v>7122</v>
      </c>
      <c r="U385" s="16">
        <v>17.079999999999998</v>
      </c>
      <c r="V385" s="16">
        <v>11.79</v>
      </c>
      <c r="W385" s="16">
        <v>6.51</v>
      </c>
      <c r="X385" s="16">
        <v>16.57</v>
      </c>
      <c r="Y385" s="16">
        <v>72.17</v>
      </c>
      <c r="Z385" s="16">
        <v>71.459999999999994</v>
      </c>
      <c r="AA385" s="16">
        <v>21.31</v>
      </c>
      <c r="AB385" s="16">
        <v>11.97</v>
      </c>
      <c r="AC385" s="20">
        <v>50247.129969349997</v>
      </c>
      <c r="AD385" s="7">
        <v>22953.101594510001</v>
      </c>
      <c r="AE385" s="20">
        <f t="shared" si="5"/>
        <v>31226.47929648</v>
      </c>
      <c r="AF385" s="20">
        <v>5394.19105494</v>
      </c>
      <c r="AG385" s="20">
        <v>15690.66389853</v>
      </c>
      <c r="AH385" s="20">
        <v>5428.10335923</v>
      </c>
      <c r="AI385" s="20">
        <v>2999.17580585</v>
      </c>
      <c r="AJ385" s="20">
        <v>1170.9380572</v>
      </c>
      <c r="AK385" s="20">
        <v>448.63667371000003</v>
      </c>
      <c r="AL385" s="20">
        <v>94.770447020000006</v>
      </c>
      <c r="AM385" s="20">
        <v>19020.65067291</v>
      </c>
      <c r="AN385" s="20">
        <v>27194.98024031</v>
      </c>
      <c r="AO385" s="20">
        <v>4538.1747251400002</v>
      </c>
      <c r="AP385" s="20">
        <v>23052.14972908</v>
      </c>
      <c r="AQ385" s="20">
        <v>14482.475947770001</v>
      </c>
      <c r="AR385" s="20">
        <v>18764.579015020001</v>
      </c>
      <c r="AS385" s="20">
        <v>34235.12996939</v>
      </c>
      <c r="AT385" s="20">
        <v>15655.21085059</v>
      </c>
      <c r="AU385" s="20">
        <v>4500.2065177799996</v>
      </c>
      <c r="AV385" s="20">
        <v>11267.30668186</v>
      </c>
      <c r="AW385" s="20">
        <v>2812.4059191599999</v>
      </c>
      <c r="AX385" s="20" t="s">
        <v>309</v>
      </c>
    </row>
    <row r="386" spans="1:50">
      <c r="A386" s="2">
        <v>2910057</v>
      </c>
      <c r="B386" s="2" t="s">
        <v>391</v>
      </c>
      <c r="C386" s="3">
        <v>66440</v>
      </c>
      <c r="D386" s="4">
        <v>94.03</v>
      </c>
      <c r="E386" s="4">
        <v>5.97</v>
      </c>
      <c r="F386" s="4">
        <v>49.39</v>
      </c>
      <c r="G386" s="4">
        <v>50.61</v>
      </c>
      <c r="H386" s="7">
        <v>7049.2839999999987</v>
      </c>
      <c r="I386" s="7">
        <v>11241.648000000001</v>
      </c>
      <c r="J386" s="7">
        <v>12676.752</v>
      </c>
      <c r="K386" s="7">
        <v>18304.22</v>
      </c>
      <c r="L386" s="7">
        <v>13028.883999999998</v>
      </c>
      <c r="M386" s="7">
        <v>4139.2120000000004</v>
      </c>
      <c r="N386" s="9">
        <v>7904</v>
      </c>
      <c r="O386" s="7">
        <v>19888</v>
      </c>
      <c r="P386" s="11">
        <v>413</v>
      </c>
      <c r="Q386" s="16">
        <v>7.6</v>
      </c>
      <c r="R386" s="16">
        <v>21.56</v>
      </c>
      <c r="S386" s="16">
        <v>49.55</v>
      </c>
      <c r="T386" s="17">
        <v>1405</v>
      </c>
      <c r="U386" s="16">
        <v>12.16</v>
      </c>
      <c r="V386" s="16">
        <v>8.2100000000000009</v>
      </c>
      <c r="W386" s="16">
        <v>61.75</v>
      </c>
      <c r="X386" s="16">
        <v>55.01</v>
      </c>
      <c r="Y386" s="16">
        <v>34.4</v>
      </c>
      <c r="Z386" s="16">
        <v>42.51</v>
      </c>
      <c r="AA386" s="16">
        <v>3.85</v>
      </c>
      <c r="AB386" s="16">
        <v>2.48</v>
      </c>
      <c r="AC386" s="20">
        <v>54370.037013180001</v>
      </c>
      <c r="AD386" s="7">
        <v>24466.57739509</v>
      </c>
      <c r="AE386" s="20">
        <f t="shared" si="5"/>
        <v>32198.736957639998</v>
      </c>
      <c r="AF386" s="20">
        <v>6268.0722196699999</v>
      </c>
      <c r="AG386" s="20">
        <v>9123.2410316900005</v>
      </c>
      <c r="AH386" s="20">
        <v>9348.3058040199994</v>
      </c>
      <c r="AI386" s="20">
        <v>5966.5419748800005</v>
      </c>
      <c r="AJ386" s="20">
        <v>1151.3250799100001</v>
      </c>
      <c r="AK386" s="20">
        <v>269.57703968999999</v>
      </c>
      <c r="AL386" s="20">
        <v>71.673807780000004</v>
      </c>
      <c r="AM386" s="20">
        <v>22171.30005555</v>
      </c>
      <c r="AN386" s="20">
        <v>30300.66688447</v>
      </c>
      <c r="AO386" s="20">
        <v>5233.51782017</v>
      </c>
      <c r="AP386" s="20">
        <v>24069.370128719998</v>
      </c>
      <c r="AQ386" s="20">
        <v>16937.78223538</v>
      </c>
      <c r="AR386" s="20">
        <v>22034.881774180001</v>
      </c>
      <c r="AS386" s="20">
        <v>35314.037013180001</v>
      </c>
      <c r="AT386" s="20">
        <v>16439.475408580001</v>
      </c>
      <c r="AU386" s="20">
        <v>5966.0671648699999</v>
      </c>
      <c r="AV386" s="20">
        <v>11563.75048771</v>
      </c>
      <c r="AW386" s="20">
        <v>1263.36926554</v>
      </c>
      <c r="AX386" s="20">
        <v>81.374686479999994</v>
      </c>
    </row>
    <row r="387" spans="1:50">
      <c r="A387" s="2">
        <v>2910701</v>
      </c>
      <c r="B387" s="2" t="s">
        <v>392</v>
      </c>
      <c r="C387" s="3">
        <v>56289</v>
      </c>
      <c r="D387" s="4">
        <v>48.71</v>
      </c>
      <c r="E387" s="4">
        <v>51.29</v>
      </c>
      <c r="F387" s="4">
        <v>50.31</v>
      </c>
      <c r="G387" s="4">
        <v>49.69</v>
      </c>
      <c r="H387" s="7">
        <v>5431.8885</v>
      </c>
      <c r="I387" s="7">
        <v>9856.2039000000004</v>
      </c>
      <c r="J387" s="7">
        <v>10531.671899999999</v>
      </c>
      <c r="K387" s="7">
        <v>12287.8887</v>
      </c>
      <c r="L387" s="7">
        <v>10970.726099999998</v>
      </c>
      <c r="M387" s="7">
        <v>7210.6209000000008</v>
      </c>
      <c r="N387" s="9">
        <v>22496</v>
      </c>
      <c r="O387" s="7">
        <v>15857</v>
      </c>
      <c r="P387" s="11">
        <v>251</v>
      </c>
      <c r="Q387" s="16">
        <v>25.97</v>
      </c>
      <c r="R387" s="16">
        <v>45.42</v>
      </c>
      <c r="S387" s="16">
        <v>72.459999999999994</v>
      </c>
      <c r="T387" s="17">
        <v>7096</v>
      </c>
      <c r="U387" s="16">
        <v>36.69</v>
      </c>
      <c r="V387" s="16">
        <v>27.44</v>
      </c>
      <c r="W387" s="16">
        <v>2.77</v>
      </c>
      <c r="X387" s="16">
        <v>7.61</v>
      </c>
      <c r="Y387" s="16">
        <v>65.31</v>
      </c>
      <c r="Z387" s="16">
        <v>79.39</v>
      </c>
      <c r="AA387" s="16">
        <v>31.91</v>
      </c>
      <c r="AB387" s="16">
        <v>13</v>
      </c>
      <c r="AC387" s="20">
        <v>46798.599221509998</v>
      </c>
      <c r="AD387" s="7">
        <v>21943.06947436</v>
      </c>
      <c r="AE387" s="20">
        <f t="shared" si="5"/>
        <v>29246.426224499995</v>
      </c>
      <c r="AF387" s="20">
        <v>11232.4531599</v>
      </c>
      <c r="AG387" s="20">
        <v>12009.85429152</v>
      </c>
      <c r="AH387" s="20">
        <v>3978.6308949099998</v>
      </c>
      <c r="AI387" s="20">
        <v>1586.2512882599999</v>
      </c>
      <c r="AJ387" s="20">
        <v>321.12268329</v>
      </c>
      <c r="AK387" s="20">
        <v>97.340421669999998</v>
      </c>
      <c r="AL387" s="20">
        <v>20.77348495</v>
      </c>
      <c r="AM387" s="20">
        <v>17552.172996990001</v>
      </c>
      <c r="AN387" s="20">
        <v>25329.372824810001</v>
      </c>
      <c r="AO387" s="20">
        <v>5493.8384529200002</v>
      </c>
      <c r="AP387" s="20">
        <v>21469.226396679998</v>
      </c>
      <c r="AQ387" s="20">
        <v>12058.33454407</v>
      </c>
      <c r="AR387" s="20">
        <v>19612.693373850001</v>
      </c>
      <c r="AS387" s="20">
        <v>30431.59922149</v>
      </c>
      <c r="AT387" s="20">
        <v>23876.200587880001</v>
      </c>
      <c r="AU387" s="20">
        <v>2109.2731933700002</v>
      </c>
      <c r="AV387" s="20">
        <v>3548.09349032</v>
      </c>
      <c r="AW387" s="20">
        <v>845.15204750999999</v>
      </c>
      <c r="AX387" s="20">
        <v>52.87990241</v>
      </c>
    </row>
    <row r="388" spans="1:50">
      <c r="A388" s="2">
        <v>2911709</v>
      </c>
      <c r="B388" s="2" t="s">
        <v>393</v>
      </c>
      <c r="C388" s="3">
        <v>78833</v>
      </c>
      <c r="D388" s="4">
        <v>79.36</v>
      </c>
      <c r="E388" s="4">
        <v>20.64</v>
      </c>
      <c r="F388" s="4">
        <v>48.81</v>
      </c>
      <c r="G388" s="4">
        <v>51.19</v>
      </c>
      <c r="H388" s="7">
        <v>6685.0384000000013</v>
      </c>
      <c r="I388" s="7">
        <v>11501.734699999999</v>
      </c>
      <c r="J388" s="7">
        <v>15277.8354</v>
      </c>
      <c r="K388" s="7">
        <v>19377.151399999999</v>
      </c>
      <c r="L388" s="7">
        <v>17382.676500000001</v>
      </c>
      <c r="M388" s="7">
        <v>8616.446899999999</v>
      </c>
      <c r="N388" s="9">
        <v>18702</v>
      </c>
      <c r="O388" s="7">
        <v>22288</v>
      </c>
      <c r="P388" s="11">
        <v>411</v>
      </c>
      <c r="Q388" s="16">
        <v>8.7799999999999994</v>
      </c>
      <c r="R388" s="16">
        <v>22.51</v>
      </c>
      <c r="S388" s="16">
        <v>52.83</v>
      </c>
      <c r="T388" s="17">
        <v>10537</v>
      </c>
      <c r="U388" s="16">
        <v>23.06</v>
      </c>
      <c r="V388" s="16">
        <v>15.42</v>
      </c>
      <c r="W388" s="16">
        <v>37.090000000000003</v>
      </c>
      <c r="X388" s="16">
        <v>51.35</v>
      </c>
      <c r="Y388" s="16">
        <v>42.43</v>
      </c>
      <c r="Z388" s="16">
        <v>34.14</v>
      </c>
      <c r="AA388" s="16">
        <v>20.47</v>
      </c>
      <c r="AB388" s="16">
        <v>14.51</v>
      </c>
      <c r="AC388" s="20">
        <v>67261.951526200006</v>
      </c>
      <c r="AD388" s="7">
        <v>37189.375280280001</v>
      </c>
      <c r="AE388" s="20">
        <f t="shared" ref="AE388:AE419" si="6">SUM(AF388:AL388)</f>
        <v>47004.748278539999</v>
      </c>
      <c r="AF388" s="20">
        <v>11125.546088569999</v>
      </c>
      <c r="AG388" s="20">
        <v>20712.103409890002</v>
      </c>
      <c r="AH388" s="20">
        <v>8917.8604651500009</v>
      </c>
      <c r="AI388" s="20">
        <v>4336.9373449499999</v>
      </c>
      <c r="AJ388" s="20">
        <v>1265.60193273</v>
      </c>
      <c r="AK388" s="20">
        <v>434.15950644999998</v>
      </c>
      <c r="AL388" s="20">
        <v>212.53953079999999</v>
      </c>
      <c r="AM388" s="20">
        <v>20257.20324775</v>
      </c>
      <c r="AN388" s="20">
        <v>40256.559022870002</v>
      </c>
      <c r="AO388" s="20">
        <v>4411.8872871399999</v>
      </c>
      <c r="AP388" s="20">
        <v>27005.39250342</v>
      </c>
      <c r="AQ388" s="20">
        <v>15845.31596061</v>
      </c>
      <c r="AR388" s="20">
        <v>26002.756470799999</v>
      </c>
      <c r="AS388" s="20">
        <v>45363.951526290002</v>
      </c>
      <c r="AT388" s="20">
        <v>27297.75947945</v>
      </c>
      <c r="AU388" s="20">
        <v>4987.6886312200004</v>
      </c>
      <c r="AV388" s="20">
        <v>10300.1524073</v>
      </c>
      <c r="AW388" s="20">
        <v>2751.65161635</v>
      </c>
      <c r="AX388" s="20">
        <v>26.699391970000001</v>
      </c>
    </row>
    <row r="389" spans="1:50">
      <c r="A389" s="2">
        <v>2914000</v>
      </c>
      <c r="B389" s="2" t="s">
        <v>394</v>
      </c>
      <c r="C389" s="3">
        <v>59343</v>
      </c>
      <c r="D389" s="4">
        <v>48.88</v>
      </c>
      <c r="E389" s="4">
        <v>51.12</v>
      </c>
      <c r="F389" s="4">
        <v>49</v>
      </c>
      <c r="G389" s="4">
        <v>51</v>
      </c>
      <c r="H389" s="7">
        <v>5512.9646999999995</v>
      </c>
      <c r="I389" s="7">
        <v>10503.710999999999</v>
      </c>
      <c r="J389" s="7">
        <v>11500.673399999998</v>
      </c>
      <c r="K389" s="7">
        <v>12681.599100000001</v>
      </c>
      <c r="L389" s="7">
        <v>11198.024100000002</v>
      </c>
      <c r="M389" s="7">
        <v>7940.0934000000007</v>
      </c>
      <c r="N389" s="9">
        <v>23816</v>
      </c>
      <c r="O389" s="7">
        <v>17055</v>
      </c>
      <c r="P389" s="11">
        <v>251</v>
      </c>
      <c r="Q389" s="16">
        <v>20.37</v>
      </c>
      <c r="R389" s="16">
        <v>39.380000000000003</v>
      </c>
      <c r="S389" s="16">
        <v>69.34</v>
      </c>
      <c r="T389" s="17">
        <v>20542</v>
      </c>
      <c r="U389" s="16">
        <v>36.21</v>
      </c>
      <c r="V389" s="16">
        <v>27.49</v>
      </c>
      <c r="W389" s="16">
        <v>31.29</v>
      </c>
      <c r="X389" s="16">
        <v>46.77</v>
      </c>
      <c r="Y389" s="16">
        <v>19.39</v>
      </c>
      <c r="Z389" s="16">
        <v>19.579999999999998</v>
      </c>
      <c r="AA389" s="16">
        <v>49.31</v>
      </c>
      <c r="AB389" s="16">
        <v>33.65</v>
      </c>
      <c r="AC389" s="20">
        <v>49350.572053670003</v>
      </c>
      <c r="AD389" s="7">
        <v>23070.781058019998</v>
      </c>
      <c r="AE389" s="20">
        <f t="shared" si="6"/>
        <v>31111.546251110001</v>
      </c>
      <c r="AF389" s="20">
        <v>10674.34385153</v>
      </c>
      <c r="AG389" s="20">
        <v>14754.31840314</v>
      </c>
      <c r="AH389" s="20">
        <v>4111.6651597399996</v>
      </c>
      <c r="AI389" s="20">
        <v>1204.4909106299999</v>
      </c>
      <c r="AJ389" s="20">
        <v>213.4360121</v>
      </c>
      <c r="AK389" s="20">
        <v>120.03895461</v>
      </c>
      <c r="AL389" s="20">
        <v>33.252959359999998</v>
      </c>
      <c r="AM389" s="20">
        <v>18239.025802659999</v>
      </c>
      <c r="AN389" s="20">
        <v>25333.215133819998</v>
      </c>
      <c r="AO389" s="20">
        <v>4825.1908056800003</v>
      </c>
      <c r="AP389" s="20">
        <v>24017.356919950002</v>
      </c>
      <c r="AQ389" s="20">
        <v>13413.83499698</v>
      </c>
      <c r="AR389" s="20">
        <v>19113.533781459999</v>
      </c>
      <c r="AS389" s="20">
        <v>31816.572053780001</v>
      </c>
      <c r="AT389" s="20">
        <v>25292.78651695</v>
      </c>
      <c r="AU389" s="20">
        <v>2650.9400748799999</v>
      </c>
      <c r="AV389" s="20">
        <v>3191.9732756799999</v>
      </c>
      <c r="AW389" s="20">
        <v>517.99852004000002</v>
      </c>
      <c r="AX389" s="20">
        <v>162.87366623</v>
      </c>
    </row>
    <row r="390" spans="1:50">
      <c r="A390" s="2">
        <v>2914604</v>
      </c>
      <c r="B390" s="2" t="s">
        <v>395</v>
      </c>
      <c r="C390" s="3">
        <v>66181</v>
      </c>
      <c r="D390" s="4">
        <v>92.2</v>
      </c>
      <c r="E390" s="4">
        <v>7.8</v>
      </c>
      <c r="F390" s="4">
        <v>48.38</v>
      </c>
      <c r="G390" s="4">
        <v>51.62</v>
      </c>
      <c r="H390" s="7">
        <v>6558.5370999999996</v>
      </c>
      <c r="I390" s="7">
        <v>11078.6994</v>
      </c>
      <c r="J390" s="7">
        <v>12561.153800000002</v>
      </c>
      <c r="K390" s="7">
        <v>17154.1152</v>
      </c>
      <c r="L390" s="7">
        <v>13282.526699999999</v>
      </c>
      <c r="M390" s="7">
        <v>5545.9678000000004</v>
      </c>
      <c r="N390" s="9">
        <v>13012</v>
      </c>
      <c r="O390" s="7">
        <v>19622</v>
      </c>
      <c r="P390" s="11">
        <v>397</v>
      </c>
      <c r="Q390" s="16">
        <v>10.82</v>
      </c>
      <c r="R390" s="16">
        <v>27.52</v>
      </c>
      <c r="S390" s="16">
        <v>57.75</v>
      </c>
      <c r="T390" s="17">
        <v>756</v>
      </c>
      <c r="U390" s="16">
        <v>18.43</v>
      </c>
      <c r="V390" s="16">
        <v>13.4</v>
      </c>
      <c r="W390" s="16">
        <v>17.510000000000002</v>
      </c>
      <c r="X390" s="16">
        <v>28.68</v>
      </c>
      <c r="Y390" s="16">
        <v>78.569999999999993</v>
      </c>
      <c r="Z390" s="16">
        <v>70.010000000000005</v>
      </c>
      <c r="AA390" s="16">
        <v>3.92</v>
      </c>
      <c r="AB390" s="16">
        <v>1.31</v>
      </c>
      <c r="AC390" s="20">
        <v>55021.545377510003</v>
      </c>
      <c r="AD390" s="7">
        <v>28208.14253171</v>
      </c>
      <c r="AE390" s="20">
        <f t="shared" si="6"/>
        <v>36609.653775700004</v>
      </c>
      <c r="AF390" s="20">
        <v>8656.2995147000001</v>
      </c>
      <c r="AG390" s="20">
        <v>16112.04831504</v>
      </c>
      <c r="AH390" s="20">
        <v>6848.5528208599999</v>
      </c>
      <c r="AI390" s="20">
        <v>3382.16282224</v>
      </c>
      <c r="AJ390" s="20">
        <v>1039.52361451</v>
      </c>
      <c r="AK390" s="20">
        <v>367.39599650000002</v>
      </c>
      <c r="AL390" s="20">
        <v>203.67069185</v>
      </c>
      <c r="AM390" s="20">
        <v>18411.891601769999</v>
      </c>
      <c r="AN390" s="20">
        <v>30864.999685890001</v>
      </c>
      <c r="AO390" s="20">
        <v>3163.9635201000001</v>
      </c>
      <c r="AP390" s="20">
        <v>24156.545691579999</v>
      </c>
      <c r="AQ390" s="20">
        <v>15247.928081669999</v>
      </c>
      <c r="AR390" s="20">
        <v>21079.942266859998</v>
      </c>
      <c r="AS390" s="20">
        <v>36000.54537747</v>
      </c>
      <c r="AT390" s="20">
        <v>19378.119230879998</v>
      </c>
      <c r="AU390" s="20">
        <v>4984.0018357600002</v>
      </c>
      <c r="AV390" s="20">
        <v>9409.1447519499998</v>
      </c>
      <c r="AW390" s="20">
        <v>2179.4065348099998</v>
      </c>
      <c r="AX390" s="20">
        <v>49.87302407</v>
      </c>
    </row>
    <row r="391" spans="1:50">
      <c r="A391" s="2">
        <v>2914703</v>
      </c>
      <c r="B391" s="2" t="s">
        <v>396</v>
      </c>
      <c r="C391" s="3">
        <v>61631</v>
      </c>
      <c r="D391" s="4">
        <v>78.67</v>
      </c>
      <c r="E391" s="4">
        <v>21.33</v>
      </c>
      <c r="F391" s="4">
        <v>48.57</v>
      </c>
      <c r="G391" s="4">
        <v>51.43</v>
      </c>
      <c r="H391" s="7">
        <v>5947.3915000000006</v>
      </c>
      <c r="I391" s="7">
        <v>10501.922399999999</v>
      </c>
      <c r="J391" s="7">
        <v>11746.868599999998</v>
      </c>
      <c r="K391" s="7">
        <v>14729.808999999999</v>
      </c>
      <c r="L391" s="7">
        <v>11746.868599999998</v>
      </c>
      <c r="M391" s="7">
        <v>6958.1399000000001</v>
      </c>
      <c r="N391" s="9">
        <v>16232</v>
      </c>
      <c r="O391" s="7">
        <v>17743</v>
      </c>
      <c r="P391" s="11">
        <v>346</v>
      </c>
      <c r="Q391" s="16">
        <v>13.49</v>
      </c>
      <c r="R391" s="16">
        <v>30.9</v>
      </c>
      <c r="S391" s="16">
        <v>60.87</v>
      </c>
      <c r="T391" s="17">
        <v>6229</v>
      </c>
      <c r="U391" s="16">
        <v>24.78</v>
      </c>
      <c r="V391" s="16">
        <v>17.96</v>
      </c>
      <c r="W391" s="16">
        <v>56.63</v>
      </c>
      <c r="X391" s="16">
        <v>65.05</v>
      </c>
      <c r="Y391" s="16">
        <v>24.82</v>
      </c>
      <c r="Z391" s="16">
        <v>24.35</v>
      </c>
      <c r="AA391" s="16">
        <v>18.55</v>
      </c>
      <c r="AB391" s="16">
        <v>10.6</v>
      </c>
      <c r="AC391" s="20">
        <v>51228.491182960002</v>
      </c>
      <c r="AD391" s="7">
        <v>25034.198253890001</v>
      </c>
      <c r="AE391" s="20">
        <f t="shared" si="6"/>
        <v>33933.888642170001</v>
      </c>
      <c r="AF391" s="20">
        <v>8788.7886746500008</v>
      </c>
      <c r="AG391" s="20">
        <v>15468.03450779</v>
      </c>
      <c r="AH391" s="20">
        <v>6147.64224775</v>
      </c>
      <c r="AI391" s="20">
        <v>2526.9571044600002</v>
      </c>
      <c r="AJ391" s="20">
        <v>712.73485715000004</v>
      </c>
      <c r="AK391" s="20">
        <v>185.00499812000001</v>
      </c>
      <c r="AL391" s="20">
        <v>104.72625225</v>
      </c>
      <c r="AM391" s="20">
        <v>17294.602540839998</v>
      </c>
      <c r="AN391" s="20">
        <v>28655.06201048</v>
      </c>
      <c r="AO391" s="20">
        <v>4100.0733674900002</v>
      </c>
      <c r="AP391" s="20">
        <v>22573.429172529999</v>
      </c>
      <c r="AQ391" s="20">
        <v>13194.52917335</v>
      </c>
      <c r="AR391" s="20">
        <v>19352.145887859999</v>
      </c>
      <c r="AS391" s="20">
        <v>33533.491183010003</v>
      </c>
      <c r="AT391" s="20">
        <v>21576.256639110001</v>
      </c>
      <c r="AU391" s="20">
        <v>3149.4308947099998</v>
      </c>
      <c r="AV391" s="20">
        <v>7161.5111880200002</v>
      </c>
      <c r="AW391" s="20">
        <v>1559.9992812400001</v>
      </c>
      <c r="AX391" s="20">
        <v>86.293179929999994</v>
      </c>
    </row>
    <row r="392" spans="1:50">
      <c r="A392" s="2">
        <v>2915601</v>
      </c>
      <c r="B392" s="2" t="s">
        <v>397</v>
      </c>
      <c r="C392" s="3">
        <v>63069</v>
      </c>
      <c r="D392" s="4">
        <v>78.94</v>
      </c>
      <c r="E392" s="4">
        <v>21.06</v>
      </c>
      <c r="F392" s="4">
        <v>49.88</v>
      </c>
      <c r="G392" s="4">
        <v>50.12</v>
      </c>
      <c r="H392" s="7">
        <v>6218.6034</v>
      </c>
      <c r="I392" s="7">
        <v>11169.519899999999</v>
      </c>
      <c r="J392" s="7">
        <v>11875.892699999999</v>
      </c>
      <c r="K392" s="7">
        <v>14499.563099999998</v>
      </c>
      <c r="L392" s="7">
        <v>12645.334499999999</v>
      </c>
      <c r="M392" s="7">
        <v>6666.3933000000006</v>
      </c>
      <c r="N392" s="9">
        <v>20198</v>
      </c>
      <c r="O392" s="7">
        <v>18636</v>
      </c>
      <c r="P392" s="11">
        <v>367</v>
      </c>
      <c r="Q392" s="16">
        <v>9.07</v>
      </c>
      <c r="R392" s="16">
        <v>26.84</v>
      </c>
      <c r="S392" s="16">
        <v>58.75</v>
      </c>
      <c r="T392" s="17">
        <v>6610</v>
      </c>
      <c r="U392" s="16">
        <v>28.79</v>
      </c>
      <c r="V392" s="16">
        <v>22.11</v>
      </c>
      <c r="W392" s="16">
        <v>36.97</v>
      </c>
      <c r="X392" s="16">
        <v>51.71</v>
      </c>
      <c r="Y392" s="16">
        <v>43.91</v>
      </c>
      <c r="Z392" s="16">
        <v>36.75</v>
      </c>
      <c r="AA392" s="16">
        <v>19.12</v>
      </c>
      <c r="AB392" s="16">
        <v>11.54</v>
      </c>
      <c r="AC392" s="20">
        <v>52098.997684889997</v>
      </c>
      <c r="AD392" s="7">
        <v>25035.9711054</v>
      </c>
      <c r="AE392" s="20">
        <f t="shared" si="6"/>
        <v>34554.300697630002</v>
      </c>
      <c r="AF392" s="20">
        <v>7814.8574521</v>
      </c>
      <c r="AG392" s="20">
        <v>15165.01559141</v>
      </c>
      <c r="AH392" s="20">
        <v>6933.54435466</v>
      </c>
      <c r="AI392" s="20">
        <v>3247.6829080799998</v>
      </c>
      <c r="AJ392" s="20">
        <v>1027.1307148000001</v>
      </c>
      <c r="AK392" s="20">
        <v>210.69509834999999</v>
      </c>
      <c r="AL392" s="20">
        <v>155.37457823</v>
      </c>
      <c r="AM392" s="20">
        <v>17544.69698724</v>
      </c>
      <c r="AN392" s="20">
        <v>28160.79927688</v>
      </c>
      <c r="AO392" s="20">
        <v>3384.5695429100001</v>
      </c>
      <c r="AP392" s="20">
        <v>23938.198407989999</v>
      </c>
      <c r="AQ392" s="20">
        <v>14160.127444330001</v>
      </c>
      <c r="AR392" s="20">
        <v>19997.858849100001</v>
      </c>
      <c r="AS392" s="20">
        <v>33838.99768488</v>
      </c>
      <c r="AT392" s="20">
        <v>23441.161080680002</v>
      </c>
      <c r="AU392" s="20">
        <v>3202.3978540200001</v>
      </c>
      <c r="AV392" s="20">
        <v>5812.8550711199996</v>
      </c>
      <c r="AW392" s="20">
        <v>1350.1174153699999</v>
      </c>
      <c r="AX392" s="20">
        <v>32.466263689999998</v>
      </c>
    </row>
    <row r="393" spans="1:50">
      <c r="A393" s="2">
        <v>2916401</v>
      </c>
      <c r="B393" s="2" t="s">
        <v>398</v>
      </c>
      <c r="C393" s="3">
        <v>68273</v>
      </c>
      <c r="D393" s="4">
        <v>97.07</v>
      </c>
      <c r="E393" s="4">
        <v>2.93</v>
      </c>
      <c r="F393" s="4">
        <v>48.99</v>
      </c>
      <c r="G393" s="4">
        <v>51.01</v>
      </c>
      <c r="H393" s="7">
        <v>6410.8347000000012</v>
      </c>
      <c r="I393" s="7">
        <v>10793.961300000001</v>
      </c>
      <c r="J393" s="7">
        <v>12924.078899999999</v>
      </c>
      <c r="K393" s="7">
        <v>17552.988300000001</v>
      </c>
      <c r="L393" s="7">
        <v>13374.680700000001</v>
      </c>
      <c r="M393" s="7">
        <v>7202.8015000000005</v>
      </c>
      <c r="N393" s="9">
        <v>15228</v>
      </c>
      <c r="O393" s="7">
        <v>19294</v>
      </c>
      <c r="P393" s="11">
        <v>431</v>
      </c>
      <c r="Q393" s="16">
        <v>3.3</v>
      </c>
      <c r="R393" s="16">
        <v>15.33</v>
      </c>
      <c r="S393" s="16">
        <v>46.41</v>
      </c>
      <c r="T393" s="17">
        <v>876</v>
      </c>
      <c r="U393" s="16">
        <v>21.82</v>
      </c>
      <c r="V393" s="16">
        <v>14.91</v>
      </c>
      <c r="W393" s="16">
        <v>83.45</v>
      </c>
      <c r="X393" s="16">
        <v>90.28</v>
      </c>
      <c r="Y393" s="16">
        <v>11.7</v>
      </c>
      <c r="Z393" s="16">
        <v>8.19</v>
      </c>
      <c r="AA393" s="16">
        <v>4.8499999999999996</v>
      </c>
      <c r="AB393" s="16">
        <v>1.53</v>
      </c>
      <c r="AC393" s="20">
        <v>57229.694900100003</v>
      </c>
      <c r="AD393" s="7">
        <v>31059.703105060002</v>
      </c>
      <c r="AE393" s="20">
        <f t="shared" si="6"/>
        <v>40774.33054907</v>
      </c>
      <c r="AF393" s="20">
        <v>5494.2735871499999</v>
      </c>
      <c r="AG393" s="20">
        <v>19558.37738043</v>
      </c>
      <c r="AH393" s="20">
        <v>9755.3685840100006</v>
      </c>
      <c r="AI393" s="20">
        <v>4394.2323977200003</v>
      </c>
      <c r="AJ393" s="20">
        <v>1080.330594</v>
      </c>
      <c r="AK393" s="20">
        <v>294.48564441000002</v>
      </c>
      <c r="AL393" s="20">
        <v>197.26236134999999</v>
      </c>
      <c r="AM393" s="20">
        <v>16455.364351060001</v>
      </c>
      <c r="AN393" s="20">
        <v>33684.139055239997</v>
      </c>
      <c r="AO393" s="20">
        <v>2256.2386357099999</v>
      </c>
      <c r="AP393" s="20">
        <v>23545.555844890001</v>
      </c>
      <c r="AQ393" s="20">
        <v>14199.125715349999</v>
      </c>
      <c r="AR393" s="20">
        <v>21118.261381010001</v>
      </c>
      <c r="AS393" s="20">
        <v>38149.694900150003</v>
      </c>
      <c r="AT393" s="20">
        <v>21780.54762958</v>
      </c>
      <c r="AU393" s="20">
        <v>4980.7599014799998</v>
      </c>
      <c r="AV393" s="20">
        <v>9277.8072976599997</v>
      </c>
      <c r="AW393" s="20">
        <v>1964.17340747</v>
      </c>
      <c r="AX393" s="20">
        <v>146.40666396</v>
      </c>
    </row>
    <row r="394" spans="1:50">
      <c r="A394" s="2">
        <v>2917508</v>
      </c>
      <c r="B394" s="2" t="s">
        <v>399</v>
      </c>
      <c r="C394" s="3">
        <v>79247</v>
      </c>
      <c r="D394" s="4">
        <v>70.5</v>
      </c>
      <c r="E394" s="4">
        <v>29.5</v>
      </c>
      <c r="F394" s="4">
        <v>48.37</v>
      </c>
      <c r="G394" s="4">
        <v>51.63</v>
      </c>
      <c r="H394" s="7">
        <v>7362.0462999999991</v>
      </c>
      <c r="I394" s="7">
        <v>12980.658599999999</v>
      </c>
      <c r="J394" s="7">
        <v>14597.297400000003</v>
      </c>
      <c r="K394" s="7">
        <v>19098.527000000002</v>
      </c>
      <c r="L394" s="7">
        <v>16079.216299999998</v>
      </c>
      <c r="M394" s="7">
        <v>9129.2543999999998</v>
      </c>
      <c r="N394" s="9">
        <v>20692</v>
      </c>
      <c r="O394" s="7">
        <v>24883</v>
      </c>
      <c r="P394" s="11">
        <v>372</v>
      </c>
      <c r="Q394" s="16">
        <v>14.84</v>
      </c>
      <c r="R394" s="16">
        <v>30.68</v>
      </c>
      <c r="S394" s="16">
        <v>59.25</v>
      </c>
      <c r="T394" s="17">
        <v>7302</v>
      </c>
      <c r="U394" s="16">
        <v>23.4</v>
      </c>
      <c r="V394" s="16">
        <v>17.559999999999999</v>
      </c>
      <c r="W394" s="16">
        <v>45.54</v>
      </c>
      <c r="X394" s="16">
        <v>51.91</v>
      </c>
      <c r="Y394" s="16">
        <v>37.44</v>
      </c>
      <c r="Z394" s="16">
        <v>39.01</v>
      </c>
      <c r="AA394" s="16">
        <v>17.03</v>
      </c>
      <c r="AB394" s="16">
        <v>9.08</v>
      </c>
      <c r="AC394" s="20">
        <v>66575.610675620002</v>
      </c>
      <c r="AD394" s="7">
        <v>35257.24753465</v>
      </c>
      <c r="AE394" s="20">
        <f t="shared" si="6"/>
        <v>45766.192363960006</v>
      </c>
      <c r="AF394" s="20">
        <v>12852.397471460001</v>
      </c>
      <c r="AG394" s="20">
        <v>18102.229210519999</v>
      </c>
      <c r="AH394" s="20">
        <v>9342.4446431399992</v>
      </c>
      <c r="AI394" s="20">
        <v>3764.6670997800002</v>
      </c>
      <c r="AJ394" s="20">
        <v>1358.67965413</v>
      </c>
      <c r="AK394" s="20">
        <v>262.87423276999999</v>
      </c>
      <c r="AL394" s="20">
        <v>82.900052160000001</v>
      </c>
      <c r="AM394" s="20">
        <v>20809.418311720001</v>
      </c>
      <c r="AN394" s="20">
        <v>38798.083520660002</v>
      </c>
      <c r="AO394" s="20">
        <v>4835.3957635999996</v>
      </c>
      <c r="AP394" s="20">
        <v>27777.527155020001</v>
      </c>
      <c r="AQ394" s="20">
        <v>15974.02254812</v>
      </c>
      <c r="AR394" s="20">
        <v>25890.58737062</v>
      </c>
      <c r="AS394" s="20">
        <v>44361.610675670003</v>
      </c>
      <c r="AT394" s="20">
        <v>26601.018999749998</v>
      </c>
      <c r="AU394" s="20">
        <v>5392.1186339400001</v>
      </c>
      <c r="AV394" s="20">
        <v>10103.465669450001</v>
      </c>
      <c r="AW394" s="20">
        <v>2265.0073725299999</v>
      </c>
      <c r="AX394" s="20" t="s">
        <v>309</v>
      </c>
    </row>
    <row r="395" spans="1:50">
      <c r="A395" s="2">
        <v>2917607</v>
      </c>
      <c r="B395" s="2" t="s">
        <v>400</v>
      </c>
      <c r="C395" s="3">
        <v>51011</v>
      </c>
      <c r="D395" s="4">
        <v>76.16</v>
      </c>
      <c r="E395" s="4">
        <v>23.84</v>
      </c>
      <c r="F395" s="4">
        <v>49.09</v>
      </c>
      <c r="G395" s="4">
        <v>50.91</v>
      </c>
      <c r="H395" s="7">
        <v>5192.9197999999997</v>
      </c>
      <c r="I395" s="7">
        <v>9386.0239999999994</v>
      </c>
      <c r="J395" s="7">
        <v>9278.9009000000005</v>
      </c>
      <c r="K395" s="7">
        <v>11671.316799999999</v>
      </c>
      <c r="L395" s="7">
        <v>9748.2021000000004</v>
      </c>
      <c r="M395" s="7">
        <v>5738.7375000000002</v>
      </c>
      <c r="N395" s="9">
        <v>19512</v>
      </c>
      <c r="O395" s="7">
        <v>14077</v>
      </c>
      <c r="P395" s="11">
        <v>270</v>
      </c>
      <c r="Q395" s="16">
        <v>14.67</v>
      </c>
      <c r="R395" s="16">
        <v>36.020000000000003</v>
      </c>
      <c r="S395" s="16">
        <v>68.959999999999994</v>
      </c>
      <c r="T395" s="17">
        <v>9524</v>
      </c>
      <c r="U395" s="16">
        <v>32.47</v>
      </c>
      <c r="V395" s="16">
        <v>26.78</v>
      </c>
      <c r="W395" s="16">
        <v>6.93</v>
      </c>
      <c r="X395" s="16">
        <v>28.88</v>
      </c>
      <c r="Y395" s="16">
        <v>69.849999999999994</v>
      </c>
      <c r="Z395" s="16">
        <v>53.03</v>
      </c>
      <c r="AA395" s="16">
        <v>23.22</v>
      </c>
      <c r="AB395" s="16">
        <v>18.09</v>
      </c>
      <c r="AC395" s="20">
        <v>41892.53989108</v>
      </c>
      <c r="AD395" s="7">
        <v>20711.730767879999</v>
      </c>
      <c r="AE395" s="20">
        <f t="shared" si="6"/>
        <v>26706.165568479999</v>
      </c>
      <c r="AF395" s="20">
        <v>7728.3594631599999</v>
      </c>
      <c r="AG395" s="20">
        <v>13234.628741209999</v>
      </c>
      <c r="AH395" s="20">
        <v>3880.9203250999999</v>
      </c>
      <c r="AI395" s="20">
        <v>1431.68698174</v>
      </c>
      <c r="AJ395" s="20">
        <v>309.24869838000001</v>
      </c>
      <c r="AK395" s="20">
        <v>33.790665519999997</v>
      </c>
      <c r="AL395" s="20">
        <v>87.530693369999995</v>
      </c>
      <c r="AM395" s="20">
        <v>15186.37432264</v>
      </c>
      <c r="AN395" s="20">
        <v>22696.777120260002</v>
      </c>
      <c r="AO395" s="20">
        <v>3383.42357502</v>
      </c>
      <c r="AP395" s="20">
        <v>19195.762770860001</v>
      </c>
      <c r="AQ395" s="20">
        <v>11802.95074762</v>
      </c>
      <c r="AR395" s="20">
        <v>17405.436385860001</v>
      </c>
      <c r="AS395" s="20">
        <v>27192.53989113</v>
      </c>
      <c r="AT395" s="20">
        <v>20132.708252799999</v>
      </c>
      <c r="AU395" s="20">
        <v>2845.1042025699999</v>
      </c>
      <c r="AV395" s="20">
        <v>3405.9787199799998</v>
      </c>
      <c r="AW395" s="20">
        <v>682.82973741000001</v>
      </c>
      <c r="AX395" s="20">
        <v>125.91897837</v>
      </c>
    </row>
    <row r="396" spans="1:50">
      <c r="A396" s="2">
        <v>2919553</v>
      </c>
      <c r="B396" s="2" t="s">
        <v>401</v>
      </c>
      <c r="C396" s="3">
        <v>60105</v>
      </c>
      <c r="D396" s="4">
        <v>91.31</v>
      </c>
      <c r="E396" s="4">
        <v>8.69</v>
      </c>
      <c r="F396" s="4">
        <v>51.67</v>
      </c>
      <c r="G396" s="4">
        <v>48.33</v>
      </c>
      <c r="H396" s="7">
        <v>7290.7365</v>
      </c>
      <c r="I396" s="7">
        <v>10440.238500000001</v>
      </c>
      <c r="J396" s="7">
        <v>12958.637999999999</v>
      </c>
      <c r="K396" s="7">
        <v>18380.109</v>
      </c>
      <c r="L396" s="7">
        <v>9472.5479999999989</v>
      </c>
      <c r="M396" s="7">
        <v>1562.73</v>
      </c>
      <c r="N396" s="9">
        <v>6160</v>
      </c>
      <c r="O396" s="7">
        <v>17769</v>
      </c>
      <c r="P396" s="11">
        <v>709</v>
      </c>
      <c r="Q396" s="16">
        <v>2.4700000000000002</v>
      </c>
      <c r="R396" s="16">
        <v>10.85</v>
      </c>
      <c r="S396" s="16">
        <v>34.020000000000003</v>
      </c>
      <c r="T396" s="17">
        <v>1487</v>
      </c>
      <c r="U396" s="16" t="s">
        <v>309</v>
      </c>
      <c r="V396" s="16">
        <v>7.27</v>
      </c>
      <c r="W396" s="16" t="s">
        <v>309</v>
      </c>
      <c r="X396" s="16">
        <v>16.170000000000002</v>
      </c>
      <c r="Y396" s="16" t="s">
        <v>309</v>
      </c>
      <c r="Z396" s="16">
        <v>81.33</v>
      </c>
      <c r="AA396" s="16" t="s">
        <v>309</v>
      </c>
      <c r="AB396" s="16">
        <v>2.5</v>
      </c>
      <c r="AC396" s="20">
        <v>48228.0649491</v>
      </c>
      <c r="AD396" s="7">
        <v>29596.10972443</v>
      </c>
      <c r="AE396" s="20">
        <f t="shared" si="6"/>
        <v>32923.380937729999</v>
      </c>
      <c r="AF396" s="20">
        <v>3110.8286549899999</v>
      </c>
      <c r="AG396" s="20">
        <v>8377.2306738099996</v>
      </c>
      <c r="AH396" s="20">
        <v>11872.83106712</v>
      </c>
      <c r="AI396" s="20">
        <v>6340.8884261499998</v>
      </c>
      <c r="AJ396" s="20">
        <v>2265.09873741</v>
      </c>
      <c r="AK396" s="20">
        <v>730.85209175</v>
      </c>
      <c r="AL396" s="20">
        <v>225.6512865</v>
      </c>
      <c r="AM396" s="20">
        <v>15304.68401142</v>
      </c>
      <c r="AN396" s="20">
        <v>31990.165446620002</v>
      </c>
      <c r="AO396" s="20">
        <v>2412.8482633200001</v>
      </c>
      <c r="AP396" s="20">
        <v>16237.899502529999</v>
      </c>
      <c r="AQ396" s="20">
        <v>12891.8357481</v>
      </c>
      <c r="AR396" s="20">
        <v>20536.53322483</v>
      </c>
      <c r="AS396" s="20">
        <v>29186.552165019999</v>
      </c>
      <c r="AT396" s="20">
        <v>15456.552960450001</v>
      </c>
      <c r="AU396" s="20">
        <v>3852.8358111699999</v>
      </c>
      <c r="AV396" s="20">
        <v>7141.9196540200001</v>
      </c>
      <c r="AW396" s="20">
        <v>2696.0564109400002</v>
      </c>
      <c r="AX396" s="20">
        <v>39.187328440000002</v>
      </c>
    </row>
    <row r="397" spans="1:50">
      <c r="A397" s="2">
        <v>2921500</v>
      </c>
      <c r="B397" s="2" t="s">
        <v>402</v>
      </c>
      <c r="C397" s="3">
        <v>52338</v>
      </c>
      <c r="D397" s="4">
        <v>16.899999999999999</v>
      </c>
      <c r="E397" s="4">
        <v>83.1</v>
      </c>
      <c r="F397" s="4">
        <v>50.8</v>
      </c>
      <c r="G397" s="4">
        <v>49.2</v>
      </c>
      <c r="H397" s="7">
        <v>5129.1239999999998</v>
      </c>
      <c r="I397" s="7">
        <v>9865.7129999999997</v>
      </c>
      <c r="J397" s="7">
        <v>9839.5439999999999</v>
      </c>
      <c r="K397" s="7">
        <v>10708.354799999999</v>
      </c>
      <c r="L397" s="7">
        <v>9635.4257999999991</v>
      </c>
      <c r="M397" s="7">
        <v>7165.0721999999996</v>
      </c>
      <c r="N397" s="9">
        <v>26568</v>
      </c>
      <c r="O397" s="7">
        <v>14487</v>
      </c>
      <c r="P397" s="11">
        <v>188</v>
      </c>
      <c r="Q397" s="16">
        <v>36.28</v>
      </c>
      <c r="R397" s="16">
        <v>53.64</v>
      </c>
      <c r="S397" s="16">
        <v>77.56</v>
      </c>
      <c r="T397" s="17">
        <v>31759</v>
      </c>
      <c r="U397" s="16">
        <v>44.24</v>
      </c>
      <c r="V397" s="16">
        <v>35.57</v>
      </c>
      <c r="W397" s="16">
        <v>0.09</v>
      </c>
      <c r="X397" s="16">
        <v>8.93</v>
      </c>
      <c r="Y397" s="16">
        <v>18.27</v>
      </c>
      <c r="Z397" s="16">
        <v>28.14</v>
      </c>
      <c r="AA397" s="16">
        <v>81.64</v>
      </c>
      <c r="AB397" s="16">
        <v>62.93</v>
      </c>
      <c r="AC397" s="20">
        <v>42962.241798620002</v>
      </c>
      <c r="AD397" s="7">
        <v>20181.680987759999</v>
      </c>
      <c r="AE397" s="20">
        <f t="shared" si="6"/>
        <v>25231.971650670002</v>
      </c>
      <c r="AF397" s="20">
        <v>11448.7337217</v>
      </c>
      <c r="AG397" s="20">
        <v>9944.3131465400002</v>
      </c>
      <c r="AH397" s="20">
        <v>2907.0044591999999</v>
      </c>
      <c r="AI397" s="20">
        <v>739.35442549000004</v>
      </c>
      <c r="AJ397" s="20">
        <v>143.18571833999999</v>
      </c>
      <c r="AK397" s="20">
        <v>49.380179400000003</v>
      </c>
      <c r="AL397" s="20" t="s">
        <v>309</v>
      </c>
      <c r="AM397" s="20">
        <v>17730.270147849998</v>
      </c>
      <c r="AN397" s="20">
        <v>21203.872327900001</v>
      </c>
      <c r="AO397" s="20">
        <v>5838.1680964899997</v>
      </c>
      <c r="AP397" s="20">
        <v>21758.36947062</v>
      </c>
      <c r="AQ397" s="20">
        <v>11892.10205136</v>
      </c>
      <c r="AR397" s="20">
        <v>18230.180422410001</v>
      </c>
      <c r="AS397" s="20">
        <v>27332.241798530002</v>
      </c>
      <c r="AT397" s="20">
        <v>23591.666080179999</v>
      </c>
      <c r="AU397" s="20">
        <v>1646.1448257300001</v>
      </c>
      <c r="AV397" s="20">
        <v>1651.29995052</v>
      </c>
      <c r="AW397" s="20">
        <v>436.41319342000003</v>
      </c>
      <c r="AX397" s="20">
        <v>6.7177486799999997</v>
      </c>
    </row>
    <row r="398" spans="1:50">
      <c r="A398" s="2">
        <v>2928604</v>
      </c>
      <c r="B398" s="2" t="s">
        <v>403</v>
      </c>
      <c r="C398" s="3">
        <v>57800</v>
      </c>
      <c r="D398" s="4">
        <v>77.45</v>
      </c>
      <c r="E398" s="4">
        <v>22.55</v>
      </c>
      <c r="F398" s="4">
        <v>48.02</v>
      </c>
      <c r="G398" s="4">
        <v>51.98</v>
      </c>
      <c r="H398" s="7">
        <v>4941.9000000000005</v>
      </c>
      <c r="I398" s="7">
        <v>8976.34</v>
      </c>
      <c r="J398" s="7">
        <v>10282.620000000001</v>
      </c>
      <c r="K398" s="7">
        <v>14692.76</v>
      </c>
      <c r="L398" s="7">
        <v>12623.52</v>
      </c>
      <c r="M398" s="7">
        <v>6277.08</v>
      </c>
      <c r="N398" s="9">
        <v>11140</v>
      </c>
      <c r="O398" s="7">
        <v>16997</v>
      </c>
      <c r="P398" s="11">
        <v>333</v>
      </c>
      <c r="Q398" s="16">
        <v>12.99</v>
      </c>
      <c r="R398" s="16">
        <v>30.38</v>
      </c>
      <c r="S398" s="16">
        <v>61.42</v>
      </c>
      <c r="T398" s="17">
        <v>6104</v>
      </c>
      <c r="U398" s="16">
        <v>17.62</v>
      </c>
      <c r="V398" s="16">
        <v>12.69</v>
      </c>
      <c r="W398" s="16">
        <v>45.64</v>
      </c>
      <c r="X398" s="16">
        <v>53.47</v>
      </c>
      <c r="Y398" s="16">
        <v>34.79</v>
      </c>
      <c r="Z398" s="16">
        <v>34.74</v>
      </c>
      <c r="AA398" s="16">
        <v>19.57</v>
      </c>
      <c r="AB398" s="16">
        <v>11.8</v>
      </c>
      <c r="AC398" s="20">
        <v>49247.25020301</v>
      </c>
      <c r="AD398" s="7">
        <v>21798.164052389999</v>
      </c>
      <c r="AE398" s="20">
        <f t="shared" si="6"/>
        <v>30511.648683880001</v>
      </c>
      <c r="AF398" s="20">
        <v>8642.9957306800006</v>
      </c>
      <c r="AG398" s="20">
        <v>12458.860413459999</v>
      </c>
      <c r="AH398" s="20">
        <v>5815.5628244700001</v>
      </c>
      <c r="AI398" s="20">
        <v>2922.11024692</v>
      </c>
      <c r="AJ398" s="20">
        <v>562.17041072999996</v>
      </c>
      <c r="AK398" s="20">
        <v>86.286314090000005</v>
      </c>
      <c r="AL398" s="20">
        <v>23.66274353</v>
      </c>
      <c r="AM398" s="20">
        <v>18735.601519190001</v>
      </c>
      <c r="AN398" s="20">
        <v>25177.670379539999</v>
      </c>
      <c r="AO398" s="20">
        <v>3720.2566126000002</v>
      </c>
      <c r="AP398" s="20">
        <v>24069.579823529999</v>
      </c>
      <c r="AQ398" s="20">
        <v>15015.34490659</v>
      </c>
      <c r="AR398" s="20">
        <v>18374.507124489999</v>
      </c>
      <c r="AS398" s="20">
        <v>33521.250203060001</v>
      </c>
      <c r="AT398" s="20">
        <v>18197.874851100001</v>
      </c>
      <c r="AU398" s="20">
        <v>4058.6948603300002</v>
      </c>
      <c r="AV398" s="20">
        <v>9859.5219273099992</v>
      </c>
      <c r="AW398" s="20">
        <v>1341.1176060800001</v>
      </c>
      <c r="AX398" s="20">
        <v>64.040958239999995</v>
      </c>
    </row>
    <row r="399" spans="1:50">
      <c r="A399" s="2">
        <v>2928703</v>
      </c>
      <c r="B399" s="2" t="s">
        <v>404</v>
      </c>
      <c r="C399" s="3">
        <v>90985</v>
      </c>
      <c r="D399" s="4">
        <v>87.16</v>
      </c>
      <c r="E399" s="4">
        <v>12.84</v>
      </c>
      <c r="F399" s="4">
        <v>47.22</v>
      </c>
      <c r="G399" s="4">
        <v>52.78</v>
      </c>
      <c r="H399" s="7">
        <v>7861.1040000000003</v>
      </c>
      <c r="I399" s="7">
        <v>13420.2875</v>
      </c>
      <c r="J399" s="7">
        <v>17114.2785</v>
      </c>
      <c r="K399" s="7">
        <v>25193.746499999997</v>
      </c>
      <c r="L399" s="7">
        <v>19216.032000000003</v>
      </c>
      <c r="M399" s="7">
        <v>8179.5515000000005</v>
      </c>
      <c r="N399" s="9">
        <v>17260</v>
      </c>
      <c r="O399" s="7">
        <v>27427</v>
      </c>
      <c r="P399" s="11">
        <v>448</v>
      </c>
      <c r="Q399" s="16">
        <v>6.8</v>
      </c>
      <c r="R399" s="16">
        <v>19.25</v>
      </c>
      <c r="S399" s="16">
        <v>48.1</v>
      </c>
      <c r="T399" s="17">
        <v>10725</v>
      </c>
      <c r="U399" s="16">
        <v>16.850000000000001</v>
      </c>
      <c r="V399" s="16">
        <v>12.38</v>
      </c>
      <c r="W399" s="16">
        <v>48.45</v>
      </c>
      <c r="X399" s="16">
        <v>62.64</v>
      </c>
      <c r="Y399" s="16">
        <v>38.19</v>
      </c>
      <c r="Z399" s="16">
        <v>25.97</v>
      </c>
      <c r="AA399" s="16">
        <v>13.37</v>
      </c>
      <c r="AB399" s="16">
        <v>11.39</v>
      </c>
      <c r="AC399" s="20">
        <v>77627.51492663</v>
      </c>
      <c r="AD399" s="7">
        <v>42860.725014559997</v>
      </c>
      <c r="AE399" s="20">
        <f t="shared" si="6"/>
        <v>54808.722814100009</v>
      </c>
      <c r="AF399" s="20">
        <v>10406.65742849</v>
      </c>
      <c r="AG399" s="20">
        <v>24048.985881730001</v>
      </c>
      <c r="AH399" s="20">
        <v>12243.19031568</v>
      </c>
      <c r="AI399" s="20">
        <v>5656.3857660900003</v>
      </c>
      <c r="AJ399" s="20">
        <v>1586.3487533</v>
      </c>
      <c r="AK399" s="20">
        <v>563.55811175999997</v>
      </c>
      <c r="AL399" s="20">
        <v>303.59655705</v>
      </c>
      <c r="AM399" s="20">
        <v>22818.792112530002</v>
      </c>
      <c r="AN399" s="20">
        <v>47893.808836459997</v>
      </c>
      <c r="AO399" s="20">
        <v>5378.4014289699999</v>
      </c>
      <c r="AP399" s="20">
        <v>29733.706090169999</v>
      </c>
      <c r="AQ399" s="20">
        <v>17440.390683559999</v>
      </c>
      <c r="AR399" s="20">
        <v>29001.964442699998</v>
      </c>
      <c r="AS399" s="20">
        <v>52603.514926639997</v>
      </c>
      <c r="AT399" s="20">
        <v>27446.67290157</v>
      </c>
      <c r="AU399" s="20">
        <v>7689.1557505299998</v>
      </c>
      <c r="AV399" s="20">
        <v>14447.535158160001</v>
      </c>
      <c r="AW399" s="20">
        <v>2920.8704874099999</v>
      </c>
      <c r="AX399" s="20">
        <v>99.280628969999995</v>
      </c>
    </row>
    <row r="400" spans="1:50">
      <c r="A400" s="2">
        <v>2930105</v>
      </c>
      <c r="B400" s="2" t="s">
        <v>405</v>
      </c>
      <c r="C400" s="3">
        <v>74419</v>
      </c>
      <c r="D400" s="4">
        <v>77.349999999999994</v>
      </c>
      <c r="E400" s="4">
        <v>22.65</v>
      </c>
      <c r="F400" s="4">
        <v>48.4</v>
      </c>
      <c r="G400" s="4">
        <v>51.6</v>
      </c>
      <c r="H400" s="7">
        <v>7121.8983000000007</v>
      </c>
      <c r="I400" s="7">
        <v>12122.855100000001</v>
      </c>
      <c r="J400" s="7">
        <v>13120.0697</v>
      </c>
      <c r="K400" s="7">
        <v>18039.165599999997</v>
      </c>
      <c r="L400" s="7">
        <v>15494.035800000001</v>
      </c>
      <c r="M400" s="7">
        <v>8528.4174000000003</v>
      </c>
      <c r="N400" s="9">
        <v>18002</v>
      </c>
      <c r="O400" s="7">
        <v>22072</v>
      </c>
      <c r="P400" s="11">
        <v>369</v>
      </c>
      <c r="Q400" s="16">
        <v>14.87</v>
      </c>
      <c r="R400" s="16">
        <v>31.86</v>
      </c>
      <c r="S400" s="16">
        <v>60.29</v>
      </c>
      <c r="T400" s="17">
        <v>5364</v>
      </c>
      <c r="U400" s="16">
        <v>21.7</v>
      </c>
      <c r="V400" s="16">
        <v>16.309999999999999</v>
      </c>
      <c r="W400" s="16">
        <v>48.85</v>
      </c>
      <c r="X400" s="16">
        <v>53.42</v>
      </c>
      <c r="Y400" s="16">
        <v>36.119999999999997</v>
      </c>
      <c r="Z400" s="16">
        <v>39.340000000000003</v>
      </c>
      <c r="AA400" s="16">
        <v>15.03</v>
      </c>
      <c r="AB400" s="16">
        <v>7.24</v>
      </c>
      <c r="AC400" s="20">
        <v>62289.297697059999</v>
      </c>
      <c r="AD400" s="7">
        <v>28688.45214148</v>
      </c>
      <c r="AE400" s="20">
        <f t="shared" si="6"/>
        <v>40080.863643039993</v>
      </c>
      <c r="AF400" s="20">
        <v>11554.194529840001</v>
      </c>
      <c r="AG400" s="20">
        <v>15754.904068559999</v>
      </c>
      <c r="AH400" s="20">
        <v>7278.1827150199997</v>
      </c>
      <c r="AI400" s="20">
        <v>3979.0277687799999</v>
      </c>
      <c r="AJ400" s="20">
        <v>1102.31648664</v>
      </c>
      <c r="AK400" s="20">
        <v>252.38415370999999</v>
      </c>
      <c r="AL400" s="20">
        <v>159.85392049000001</v>
      </c>
      <c r="AM400" s="20">
        <v>22208.434054230001</v>
      </c>
      <c r="AN400" s="20">
        <v>32384.912370940001</v>
      </c>
      <c r="AO400" s="20">
        <v>4116.9652593600003</v>
      </c>
      <c r="AP400" s="20">
        <v>29904.385326330001</v>
      </c>
      <c r="AQ400" s="20">
        <v>18091.468794870001</v>
      </c>
      <c r="AR400" s="20">
        <v>25470.917599780001</v>
      </c>
      <c r="AS400" s="20">
        <v>42083.297697280002</v>
      </c>
      <c r="AT400" s="20">
        <v>23623.11780005</v>
      </c>
      <c r="AU400" s="20">
        <v>5764.2593484500003</v>
      </c>
      <c r="AV400" s="20">
        <v>10411.434046349999</v>
      </c>
      <c r="AW400" s="20">
        <v>2223.31200309</v>
      </c>
      <c r="AX400" s="20">
        <v>61.174499339999997</v>
      </c>
    </row>
    <row r="401" spans="1:50">
      <c r="A401" s="2">
        <v>2930501</v>
      </c>
      <c r="B401" s="2" t="s">
        <v>406</v>
      </c>
      <c r="C401" s="3">
        <v>76762</v>
      </c>
      <c r="D401" s="4">
        <v>61.47</v>
      </c>
      <c r="E401" s="4">
        <v>38.53</v>
      </c>
      <c r="F401" s="4">
        <v>49.09</v>
      </c>
      <c r="G401" s="4">
        <v>50.91</v>
      </c>
      <c r="H401" s="7">
        <v>7108.1611999999996</v>
      </c>
      <c r="I401" s="7">
        <v>13110.9496</v>
      </c>
      <c r="J401" s="7">
        <v>15122.114</v>
      </c>
      <c r="K401" s="7">
        <v>19405.4336</v>
      </c>
      <c r="L401" s="7">
        <v>14362.1702</v>
      </c>
      <c r="M401" s="7">
        <v>7660.8476000000001</v>
      </c>
      <c r="N401" s="9">
        <v>19236</v>
      </c>
      <c r="O401" s="7">
        <v>21765</v>
      </c>
      <c r="P401" s="11">
        <v>338</v>
      </c>
      <c r="Q401" s="16">
        <v>14.79</v>
      </c>
      <c r="R401" s="16">
        <v>31.96</v>
      </c>
      <c r="S401" s="16">
        <v>61.73</v>
      </c>
      <c r="T401" s="17">
        <v>8569</v>
      </c>
      <c r="U401" s="16">
        <v>24.38</v>
      </c>
      <c r="V401" s="16">
        <v>17.010000000000002</v>
      </c>
      <c r="W401" s="16">
        <v>30.19</v>
      </c>
      <c r="X401" s="16">
        <v>46.15</v>
      </c>
      <c r="Y401" s="16">
        <v>42.06</v>
      </c>
      <c r="Z401" s="16">
        <v>42.65</v>
      </c>
      <c r="AA401" s="16">
        <v>27.75</v>
      </c>
      <c r="AB401" s="16">
        <v>11.2</v>
      </c>
      <c r="AC401" s="20">
        <v>64147.139847619997</v>
      </c>
      <c r="AD401" s="7">
        <v>33196.815779260003</v>
      </c>
      <c r="AE401" s="20">
        <f t="shared" si="6"/>
        <v>39702.405088920001</v>
      </c>
      <c r="AF401" s="20">
        <v>10523.382704690001</v>
      </c>
      <c r="AG401" s="20">
        <v>16893.874617919999</v>
      </c>
      <c r="AH401" s="20">
        <v>7537.8852524399999</v>
      </c>
      <c r="AI401" s="20">
        <v>3653.3168685999999</v>
      </c>
      <c r="AJ401" s="20">
        <v>669.17464503999997</v>
      </c>
      <c r="AK401" s="20">
        <v>309.08146283000002</v>
      </c>
      <c r="AL401" s="20">
        <v>115.68953740000001</v>
      </c>
      <c r="AM401" s="20">
        <v>24444.734758719998</v>
      </c>
      <c r="AN401" s="20">
        <v>36907.637895430002</v>
      </c>
      <c r="AO401" s="20">
        <v>7078.7242912800002</v>
      </c>
      <c r="AP401" s="20">
        <v>27239.501952210001</v>
      </c>
      <c r="AQ401" s="20">
        <v>17366.010467439999</v>
      </c>
      <c r="AR401" s="20">
        <v>25600.94696397</v>
      </c>
      <c r="AS401" s="20">
        <v>41374.139847619997</v>
      </c>
      <c r="AT401" s="20">
        <v>24695.525087639999</v>
      </c>
      <c r="AU401" s="20">
        <v>4872.7701815299997</v>
      </c>
      <c r="AV401" s="20">
        <v>10036.68846094</v>
      </c>
      <c r="AW401" s="20">
        <v>1684.16338503</v>
      </c>
      <c r="AX401" s="20">
        <v>84.992732480000001</v>
      </c>
    </row>
    <row r="402" spans="1:50">
      <c r="A402" s="2">
        <v>2931905</v>
      </c>
      <c r="B402" s="2" t="s">
        <v>407</v>
      </c>
      <c r="C402" s="3">
        <v>52418</v>
      </c>
      <c r="D402" s="4">
        <v>41.89</v>
      </c>
      <c r="E402" s="4">
        <v>58.11</v>
      </c>
      <c r="F402" s="4">
        <v>50.09</v>
      </c>
      <c r="G402" s="4">
        <v>49.91</v>
      </c>
      <c r="H402" s="7">
        <v>4895.8411999999998</v>
      </c>
      <c r="I402" s="7">
        <v>9477.1743999999999</v>
      </c>
      <c r="J402" s="7">
        <v>9990.8707999999988</v>
      </c>
      <c r="K402" s="7">
        <v>11505.750999999998</v>
      </c>
      <c r="L402" s="7">
        <v>9985.6290000000008</v>
      </c>
      <c r="M402" s="7">
        <v>6567.9753999999994</v>
      </c>
      <c r="N402" s="9">
        <v>22364</v>
      </c>
      <c r="O402" s="7">
        <v>14880</v>
      </c>
      <c r="P402" s="11">
        <v>234</v>
      </c>
      <c r="Q402" s="16">
        <v>27.95</v>
      </c>
      <c r="R402" s="16">
        <v>46.61</v>
      </c>
      <c r="S402" s="16">
        <v>74.67</v>
      </c>
      <c r="T402" s="17">
        <v>9440</v>
      </c>
      <c r="U402" s="16">
        <v>38.97</v>
      </c>
      <c r="V402" s="16">
        <v>29.39</v>
      </c>
      <c r="W402" s="16">
        <v>25.5</v>
      </c>
      <c r="X402" s="16">
        <v>40.74</v>
      </c>
      <c r="Y402" s="16">
        <v>28.92</v>
      </c>
      <c r="Z402" s="16">
        <v>40.369999999999997</v>
      </c>
      <c r="AA402" s="16">
        <v>45.58</v>
      </c>
      <c r="AB402" s="16">
        <v>18.89</v>
      </c>
      <c r="AC402" s="20">
        <v>43499.085513680002</v>
      </c>
      <c r="AD402" s="7">
        <v>21136.640445339999</v>
      </c>
      <c r="AE402" s="20">
        <f t="shared" si="6"/>
        <v>27282.926735210003</v>
      </c>
      <c r="AF402" s="20">
        <v>11080.294609</v>
      </c>
      <c r="AG402" s="20">
        <v>11144.185315549999</v>
      </c>
      <c r="AH402" s="20">
        <v>3656.8685793899999</v>
      </c>
      <c r="AI402" s="20">
        <v>1118.5299001599999</v>
      </c>
      <c r="AJ402" s="20">
        <v>203.85492737999999</v>
      </c>
      <c r="AK402" s="20">
        <v>27.81020359</v>
      </c>
      <c r="AL402" s="20">
        <v>51.38320014</v>
      </c>
      <c r="AM402" s="20">
        <v>16216.15877855</v>
      </c>
      <c r="AN402" s="20">
        <v>23185.68025351</v>
      </c>
      <c r="AO402" s="20">
        <v>4649.2266646799999</v>
      </c>
      <c r="AP402" s="20">
        <v>20313.405260250001</v>
      </c>
      <c r="AQ402" s="20">
        <v>11566.93211387</v>
      </c>
      <c r="AR402" s="20">
        <v>19136.784235939998</v>
      </c>
      <c r="AS402" s="20">
        <v>28036.085513760001</v>
      </c>
      <c r="AT402" s="20">
        <v>22223.79301759</v>
      </c>
      <c r="AU402" s="20">
        <v>1556.46141231</v>
      </c>
      <c r="AV402" s="20">
        <v>3563.2096884500002</v>
      </c>
      <c r="AW402" s="20">
        <v>652.49217753000005</v>
      </c>
      <c r="AX402" s="20">
        <v>40.129217879999999</v>
      </c>
    </row>
    <row r="403" spans="1:50">
      <c r="A403" s="2">
        <v>2932903</v>
      </c>
      <c r="B403" s="2" t="s">
        <v>408</v>
      </c>
      <c r="C403" s="3">
        <v>88673</v>
      </c>
      <c r="D403" s="4">
        <v>72.59</v>
      </c>
      <c r="E403" s="4">
        <v>27.41</v>
      </c>
      <c r="F403" s="4">
        <v>49.09</v>
      </c>
      <c r="G403" s="4">
        <v>50.91</v>
      </c>
      <c r="H403" s="7">
        <v>8140.1814000000004</v>
      </c>
      <c r="I403" s="7">
        <v>15500.0404</v>
      </c>
      <c r="J403" s="7">
        <v>17441.9791</v>
      </c>
      <c r="K403" s="7">
        <v>21600.742799999996</v>
      </c>
      <c r="L403" s="7">
        <v>17894.2114</v>
      </c>
      <c r="M403" s="7">
        <v>8104.7122000000008</v>
      </c>
      <c r="N403" s="9">
        <v>24976</v>
      </c>
      <c r="O403" s="7">
        <v>26342</v>
      </c>
      <c r="P403" s="11">
        <v>351</v>
      </c>
      <c r="Q403" s="16">
        <v>16.309999999999999</v>
      </c>
      <c r="R403" s="16">
        <v>33.549999999999997</v>
      </c>
      <c r="S403" s="16">
        <v>61.53</v>
      </c>
      <c r="T403" s="17">
        <v>20081</v>
      </c>
      <c r="U403" s="16">
        <v>26.54</v>
      </c>
      <c r="V403" s="16">
        <v>19.2</v>
      </c>
      <c r="W403" s="16">
        <v>48.48</v>
      </c>
      <c r="X403" s="16">
        <v>59.15</v>
      </c>
      <c r="Y403" s="16">
        <v>22.43</v>
      </c>
      <c r="Z403" s="16">
        <v>19.05</v>
      </c>
      <c r="AA403" s="16">
        <v>29.1</v>
      </c>
      <c r="AB403" s="16">
        <v>21.8</v>
      </c>
      <c r="AC403" s="20">
        <v>73792.255818909995</v>
      </c>
      <c r="AD403" s="7">
        <v>39037.832036389998</v>
      </c>
      <c r="AE403" s="20">
        <f t="shared" si="6"/>
        <v>49699.089488099999</v>
      </c>
      <c r="AF403" s="20">
        <v>15003.9357948</v>
      </c>
      <c r="AG403" s="20">
        <v>20884.21048157</v>
      </c>
      <c r="AH403" s="20">
        <v>8435.3127196599999</v>
      </c>
      <c r="AI403" s="20">
        <v>3992.3467539600001</v>
      </c>
      <c r="AJ403" s="20">
        <v>1046.18865841</v>
      </c>
      <c r="AK403" s="20">
        <v>256.07783605999998</v>
      </c>
      <c r="AL403" s="20">
        <v>81.017243640000004</v>
      </c>
      <c r="AM403" s="20">
        <v>24093.16633077</v>
      </c>
      <c r="AN403" s="20">
        <v>43900.637368590003</v>
      </c>
      <c r="AO403" s="20">
        <v>5923.2438124700002</v>
      </c>
      <c r="AP403" s="20">
        <v>29891.618450279999</v>
      </c>
      <c r="AQ403" s="20">
        <v>18169.922518300002</v>
      </c>
      <c r="AR403" s="20">
        <v>32062.256713430001</v>
      </c>
      <c r="AS403" s="20">
        <v>47351.255818860001</v>
      </c>
      <c r="AT403" s="20">
        <v>29432.31940004</v>
      </c>
      <c r="AU403" s="20">
        <v>5776.3121787199998</v>
      </c>
      <c r="AV403" s="20">
        <v>10078.229597109999</v>
      </c>
      <c r="AW403" s="20">
        <v>2038.59706572</v>
      </c>
      <c r="AX403" s="20">
        <v>25.797577270000001</v>
      </c>
    </row>
    <row r="404" spans="1:50">
      <c r="A404" s="2">
        <v>2900702</v>
      </c>
      <c r="B404" s="2" t="s">
        <v>409</v>
      </c>
      <c r="C404" s="3">
        <v>141949</v>
      </c>
      <c r="D404" s="4">
        <v>87.38</v>
      </c>
      <c r="E404" s="4">
        <v>12.62</v>
      </c>
      <c r="F404" s="4">
        <v>47.35</v>
      </c>
      <c r="G404" s="4">
        <v>52.65</v>
      </c>
      <c r="H404" s="7">
        <v>11895.326200000001</v>
      </c>
      <c r="I404" s="7">
        <v>21192.985699999997</v>
      </c>
      <c r="J404" s="7">
        <v>26161.200699999998</v>
      </c>
      <c r="K404" s="7">
        <v>37488.730899999995</v>
      </c>
      <c r="L404" s="7">
        <v>30490.645199999999</v>
      </c>
      <c r="M404" s="7">
        <v>14720.111299999999</v>
      </c>
      <c r="N404" s="9">
        <v>22114</v>
      </c>
      <c r="O404" s="7">
        <v>41637</v>
      </c>
      <c r="P404" s="11">
        <v>478</v>
      </c>
      <c r="Q404" s="16">
        <v>7.66</v>
      </c>
      <c r="R404" s="16">
        <v>20.76</v>
      </c>
      <c r="S404" s="16">
        <v>47.5</v>
      </c>
      <c r="T404" s="17">
        <v>5772</v>
      </c>
      <c r="U404" s="16">
        <v>14.29</v>
      </c>
      <c r="V404" s="16">
        <v>10.16</v>
      </c>
      <c r="W404" s="16">
        <v>43.73</v>
      </c>
      <c r="X404" s="16">
        <v>53.48</v>
      </c>
      <c r="Y404" s="16">
        <v>44.78</v>
      </c>
      <c r="Z404" s="16">
        <v>42.47</v>
      </c>
      <c r="AA404" s="16">
        <v>11.49</v>
      </c>
      <c r="AB404" s="16">
        <v>4.05</v>
      </c>
      <c r="AC404" s="20">
        <v>121194.96498013999</v>
      </c>
      <c r="AD404" s="7">
        <v>58099.705227869999</v>
      </c>
      <c r="AE404" s="20">
        <f t="shared" si="6"/>
        <v>77112.403892649992</v>
      </c>
      <c r="AF404" s="20">
        <v>14112.452377989999</v>
      </c>
      <c r="AG404" s="20">
        <v>29445.795135230001</v>
      </c>
      <c r="AH404" s="20">
        <v>17638.656916060001</v>
      </c>
      <c r="AI404" s="20">
        <v>11306.65673948</v>
      </c>
      <c r="AJ404" s="20">
        <v>3391.5446920999998</v>
      </c>
      <c r="AK404" s="20">
        <v>917.25213882000003</v>
      </c>
      <c r="AL404" s="20">
        <v>300.04589297000001</v>
      </c>
      <c r="AM404" s="20">
        <v>44082.561087629998</v>
      </c>
      <c r="AN404" s="20">
        <v>67016.312987650002</v>
      </c>
      <c r="AO404" s="20">
        <v>9361.5366440800008</v>
      </c>
      <c r="AP404" s="20">
        <v>54178.651992630002</v>
      </c>
      <c r="AQ404" s="20">
        <v>34721.024443549999</v>
      </c>
      <c r="AR404" s="20">
        <v>42943.277484600003</v>
      </c>
      <c r="AS404" s="20">
        <v>82501.964980279998</v>
      </c>
      <c r="AT404" s="20">
        <v>37356.084330190002</v>
      </c>
      <c r="AU404" s="20">
        <v>12335.14998393</v>
      </c>
      <c r="AV404" s="20">
        <v>26992.30864096</v>
      </c>
      <c r="AW404" s="20">
        <v>5629.3231235200001</v>
      </c>
      <c r="AX404" s="20">
        <v>189.09890168000001</v>
      </c>
    </row>
    <row r="405" spans="1:50">
      <c r="A405" s="2">
        <v>2903201</v>
      </c>
      <c r="B405" s="2" t="s">
        <v>410</v>
      </c>
      <c r="C405" s="3">
        <v>137427</v>
      </c>
      <c r="D405" s="4">
        <v>90.04</v>
      </c>
      <c r="E405" s="4">
        <v>9.9600000000000009</v>
      </c>
      <c r="F405" s="4">
        <v>49.42</v>
      </c>
      <c r="G405" s="4">
        <v>50.58</v>
      </c>
      <c r="H405" s="7">
        <v>14168.7237</v>
      </c>
      <c r="I405" s="7">
        <v>22840.367400000003</v>
      </c>
      <c r="J405" s="7">
        <v>28639.786800000002</v>
      </c>
      <c r="K405" s="7">
        <v>37215.231599999999</v>
      </c>
      <c r="L405" s="7">
        <v>25822.533299999999</v>
      </c>
      <c r="M405" s="7">
        <v>8726.6144999999997</v>
      </c>
      <c r="N405" s="9">
        <v>20748</v>
      </c>
      <c r="O405" s="7">
        <v>38577</v>
      </c>
      <c r="P405" s="11">
        <v>530</v>
      </c>
      <c r="Q405" s="16">
        <v>5.52</v>
      </c>
      <c r="R405" s="16">
        <v>17.8</v>
      </c>
      <c r="S405" s="16">
        <v>44.91</v>
      </c>
      <c r="T405" s="17">
        <v>8386</v>
      </c>
      <c r="U405" s="16">
        <v>15.58</v>
      </c>
      <c r="V405" s="16">
        <v>10.33</v>
      </c>
      <c r="W405" s="16">
        <v>35.64</v>
      </c>
      <c r="X405" s="16">
        <v>33.630000000000003</v>
      </c>
      <c r="Y405" s="16">
        <v>54.74</v>
      </c>
      <c r="Z405" s="16">
        <v>59.97</v>
      </c>
      <c r="AA405" s="16">
        <v>9.6199999999999992</v>
      </c>
      <c r="AB405" s="16">
        <v>6.4</v>
      </c>
      <c r="AC405" s="20">
        <v>113674.42499715999</v>
      </c>
      <c r="AD405" s="7">
        <v>61183.885849049999</v>
      </c>
      <c r="AE405" s="20">
        <f t="shared" si="6"/>
        <v>74849.171933080012</v>
      </c>
      <c r="AF405" s="20">
        <v>11179.399524640001</v>
      </c>
      <c r="AG405" s="20">
        <v>27030.23327999</v>
      </c>
      <c r="AH405" s="20">
        <v>19989.878132549999</v>
      </c>
      <c r="AI405" s="20">
        <v>11189.5567023</v>
      </c>
      <c r="AJ405" s="20">
        <v>3663.3145203200002</v>
      </c>
      <c r="AK405" s="20">
        <v>1281.0408935400001</v>
      </c>
      <c r="AL405" s="20">
        <v>515.74887974000001</v>
      </c>
      <c r="AM405" s="20">
        <v>38825.25306404</v>
      </c>
      <c r="AN405" s="20">
        <v>67508.348738159999</v>
      </c>
      <c r="AO405" s="20">
        <v>7099.6049112500004</v>
      </c>
      <c r="AP405" s="20">
        <v>46166.076258959998</v>
      </c>
      <c r="AQ405" s="20">
        <v>31725.64815279</v>
      </c>
      <c r="AR405" s="20">
        <v>46460.076816610002</v>
      </c>
      <c r="AS405" s="20">
        <v>71794.424997120004</v>
      </c>
      <c r="AT405" s="20">
        <v>32877.559211330001</v>
      </c>
      <c r="AU405" s="20">
        <v>9398.4396801500006</v>
      </c>
      <c r="AV405" s="20">
        <v>23461.42773748</v>
      </c>
      <c r="AW405" s="20">
        <v>5910.7592951500001</v>
      </c>
      <c r="AX405" s="20">
        <v>146.23907301</v>
      </c>
    </row>
    <row r="406" spans="1:50">
      <c r="A406" s="2">
        <v>2905701</v>
      </c>
      <c r="B406" s="2" t="s">
        <v>411</v>
      </c>
      <c r="C406" s="3">
        <v>242970</v>
      </c>
      <c r="D406" s="4">
        <v>95.47</v>
      </c>
      <c r="E406" s="4">
        <v>4.53</v>
      </c>
      <c r="F406" s="4">
        <v>49.68</v>
      </c>
      <c r="G406" s="4">
        <v>50.32</v>
      </c>
      <c r="H406" s="7">
        <v>23908.248</v>
      </c>
      <c r="I406" s="7">
        <v>38510.745000000003</v>
      </c>
      <c r="J406" s="7">
        <v>47087.585999999996</v>
      </c>
      <c r="K406" s="7">
        <v>70704.27</v>
      </c>
      <c r="L406" s="7">
        <v>48569.703000000001</v>
      </c>
      <c r="M406" s="7">
        <v>14213.745000000001</v>
      </c>
      <c r="N406" s="9">
        <v>28094</v>
      </c>
      <c r="O406" s="7">
        <v>73991</v>
      </c>
      <c r="P406" s="11">
        <v>475</v>
      </c>
      <c r="Q406" s="16">
        <v>6.03</v>
      </c>
      <c r="R406" s="16">
        <v>18.37</v>
      </c>
      <c r="S406" s="16">
        <v>45.64</v>
      </c>
      <c r="T406" s="17">
        <v>4739</v>
      </c>
      <c r="U406" s="16">
        <v>12.35</v>
      </c>
      <c r="V406" s="16">
        <v>7.78</v>
      </c>
      <c r="W406" s="16">
        <v>58.36</v>
      </c>
      <c r="X406" s="16">
        <v>62.37</v>
      </c>
      <c r="Y406" s="16">
        <v>36.61</v>
      </c>
      <c r="Z406" s="16">
        <v>35.479999999999997</v>
      </c>
      <c r="AA406" s="16">
        <v>5.03</v>
      </c>
      <c r="AB406" s="16">
        <v>2.15</v>
      </c>
      <c r="AC406" s="20">
        <v>203005.31204161001</v>
      </c>
      <c r="AD406" s="7">
        <v>106129.53448944</v>
      </c>
      <c r="AE406" s="20">
        <f t="shared" si="6"/>
        <v>130421.17143221</v>
      </c>
      <c r="AF406" s="20">
        <v>21756.45015723</v>
      </c>
      <c r="AG406" s="20">
        <v>40509.506664300003</v>
      </c>
      <c r="AH406" s="20">
        <v>38293.446224740001</v>
      </c>
      <c r="AI406" s="20">
        <v>22669.587424289999</v>
      </c>
      <c r="AJ406" s="20">
        <v>5143.1906666200002</v>
      </c>
      <c r="AK406" s="20">
        <v>1370.81706257</v>
      </c>
      <c r="AL406" s="20">
        <v>678.17323246000001</v>
      </c>
      <c r="AM406" s="20">
        <v>72584.140609470007</v>
      </c>
      <c r="AN406" s="20">
        <v>125447.30193011</v>
      </c>
      <c r="AO406" s="20">
        <v>18285.933942920001</v>
      </c>
      <c r="AP406" s="20">
        <v>77558.010111569994</v>
      </c>
      <c r="AQ406" s="20">
        <v>54298.206666550002</v>
      </c>
      <c r="AR406" s="20">
        <v>75697.227721920004</v>
      </c>
      <c r="AS406" s="20">
        <v>133480.31204168999</v>
      </c>
      <c r="AT406" s="20">
        <v>60880.48694029</v>
      </c>
      <c r="AU406" s="20">
        <v>21302.09254474</v>
      </c>
      <c r="AV406" s="20">
        <v>43811.408863789999</v>
      </c>
      <c r="AW406" s="20">
        <v>6989.7551486700004</v>
      </c>
      <c r="AX406" s="20">
        <v>496.56854420000002</v>
      </c>
    </row>
    <row r="407" spans="1:50">
      <c r="A407" s="2">
        <v>2910727</v>
      </c>
      <c r="B407" s="2" t="s">
        <v>412</v>
      </c>
      <c r="C407" s="3">
        <v>100196</v>
      </c>
      <c r="D407" s="4">
        <v>93.23</v>
      </c>
      <c r="E407" s="4">
        <v>6.77</v>
      </c>
      <c r="F407" s="4">
        <v>49.3</v>
      </c>
      <c r="G407" s="4">
        <v>50.7</v>
      </c>
      <c r="H407" s="7">
        <v>10159.874400000001</v>
      </c>
      <c r="I407" s="7">
        <v>17434.103999999999</v>
      </c>
      <c r="J407" s="7">
        <v>18676.5344</v>
      </c>
      <c r="K407" s="7">
        <v>25780.430800000002</v>
      </c>
      <c r="L407" s="7">
        <v>19798.729600000002</v>
      </c>
      <c r="M407" s="7">
        <v>8336.3071999999993</v>
      </c>
      <c r="N407" s="9">
        <v>21484</v>
      </c>
      <c r="O407" s="7">
        <v>29461</v>
      </c>
      <c r="P407" s="11">
        <v>484</v>
      </c>
      <c r="Q407" s="16">
        <v>5.25</v>
      </c>
      <c r="R407" s="16">
        <v>19.02</v>
      </c>
      <c r="S407" s="16">
        <v>48.14</v>
      </c>
      <c r="T407" s="17">
        <v>3582</v>
      </c>
      <c r="U407" s="16">
        <v>20.57</v>
      </c>
      <c r="V407" s="16">
        <v>14.8</v>
      </c>
      <c r="W407" s="16">
        <v>21.4</v>
      </c>
      <c r="X407" s="16">
        <v>34.76</v>
      </c>
      <c r="Y407" s="16">
        <v>71.08</v>
      </c>
      <c r="Z407" s="16">
        <v>61.32</v>
      </c>
      <c r="AA407" s="16">
        <v>7.52</v>
      </c>
      <c r="AB407" s="16">
        <v>3.91</v>
      </c>
      <c r="AC407" s="20">
        <v>82696.96545525</v>
      </c>
      <c r="AD407" s="7">
        <v>43588.454581350001</v>
      </c>
      <c r="AE407" s="20">
        <f t="shared" si="6"/>
        <v>53794.6126448</v>
      </c>
      <c r="AF407" s="20">
        <v>7901.0507158600003</v>
      </c>
      <c r="AG407" s="20">
        <v>21504.087415440001</v>
      </c>
      <c r="AH407" s="20">
        <v>13606.816749879999</v>
      </c>
      <c r="AI407" s="20">
        <v>7395.5737575499998</v>
      </c>
      <c r="AJ407" s="20">
        <v>2291.0692340199998</v>
      </c>
      <c r="AK407" s="20">
        <v>763.68702112999995</v>
      </c>
      <c r="AL407" s="20">
        <v>332.32775092000003</v>
      </c>
      <c r="AM407" s="20">
        <v>28902.352810299999</v>
      </c>
      <c r="AN407" s="20">
        <v>49010.981689159998</v>
      </c>
      <c r="AO407" s="20">
        <v>5538.01396879</v>
      </c>
      <c r="AP407" s="20">
        <v>33685.98376594</v>
      </c>
      <c r="AQ407" s="20">
        <v>23364.338841510002</v>
      </c>
      <c r="AR407" s="20">
        <v>33292.329140889997</v>
      </c>
      <c r="AS407" s="20">
        <v>53901.96545512</v>
      </c>
      <c r="AT407" s="20">
        <v>29240.33574848</v>
      </c>
      <c r="AU407" s="20">
        <v>6441.2887927000002</v>
      </c>
      <c r="AV407" s="20">
        <v>14513.55484631</v>
      </c>
      <c r="AW407" s="20">
        <v>3568.8896545500002</v>
      </c>
      <c r="AX407" s="20">
        <v>137.89641308</v>
      </c>
    </row>
    <row r="408" spans="1:50">
      <c r="A408" s="2">
        <v>2913606</v>
      </c>
      <c r="B408" s="2" t="s">
        <v>413</v>
      </c>
      <c r="C408" s="3">
        <v>184236</v>
      </c>
      <c r="D408" s="4">
        <v>84.28</v>
      </c>
      <c r="E408" s="4">
        <v>15.72</v>
      </c>
      <c r="F408" s="4">
        <v>48.55</v>
      </c>
      <c r="G408" s="4">
        <v>51.45</v>
      </c>
      <c r="H408" s="7">
        <v>16894.441199999997</v>
      </c>
      <c r="I408" s="7">
        <v>29533.0308</v>
      </c>
      <c r="J408" s="7">
        <v>32959.820399999997</v>
      </c>
      <c r="K408" s="7">
        <v>44732.500800000002</v>
      </c>
      <c r="L408" s="7">
        <v>41121.475200000001</v>
      </c>
      <c r="M408" s="7">
        <v>19013.155200000001</v>
      </c>
      <c r="N408" s="9">
        <v>34412</v>
      </c>
      <c r="O408" s="7">
        <v>56003</v>
      </c>
      <c r="P408" s="11">
        <v>506</v>
      </c>
      <c r="Q408" s="16">
        <v>7.05</v>
      </c>
      <c r="R408" s="16">
        <v>21.68</v>
      </c>
      <c r="S408" s="16">
        <v>50.24</v>
      </c>
      <c r="T408" s="17">
        <v>15685</v>
      </c>
      <c r="U408" s="16">
        <v>20.6</v>
      </c>
      <c r="V408" s="16">
        <v>12.49</v>
      </c>
      <c r="W408" s="16">
        <v>47.35</v>
      </c>
      <c r="X408" s="16">
        <v>58.02</v>
      </c>
      <c r="Y408" s="16">
        <v>30.12</v>
      </c>
      <c r="Z408" s="16">
        <v>32.94</v>
      </c>
      <c r="AA408" s="16">
        <v>22.53</v>
      </c>
      <c r="AB408" s="16">
        <v>9.0399999999999991</v>
      </c>
      <c r="AC408" s="20">
        <v>155071.82924592</v>
      </c>
      <c r="AD408" s="7">
        <v>76609.516597850001</v>
      </c>
      <c r="AE408" s="20">
        <f t="shared" si="6"/>
        <v>106667.11925552999</v>
      </c>
      <c r="AF408" s="20">
        <v>21852.379189269999</v>
      </c>
      <c r="AG408" s="20">
        <v>40226.690958109997</v>
      </c>
      <c r="AH408" s="20">
        <v>23882.358733689998</v>
      </c>
      <c r="AI408" s="20">
        <v>13841.33957776</v>
      </c>
      <c r="AJ408" s="20">
        <v>4514.8809291500002</v>
      </c>
      <c r="AK408" s="20">
        <v>1566.8673130899999</v>
      </c>
      <c r="AL408" s="20">
        <v>782.60255445999996</v>
      </c>
      <c r="AM408" s="20">
        <v>48404.709990379997</v>
      </c>
      <c r="AN408" s="20">
        <v>87718.082018710003</v>
      </c>
      <c r="AO408" s="20">
        <v>11223.81057283</v>
      </c>
      <c r="AP408" s="20">
        <v>67353.747227200001</v>
      </c>
      <c r="AQ408" s="20">
        <v>37180.899417549997</v>
      </c>
      <c r="AR408" s="20">
        <v>61303.138005269997</v>
      </c>
      <c r="AS408" s="20">
        <v>104938.82924592</v>
      </c>
      <c r="AT408" s="20">
        <v>52992.16125356</v>
      </c>
      <c r="AU408" s="20">
        <v>14215.95042155</v>
      </c>
      <c r="AV408" s="20">
        <v>28621.194054470001</v>
      </c>
      <c r="AW408" s="20">
        <v>8985.5531971300006</v>
      </c>
      <c r="AX408" s="20">
        <v>123.97031921</v>
      </c>
    </row>
    <row r="409" spans="1:50">
      <c r="A409" s="2">
        <v>2914802</v>
      </c>
      <c r="B409" s="2" t="s">
        <v>414</v>
      </c>
      <c r="C409" s="3">
        <v>204667</v>
      </c>
      <c r="D409" s="4">
        <v>97.55</v>
      </c>
      <c r="E409" s="4">
        <v>2.4500000000000002</v>
      </c>
      <c r="F409" s="4">
        <v>47.36</v>
      </c>
      <c r="G409" s="4">
        <v>52.64</v>
      </c>
      <c r="H409" s="7">
        <v>17007.827700000002</v>
      </c>
      <c r="I409" s="7">
        <v>29635.781600000002</v>
      </c>
      <c r="J409" s="7">
        <v>37167.527200000004</v>
      </c>
      <c r="K409" s="7">
        <v>51739.817599999995</v>
      </c>
      <c r="L409" s="7">
        <v>46623.142599999999</v>
      </c>
      <c r="M409" s="7">
        <v>22492.903300000002</v>
      </c>
      <c r="N409" s="9">
        <v>32794</v>
      </c>
      <c r="O409" s="7">
        <v>63020</v>
      </c>
      <c r="P409" s="11">
        <v>546</v>
      </c>
      <c r="Q409" s="16">
        <v>6.05</v>
      </c>
      <c r="R409" s="16">
        <v>18.04</v>
      </c>
      <c r="S409" s="16">
        <v>44.35</v>
      </c>
      <c r="T409" s="17">
        <v>4790</v>
      </c>
      <c r="U409" s="16">
        <v>15.14</v>
      </c>
      <c r="V409" s="16">
        <v>10.38</v>
      </c>
      <c r="W409" s="16">
        <v>73.180000000000007</v>
      </c>
      <c r="X409" s="16">
        <v>78.14</v>
      </c>
      <c r="Y409" s="16">
        <v>21.9</v>
      </c>
      <c r="Z409" s="16">
        <v>19.3</v>
      </c>
      <c r="AA409" s="16">
        <v>4.93</v>
      </c>
      <c r="AB409" s="16">
        <v>2.56</v>
      </c>
      <c r="AC409" s="20">
        <v>175027.22722492999</v>
      </c>
      <c r="AD409" s="7">
        <v>84833.829116780005</v>
      </c>
      <c r="AE409" s="20">
        <f t="shared" si="6"/>
        <v>117116.94697998</v>
      </c>
      <c r="AF409" s="20">
        <v>19201.997404720001</v>
      </c>
      <c r="AG409" s="20">
        <v>45445.33261677</v>
      </c>
      <c r="AH409" s="20">
        <v>27937.23959908</v>
      </c>
      <c r="AI409" s="20">
        <v>16693.638716360001</v>
      </c>
      <c r="AJ409" s="20">
        <v>5286.2287002700004</v>
      </c>
      <c r="AK409" s="20">
        <v>1770.76584961</v>
      </c>
      <c r="AL409" s="20">
        <v>781.74409317000004</v>
      </c>
      <c r="AM409" s="20">
        <v>57910.280244900001</v>
      </c>
      <c r="AN409" s="20">
        <v>98548.596806879999</v>
      </c>
      <c r="AO409" s="20">
        <v>12015.665131600001</v>
      </c>
      <c r="AP409" s="20">
        <v>76478.630418000001</v>
      </c>
      <c r="AQ409" s="20">
        <v>45894.615113300002</v>
      </c>
      <c r="AR409" s="20">
        <v>63654.442488890003</v>
      </c>
      <c r="AS409" s="20">
        <v>120753.42403989</v>
      </c>
      <c r="AT409" s="20">
        <v>55951.926443099997</v>
      </c>
      <c r="AU409" s="20">
        <v>17805.633509790001</v>
      </c>
      <c r="AV409" s="20">
        <v>35746.185280580001</v>
      </c>
      <c r="AW409" s="20">
        <v>11021.71544792</v>
      </c>
      <c r="AX409" s="20">
        <v>227.9633585</v>
      </c>
    </row>
    <row r="410" spans="1:50">
      <c r="A410" s="2">
        <v>2918001</v>
      </c>
      <c r="B410" s="2" t="s">
        <v>415</v>
      </c>
      <c r="C410" s="3">
        <v>151895</v>
      </c>
      <c r="D410" s="4">
        <v>91.79</v>
      </c>
      <c r="E410" s="4">
        <v>8.2100000000000009</v>
      </c>
      <c r="F410" s="4">
        <v>48.46</v>
      </c>
      <c r="G410" s="4">
        <v>51.54</v>
      </c>
      <c r="H410" s="7">
        <v>13655.360500000001</v>
      </c>
      <c r="I410" s="7">
        <v>23012.092499999999</v>
      </c>
      <c r="J410" s="7">
        <v>28146.143500000002</v>
      </c>
      <c r="K410" s="7">
        <v>37669.96</v>
      </c>
      <c r="L410" s="7">
        <v>32080.224000000002</v>
      </c>
      <c r="M410" s="7">
        <v>17331.219499999999</v>
      </c>
      <c r="N410" s="9">
        <v>36648</v>
      </c>
      <c r="O410" s="7">
        <v>45309</v>
      </c>
      <c r="P410" s="11">
        <v>409</v>
      </c>
      <c r="Q410" s="16">
        <v>9.16</v>
      </c>
      <c r="R410" s="16">
        <v>25.15</v>
      </c>
      <c r="S410" s="16">
        <v>54.7</v>
      </c>
      <c r="T410" s="17">
        <v>7827</v>
      </c>
      <c r="U410" s="16">
        <v>22.32</v>
      </c>
      <c r="V410" s="16">
        <v>15.9</v>
      </c>
      <c r="W410" s="16">
        <v>62.26</v>
      </c>
      <c r="X410" s="16">
        <v>75.63</v>
      </c>
      <c r="Y410" s="16">
        <v>26.26</v>
      </c>
      <c r="Z410" s="16">
        <v>18.75</v>
      </c>
      <c r="AA410" s="16">
        <v>11.48</v>
      </c>
      <c r="AB410" s="16">
        <v>5.62</v>
      </c>
      <c r="AC410" s="20">
        <v>128478.18896112</v>
      </c>
      <c r="AD410" s="7">
        <v>63269.281461339997</v>
      </c>
      <c r="AE410" s="20">
        <f t="shared" si="6"/>
        <v>85277.72216058</v>
      </c>
      <c r="AF410" s="20">
        <v>18021.407619699999</v>
      </c>
      <c r="AG410" s="20">
        <v>38611.150650759999</v>
      </c>
      <c r="AH410" s="20">
        <v>16069.78081896</v>
      </c>
      <c r="AI410" s="20">
        <v>8552.0641933499992</v>
      </c>
      <c r="AJ410" s="20">
        <v>2900.9233404500001</v>
      </c>
      <c r="AK410" s="20">
        <v>781.51657531000001</v>
      </c>
      <c r="AL410" s="20">
        <v>340.87896204999998</v>
      </c>
      <c r="AM410" s="20">
        <v>43200.46680047</v>
      </c>
      <c r="AN410" s="20">
        <v>70548.31093136</v>
      </c>
      <c r="AO410" s="20">
        <v>7858.2039658499998</v>
      </c>
      <c r="AP410" s="20">
        <v>57929.87802969</v>
      </c>
      <c r="AQ410" s="20">
        <v>35342.26283462</v>
      </c>
      <c r="AR410" s="20">
        <v>49798.978263639998</v>
      </c>
      <c r="AS410" s="20">
        <v>87045.188961079999</v>
      </c>
      <c r="AT410" s="20">
        <v>48070.873194430002</v>
      </c>
      <c r="AU410" s="20">
        <v>10906.19962926</v>
      </c>
      <c r="AV410" s="20">
        <v>21566.900407680001</v>
      </c>
      <c r="AW410" s="20">
        <v>6069.6312613299997</v>
      </c>
      <c r="AX410" s="20">
        <v>431.58446837999998</v>
      </c>
    </row>
    <row r="411" spans="1:50">
      <c r="A411" s="2">
        <v>2918407</v>
      </c>
      <c r="B411" s="2" t="s">
        <v>416</v>
      </c>
      <c r="C411" s="3">
        <v>197965</v>
      </c>
      <c r="D411" s="4">
        <v>81.209999999999994</v>
      </c>
      <c r="E411" s="4">
        <v>18.79</v>
      </c>
      <c r="F411" s="4">
        <v>49.04</v>
      </c>
      <c r="G411" s="4">
        <v>50.96</v>
      </c>
      <c r="H411" s="7">
        <v>21043.679500000002</v>
      </c>
      <c r="I411" s="7">
        <v>34327.131000000001</v>
      </c>
      <c r="J411" s="7">
        <v>38682.360999999997</v>
      </c>
      <c r="K411" s="7">
        <v>50382.092499999999</v>
      </c>
      <c r="L411" s="7">
        <v>37850.908000000003</v>
      </c>
      <c r="M411" s="7">
        <v>15718.421</v>
      </c>
      <c r="N411" s="9">
        <v>38100</v>
      </c>
      <c r="O411" s="7">
        <v>55019</v>
      </c>
      <c r="P411" s="11">
        <v>405</v>
      </c>
      <c r="Q411" s="16">
        <v>7.6</v>
      </c>
      <c r="R411" s="16">
        <v>24.15</v>
      </c>
      <c r="S411" s="16">
        <v>55.3</v>
      </c>
      <c r="T411" s="17">
        <v>13450</v>
      </c>
      <c r="U411" s="16">
        <v>20.45</v>
      </c>
      <c r="V411" s="16">
        <v>13.36</v>
      </c>
      <c r="W411" s="16">
        <v>52.01</v>
      </c>
      <c r="X411" s="16">
        <v>62.17</v>
      </c>
      <c r="Y411" s="16">
        <v>32.229999999999997</v>
      </c>
      <c r="Z411" s="16">
        <v>30.58</v>
      </c>
      <c r="AA411" s="16">
        <v>15.76</v>
      </c>
      <c r="AB411" s="16">
        <v>7.24</v>
      </c>
      <c r="AC411" s="20">
        <v>162160.10692098</v>
      </c>
      <c r="AD411" s="7">
        <v>79661.118778339995</v>
      </c>
      <c r="AE411" s="20">
        <f t="shared" si="6"/>
        <v>102724.25340676001</v>
      </c>
      <c r="AF411" s="20">
        <v>20293.385723390002</v>
      </c>
      <c r="AG411" s="20">
        <v>40859.1621495</v>
      </c>
      <c r="AH411" s="20">
        <v>25417.32756324</v>
      </c>
      <c r="AI411" s="20">
        <v>11147.23088872</v>
      </c>
      <c r="AJ411" s="20">
        <v>3393.1651075599998</v>
      </c>
      <c r="AK411" s="20">
        <v>1036.2405068400001</v>
      </c>
      <c r="AL411" s="20">
        <v>577.74146751000001</v>
      </c>
      <c r="AM411" s="20">
        <v>59435.85351429</v>
      </c>
      <c r="AN411" s="20">
        <v>89599.715930799997</v>
      </c>
      <c r="AO411" s="20">
        <v>10367.9294751</v>
      </c>
      <c r="AP411" s="20">
        <v>72560.390990250002</v>
      </c>
      <c r="AQ411" s="20">
        <v>49067.924039190002</v>
      </c>
      <c r="AR411" s="20">
        <v>67900.690490549998</v>
      </c>
      <c r="AS411" s="20">
        <v>103932.10692106</v>
      </c>
      <c r="AT411" s="20">
        <v>55346.329155220003</v>
      </c>
      <c r="AU411" s="20">
        <v>14251.840907940001</v>
      </c>
      <c r="AV411" s="20">
        <v>27206.900719220001</v>
      </c>
      <c r="AW411" s="20">
        <v>6997.2309781200001</v>
      </c>
      <c r="AX411" s="20">
        <v>129.80516055999999</v>
      </c>
    </row>
    <row r="412" spans="1:50">
      <c r="A412" s="2">
        <v>2919207</v>
      </c>
      <c r="B412" s="2" t="s">
        <v>417</v>
      </c>
      <c r="C412" s="3">
        <v>163449</v>
      </c>
      <c r="D412" s="4">
        <v>100</v>
      </c>
      <c r="E412" s="4" t="s">
        <v>309</v>
      </c>
      <c r="F412" s="4">
        <v>48.5</v>
      </c>
      <c r="G412" s="4">
        <v>51.5</v>
      </c>
      <c r="H412" s="7">
        <v>14432.546699999999</v>
      </c>
      <c r="I412" s="7">
        <v>24729.833700000003</v>
      </c>
      <c r="J412" s="7">
        <v>29142.956699999999</v>
      </c>
      <c r="K412" s="7">
        <v>47678.073300000004</v>
      </c>
      <c r="L412" s="7">
        <v>35778.986100000002</v>
      </c>
      <c r="M412" s="7">
        <v>11702.948400000001</v>
      </c>
      <c r="N412" s="9">
        <v>12266</v>
      </c>
      <c r="O412" s="7">
        <v>49435</v>
      </c>
      <c r="P412" s="11">
        <v>878</v>
      </c>
      <c r="Q412" s="16">
        <v>3.59</v>
      </c>
      <c r="R412" s="16">
        <v>12.98</v>
      </c>
      <c r="S412" s="16">
        <v>35.950000000000003</v>
      </c>
      <c r="T412" s="17">
        <v>157</v>
      </c>
      <c r="U412" s="16">
        <v>9.43</v>
      </c>
      <c r="V412" s="16">
        <v>4.93</v>
      </c>
      <c r="W412" s="16">
        <v>62.12</v>
      </c>
      <c r="X412" s="16">
        <v>78.62</v>
      </c>
      <c r="Y412" s="16">
        <v>35.090000000000003</v>
      </c>
      <c r="Z412" s="16">
        <v>21.24</v>
      </c>
      <c r="AA412" s="16">
        <v>2.79</v>
      </c>
      <c r="AB412" s="16">
        <v>0.14000000000000001</v>
      </c>
      <c r="AC412" s="20">
        <v>138732.32738363001</v>
      </c>
      <c r="AD412" s="7">
        <v>78137.113842830004</v>
      </c>
      <c r="AE412" s="20">
        <f t="shared" si="6"/>
        <v>93411.101631889993</v>
      </c>
      <c r="AF412" s="20">
        <v>9548.8928156399998</v>
      </c>
      <c r="AG412" s="20">
        <v>29194.912971469999</v>
      </c>
      <c r="AH412" s="20">
        <v>26642.292750519999</v>
      </c>
      <c r="AI412" s="20">
        <v>14273.110440709999</v>
      </c>
      <c r="AJ412" s="20">
        <v>7327.0148429999999</v>
      </c>
      <c r="AK412" s="20">
        <v>4485.64698469</v>
      </c>
      <c r="AL412" s="20">
        <v>1939.2308258600001</v>
      </c>
      <c r="AM412" s="20">
        <v>45321.225751769998</v>
      </c>
      <c r="AN412" s="20">
        <v>87946.615853330004</v>
      </c>
      <c r="AO412" s="20">
        <v>8491.7444604100001</v>
      </c>
      <c r="AP412" s="20">
        <v>50785.711530330002</v>
      </c>
      <c r="AQ412" s="20">
        <v>36829.481291360004</v>
      </c>
      <c r="AR412" s="20">
        <v>51269.040609670003</v>
      </c>
      <c r="AS412" s="20">
        <v>95655.528722889998</v>
      </c>
      <c r="AT412" s="20">
        <v>33239.94458458</v>
      </c>
      <c r="AU412" s="20">
        <v>13740.59349429</v>
      </c>
      <c r="AV412" s="20">
        <v>33904.254898170002</v>
      </c>
      <c r="AW412" s="20">
        <v>14613.01071955</v>
      </c>
      <c r="AX412" s="20">
        <v>157.7250263</v>
      </c>
    </row>
    <row r="413" spans="1:50">
      <c r="A413" s="2">
        <v>2924009</v>
      </c>
      <c r="B413" s="2" t="s">
        <v>418</v>
      </c>
      <c r="C413" s="3">
        <v>108396</v>
      </c>
      <c r="D413" s="4">
        <v>86.17</v>
      </c>
      <c r="E413" s="4">
        <v>13.83</v>
      </c>
      <c r="F413" s="4">
        <v>47.94</v>
      </c>
      <c r="G413" s="4">
        <v>52.06</v>
      </c>
      <c r="H413" s="7">
        <v>10373.497200000002</v>
      </c>
      <c r="I413" s="7">
        <v>17636.029200000001</v>
      </c>
      <c r="J413" s="7">
        <v>19977.382799999999</v>
      </c>
      <c r="K413" s="7">
        <v>26762.972400000002</v>
      </c>
      <c r="L413" s="7">
        <v>22297.057200000003</v>
      </c>
      <c r="M413" s="7">
        <v>11370.740400000001</v>
      </c>
      <c r="N413" s="9">
        <v>26848</v>
      </c>
      <c r="O413" s="7">
        <v>31139</v>
      </c>
      <c r="P413" s="11">
        <v>455</v>
      </c>
      <c r="Q413" s="16">
        <v>9.65</v>
      </c>
      <c r="R413" s="16">
        <v>23.68</v>
      </c>
      <c r="S413" s="16">
        <v>50.48</v>
      </c>
      <c r="T413" s="17">
        <v>8844</v>
      </c>
      <c r="U413" s="16">
        <v>22.68</v>
      </c>
      <c r="V413" s="16">
        <v>16.7</v>
      </c>
      <c r="W413" s="16">
        <v>70.92</v>
      </c>
      <c r="X413" s="16">
        <v>79.319999999999993</v>
      </c>
      <c r="Y413" s="16">
        <v>18.73</v>
      </c>
      <c r="Z413" s="16">
        <v>12.2</v>
      </c>
      <c r="AA413" s="16">
        <v>10.35</v>
      </c>
      <c r="AB413" s="16">
        <v>8.4700000000000006</v>
      </c>
      <c r="AC413" s="20">
        <v>90929.79921605</v>
      </c>
      <c r="AD413" s="7">
        <v>42470.762245819998</v>
      </c>
      <c r="AE413" s="20">
        <f t="shared" si="6"/>
        <v>57191.009770129996</v>
      </c>
      <c r="AF413" s="20">
        <v>11535.347100770001</v>
      </c>
      <c r="AG413" s="20">
        <v>20472.932350750001</v>
      </c>
      <c r="AH413" s="20">
        <v>13286.23236613</v>
      </c>
      <c r="AI413" s="20">
        <v>8295.5611372099993</v>
      </c>
      <c r="AJ413" s="20">
        <v>2424.4718219599999</v>
      </c>
      <c r="AK413" s="20">
        <v>830.41487124000002</v>
      </c>
      <c r="AL413" s="20">
        <v>346.05012206999999</v>
      </c>
      <c r="AM413" s="20">
        <v>33738.789445950002</v>
      </c>
      <c r="AN413" s="20">
        <v>47159.913184980003</v>
      </c>
      <c r="AO413" s="20">
        <v>6122.05047698</v>
      </c>
      <c r="AP413" s="20">
        <v>43769.886031100003</v>
      </c>
      <c r="AQ413" s="20">
        <v>27616.738968969999</v>
      </c>
      <c r="AR413" s="20">
        <v>36320.613216630001</v>
      </c>
      <c r="AS413" s="20">
        <v>60644.799216059997</v>
      </c>
      <c r="AT413" s="20">
        <v>33647.012956830004</v>
      </c>
      <c r="AU413" s="20">
        <v>7155.8988770400001</v>
      </c>
      <c r="AV413" s="20">
        <v>15370.40395299</v>
      </c>
      <c r="AW413" s="20">
        <v>4316.3576235399996</v>
      </c>
      <c r="AX413" s="20">
        <v>155.12580566</v>
      </c>
    </row>
    <row r="414" spans="1:50">
      <c r="A414" s="2">
        <v>2925303</v>
      </c>
      <c r="B414" s="2" t="s">
        <v>419</v>
      </c>
      <c r="C414" s="3">
        <v>126929</v>
      </c>
      <c r="D414" s="4">
        <v>82</v>
      </c>
      <c r="E414" s="4">
        <v>18</v>
      </c>
      <c r="F414" s="4">
        <v>50.02</v>
      </c>
      <c r="G414" s="4">
        <v>49.98</v>
      </c>
      <c r="H414" s="7">
        <v>14647.606599999999</v>
      </c>
      <c r="I414" s="7">
        <v>24256.1319</v>
      </c>
      <c r="J414" s="7">
        <v>23634.179799999998</v>
      </c>
      <c r="K414" s="7">
        <v>34550.073799999998</v>
      </c>
      <c r="L414" s="7">
        <v>22885.298699999999</v>
      </c>
      <c r="M414" s="7">
        <v>6968.4021000000012</v>
      </c>
      <c r="N414" s="9">
        <v>21100</v>
      </c>
      <c r="O414" s="7">
        <v>38361</v>
      </c>
      <c r="P414" s="11">
        <v>457</v>
      </c>
      <c r="Q414" s="16">
        <v>7.17</v>
      </c>
      <c r="R414" s="16">
        <v>22.48</v>
      </c>
      <c r="S414" s="16">
        <v>52.29</v>
      </c>
      <c r="T414" s="17">
        <v>9127</v>
      </c>
      <c r="U414" s="16">
        <v>18.579999999999998</v>
      </c>
      <c r="V414" s="16">
        <v>11.98</v>
      </c>
      <c r="W414" s="16">
        <v>24.92</v>
      </c>
      <c r="X414" s="16">
        <v>51.35</v>
      </c>
      <c r="Y414" s="16">
        <v>62.44</v>
      </c>
      <c r="Z414" s="16">
        <v>41.78</v>
      </c>
      <c r="AA414" s="16">
        <v>12.64</v>
      </c>
      <c r="AB414" s="16">
        <v>6.87</v>
      </c>
      <c r="AC414" s="20">
        <v>101967.19117608</v>
      </c>
      <c r="AD414" s="7">
        <v>58015.808853659997</v>
      </c>
      <c r="AE414" s="20">
        <f t="shared" si="6"/>
        <v>69665.997575329995</v>
      </c>
      <c r="AF414" s="20">
        <v>11871.51356046</v>
      </c>
      <c r="AG414" s="20">
        <v>24629.747081270001</v>
      </c>
      <c r="AH414" s="20">
        <v>20452.254847380002</v>
      </c>
      <c r="AI414" s="20">
        <v>8823.8143042200008</v>
      </c>
      <c r="AJ414" s="20">
        <v>2597.8441435099999</v>
      </c>
      <c r="AK414" s="20">
        <v>913.43687951000004</v>
      </c>
      <c r="AL414" s="20">
        <v>377.38675898000002</v>
      </c>
      <c r="AM414" s="20">
        <v>32301.193600679999</v>
      </c>
      <c r="AN414" s="20">
        <v>64350.841117570002</v>
      </c>
      <c r="AO414" s="20">
        <v>6602.6930831099999</v>
      </c>
      <c r="AP414" s="20">
        <v>37616.350058440003</v>
      </c>
      <c r="AQ414" s="20">
        <v>25698.500517569999</v>
      </c>
      <c r="AR414" s="20">
        <v>42947.700270599998</v>
      </c>
      <c r="AS414" s="20">
        <v>64575.191176020002</v>
      </c>
      <c r="AT414" s="20">
        <v>35133.989161769998</v>
      </c>
      <c r="AU414" s="20">
        <v>9511.6280349799999</v>
      </c>
      <c r="AV414" s="20">
        <v>15081.860225779999</v>
      </c>
      <c r="AW414" s="20">
        <v>4702.3601983500002</v>
      </c>
      <c r="AX414" s="20">
        <v>145.35355514</v>
      </c>
    </row>
    <row r="415" spans="1:50">
      <c r="A415" s="2">
        <v>2930709</v>
      </c>
      <c r="B415" s="2" t="s">
        <v>420</v>
      </c>
      <c r="C415" s="3">
        <v>118047</v>
      </c>
      <c r="D415" s="4">
        <v>89.63</v>
      </c>
      <c r="E415" s="4">
        <v>10.37</v>
      </c>
      <c r="F415" s="4">
        <v>49.14</v>
      </c>
      <c r="G415" s="4">
        <v>50.86</v>
      </c>
      <c r="H415" s="7">
        <v>12017.184600000001</v>
      </c>
      <c r="I415" s="7">
        <v>20103.4041</v>
      </c>
      <c r="J415" s="7">
        <v>22369.906499999997</v>
      </c>
      <c r="K415" s="7">
        <v>33088.574099999998</v>
      </c>
      <c r="L415" s="7">
        <v>22971.946200000002</v>
      </c>
      <c r="M415" s="7">
        <v>7507.7892000000002</v>
      </c>
      <c r="N415" s="9">
        <v>13572</v>
      </c>
      <c r="O415" s="7">
        <v>35000</v>
      </c>
      <c r="P415" s="11">
        <v>372</v>
      </c>
      <c r="Q415" s="16">
        <v>7.77</v>
      </c>
      <c r="R415" s="16">
        <v>22.85</v>
      </c>
      <c r="S415" s="16">
        <v>52.49</v>
      </c>
      <c r="T415" s="17">
        <v>3102</v>
      </c>
      <c r="U415" s="16">
        <v>11.56</v>
      </c>
      <c r="V415" s="16">
        <v>7.9</v>
      </c>
      <c r="W415" s="16">
        <v>42.51</v>
      </c>
      <c r="X415" s="16">
        <v>57.96</v>
      </c>
      <c r="Y415" s="16">
        <v>46.82</v>
      </c>
      <c r="Z415" s="16">
        <v>39.08</v>
      </c>
      <c r="AA415" s="16">
        <v>10.67</v>
      </c>
      <c r="AB415" s="16">
        <v>2.96</v>
      </c>
      <c r="AC415" s="20">
        <v>97655.177387560005</v>
      </c>
      <c r="AD415" s="7">
        <v>45960.258792740002</v>
      </c>
      <c r="AE415" s="20">
        <f t="shared" si="6"/>
        <v>58578.747669069999</v>
      </c>
      <c r="AF415" s="20">
        <v>10332.057001360001</v>
      </c>
      <c r="AG415" s="20">
        <v>20869.516895569999</v>
      </c>
      <c r="AH415" s="20">
        <v>16723.980121500001</v>
      </c>
      <c r="AI415" s="20">
        <v>8675.3291831900005</v>
      </c>
      <c r="AJ415" s="20">
        <v>1480.1413055600001</v>
      </c>
      <c r="AK415" s="20">
        <v>359.96299504000001</v>
      </c>
      <c r="AL415" s="20">
        <v>137.76016684999999</v>
      </c>
      <c r="AM415" s="20">
        <v>39076.42971864</v>
      </c>
      <c r="AN415" s="20">
        <v>56229.319722729997</v>
      </c>
      <c r="AO415" s="20">
        <v>9262.5987943100008</v>
      </c>
      <c r="AP415" s="20">
        <v>41425.857664980002</v>
      </c>
      <c r="AQ415" s="20">
        <v>29813.830924329999</v>
      </c>
      <c r="AR415" s="20">
        <v>38666.58714525</v>
      </c>
      <c r="AS415" s="20">
        <v>63517.177387709999</v>
      </c>
      <c r="AT415" s="20">
        <v>29245.79354423</v>
      </c>
      <c r="AU415" s="20">
        <v>10149.222738840001</v>
      </c>
      <c r="AV415" s="20">
        <v>21736.551410420001</v>
      </c>
      <c r="AW415" s="20">
        <v>2252.43962259</v>
      </c>
      <c r="AX415" s="20">
        <v>133.17007163</v>
      </c>
    </row>
    <row r="416" spans="1:50">
      <c r="A416" s="2">
        <v>2931350</v>
      </c>
      <c r="B416" s="2" t="s">
        <v>421</v>
      </c>
      <c r="C416" s="3">
        <v>138341</v>
      </c>
      <c r="D416" s="4">
        <v>93.44</v>
      </c>
      <c r="E416" s="4">
        <v>6.56</v>
      </c>
      <c r="F416" s="4">
        <v>49.21</v>
      </c>
      <c r="G416" s="4">
        <v>50.79</v>
      </c>
      <c r="H416" s="7">
        <v>13778.7636</v>
      </c>
      <c r="I416" s="7">
        <v>22992.2742</v>
      </c>
      <c r="J416" s="7">
        <v>26395.462799999998</v>
      </c>
      <c r="K416" s="7">
        <v>34654.4205</v>
      </c>
      <c r="L416" s="7">
        <v>28415.241399999995</v>
      </c>
      <c r="M416" s="7">
        <v>12104.8375</v>
      </c>
      <c r="N416" s="9">
        <v>29766</v>
      </c>
      <c r="O416" s="7">
        <v>41028</v>
      </c>
      <c r="P416" s="11">
        <v>493</v>
      </c>
      <c r="Q416" s="16">
        <v>5.25</v>
      </c>
      <c r="R416" s="16">
        <v>17.91</v>
      </c>
      <c r="S416" s="16">
        <v>46.12</v>
      </c>
      <c r="T416" s="17">
        <v>4136</v>
      </c>
      <c r="U416" s="16">
        <v>21.34</v>
      </c>
      <c r="V416" s="16">
        <v>14.65</v>
      </c>
      <c r="W416" s="16">
        <v>38.03</v>
      </c>
      <c r="X416" s="16">
        <v>63.06</v>
      </c>
      <c r="Y416" s="16">
        <v>56.14</v>
      </c>
      <c r="Z416" s="16">
        <v>33.74</v>
      </c>
      <c r="AA416" s="16">
        <v>5.82</v>
      </c>
      <c r="AB416" s="16">
        <v>3.19</v>
      </c>
      <c r="AC416" s="20">
        <v>114643.61455964</v>
      </c>
      <c r="AD416" s="7">
        <v>61691.065130390001</v>
      </c>
      <c r="AE416" s="20">
        <f t="shared" si="6"/>
        <v>77654.803252059995</v>
      </c>
      <c r="AF416" s="20">
        <v>11776.78506276</v>
      </c>
      <c r="AG416" s="20">
        <v>30823.745387080002</v>
      </c>
      <c r="AH416" s="20">
        <v>19147.35121918</v>
      </c>
      <c r="AI416" s="20">
        <v>11384.59422237</v>
      </c>
      <c r="AJ416" s="20">
        <v>3188.14016872</v>
      </c>
      <c r="AK416" s="20">
        <v>890.48343972999999</v>
      </c>
      <c r="AL416" s="20">
        <v>443.70375222000001</v>
      </c>
      <c r="AM416" s="20">
        <v>36988.811307639997</v>
      </c>
      <c r="AN416" s="20">
        <v>69043.031580519993</v>
      </c>
      <c r="AO416" s="20">
        <v>7574.4167238099999</v>
      </c>
      <c r="AP416" s="20">
        <v>45600.582979179999</v>
      </c>
      <c r="AQ416" s="20">
        <v>29414.394583829999</v>
      </c>
      <c r="AR416" s="20">
        <v>41574.518430240001</v>
      </c>
      <c r="AS416" s="20">
        <v>75152.6145597</v>
      </c>
      <c r="AT416" s="20">
        <v>41457.620200279998</v>
      </c>
      <c r="AU416" s="20">
        <v>9533.2253404200001</v>
      </c>
      <c r="AV416" s="20">
        <v>19102.80900121</v>
      </c>
      <c r="AW416" s="20">
        <v>5026.7787532800003</v>
      </c>
      <c r="AX416" s="20">
        <v>32.181264509999998</v>
      </c>
    </row>
    <row r="417" spans="1:50">
      <c r="A417" s="2">
        <v>2933307</v>
      </c>
      <c r="B417" s="2" t="s">
        <v>422</v>
      </c>
      <c r="C417" s="3">
        <v>306866</v>
      </c>
      <c r="D417" s="4">
        <v>89.53</v>
      </c>
      <c r="E417" s="4">
        <v>10.47</v>
      </c>
      <c r="F417" s="4">
        <v>48.19</v>
      </c>
      <c r="G417" s="4">
        <v>51.81</v>
      </c>
      <c r="H417" s="7">
        <v>28599.911200000002</v>
      </c>
      <c r="I417" s="7">
        <v>48177.962</v>
      </c>
      <c r="J417" s="7">
        <v>57261.195599999999</v>
      </c>
      <c r="K417" s="7">
        <v>77882.590800000005</v>
      </c>
      <c r="L417" s="7">
        <v>64349.800199999998</v>
      </c>
      <c r="M417" s="7">
        <v>30594.540199999999</v>
      </c>
      <c r="N417" s="9">
        <v>61360</v>
      </c>
      <c r="O417" s="7">
        <v>86460</v>
      </c>
      <c r="P417" s="11">
        <v>484</v>
      </c>
      <c r="Q417" s="16">
        <v>7.11</v>
      </c>
      <c r="R417" s="16">
        <v>20.73</v>
      </c>
      <c r="S417" s="16">
        <v>48.4</v>
      </c>
      <c r="T417" s="17">
        <v>22800</v>
      </c>
      <c r="U417" s="16">
        <v>19.78</v>
      </c>
      <c r="V417" s="16">
        <v>13.33</v>
      </c>
      <c r="W417" s="16">
        <v>41.78</v>
      </c>
      <c r="X417" s="16">
        <v>56.8</v>
      </c>
      <c r="Y417" s="16">
        <v>44.77</v>
      </c>
      <c r="Z417" s="16">
        <v>35.76</v>
      </c>
      <c r="AA417" s="16">
        <v>13.45</v>
      </c>
      <c r="AB417" s="16">
        <v>7.44</v>
      </c>
      <c r="AC417" s="20">
        <v>257616.40765404</v>
      </c>
      <c r="AD417" s="7">
        <v>138570.26980785001</v>
      </c>
      <c r="AE417" s="20">
        <f t="shared" si="6"/>
        <v>175894.75660530003</v>
      </c>
      <c r="AF417" s="20">
        <v>30325.896268249999</v>
      </c>
      <c r="AG417" s="20">
        <v>73848.537444970003</v>
      </c>
      <c r="AH417" s="20">
        <v>39734.453274430001</v>
      </c>
      <c r="AI417" s="20">
        <v>21986.391238259999</v>
      </c>
      <c r="AJ417" s="20">
        <v>6505.8517009500001</v>
      </c>
      <c r="AK417" s="20">
        <v>2563.9802014100001</v>
      </c>
      <c r="AL417" s="20">
        <v>929.64647703000003</v>
      </c>
      <c r="AM417" s="20">
        <v>81721.651048629996</v>
      </c>
      <c r="AN417" s="20">
        <v>152769.90892424999</v>
      </c>
      <c r="AO417" s="20">
        <v>14868.7065623</v>
      </c>
      <c r="AP417" s="20">
        <v>104846.49872968</v>
      </c>
      <c r="AQ417" s="20">
        <v>66852.944486330001</v>
      </c>
      <c r="AR417" s="20">
        <v>100783.22126301</v>
      </c>
      <c r="AS417" s="20">
        <v>172984.40765392999</v>
      </c>
      <c r="AT417" s="20">
        <v>95401.143461469997</v>
      </c>
      <c r="AU417" s="20">
        <v>23397.456160469999</v>
      </c>
      <c r="AV417" s="20">
        <v>39832.0468578</v>
      </c>
      <c r="AW417" s="20">
        <v>13966.29282171</v>
      </c>
      <c r="AX417" s="20">
        <v>387.46835248000002</v>
      </c>
    </row>
    <row r="418" spans="1:50">
      <c r="A418" s="2">
        <v>2910800</v>
      </c>
      <c r="B418" s="2" t="s">
        <v>423</v>
      </c>
      <c r="C418" s="3">
        <v>556642</v>
      </c>
      <c r="D418" s="4">
        <v>91.73</v>
      </c>
      <c r="E418" s="4">
        <v>8.27</v>
      </c>
      <c r="F418" s="4">
        <v>47.43</v>
      </c>
      <c r="G418" s="4">
        <v>52.57</v>
      </c>
      <c r="H418" s="7">
        <v>49708.130599999997</v>
      </c>
      <c r="I418" s="7">
        <v>84665.248200000002</v>
      </c>
      <c r="J418" s="7">
        <v>105038.34540000001</v>
      </c>
      <c r="K418" s="7">
        <v>152185.9228</v>
      </c>
      <c r="L418" s="7">
        <v>116672.16320000001</v>
      </c>
      <c r="M418" s="7">
        <v>48372.189799999993</v>
      </c>
      <c r="N418" s="9">
        <v>76742</v>
      </c>
      <c r="O418" s="7">
        <v>162864</v>
      </c>
      <c r="P418" s="11">
        <v>514</v>
      </c>
      <c r="Q418" s="16">
        <v>5.28</v>
      </c>
      <c r="R418" s="16">
        <v>17.239999999999998</v>
      </c>
      <c r="S418" s="16">
        <v>44.74</v>
      </c>
      <c r="T418" s="17">
        <v>16333</v>
      </c>
      <c r="U418" s="16">
        <v>13.79</v>
      </c>
      <c r="V418" s="16">
        <v>9.09</v>
      </c>
      <c r="W418" s="16">
        <v>39.979999999999997</v>
      </c>
      <c r="X418" s="16">
        <v>53.02</v>
      </c>
      <c r="Y418" s="16">
        <v>48.45</v>
      </c>
      <c r="Z418" s="16">
        <v>43.96</v>
      </c>
      <c r="AA418" s="16">
        <v>11.57</v>
      </c>
      <c r="AB418" s="16">
        <v>3.02</v>
      </c>
      <c r="AC418" s="20">
        <v>471446.38523545</v>
      </c>
      <c r="AD418" s="7">
        <v>261613.54074826001</v>
      </c>
      <c r="AE418" s="20">
        <f t="shared" si="6"/>
        <v>318788.18149029999</v>
      </c>
      <c r="AF418" s="20">
        <v>50704.614072199998</v>
      </c>
      <c r="AG418" s="20">
        <v>117525.55658999</v>
      </c>
      <c r="AH418" s="20">
        <v>85423.627326219997</v>
      </c>
      <c r="AI418" s="20">
        <v>44927.406984139998</v>
      </c>
      <c r="AJ418" s="20">
        <v>14169.70635473</v>
      </c>
      <c r="AK418" s="20">
        <v>4227.7425556199996</v>
      </c>
      <c r="AL418" s="20">
        <v>1809.5276074000001</v>
      </c>
      <c r="AM418" s="20">
        <v>152658.20374513001</v>
      </c>
      <c r="AN418" s="20">
        <v>292296.20551151998</v>
      </c>
      <c r="AO418" s="20">
        <v>34049.176516510001</v>
      </c>
      <c r="AP418" s="20">
        <v>179150.17972391</v>
      </c>
      <c r="AQ418" s="20">
        <v>118609.02722862001</v>
      </c>
      <c r="AR418" s="20">
        <v>182745.93302421999</v>
      </c>
      <c r="AS418" s="20">
        <v>317543.38523542997</v>
      </c>
      <c r="AT418" s="20">
        <v>144886.71585866</v>
      </c>
      <c r="AU418" s="20">
        <v>45456.018555230003</v>
      </c>
      <c r="AV418" s="20">
        <v>103428.37055764</v>
      </c>
      <c r="AW418" s="20">
        <v>23078.73702547</v>
      </c>
      <c r="AX418" s="20">
        <v>693.54323842999997</v>
      </c>
    </row>
    <row r="419" spans="1:50">
      <c r="A419" s="2">
        <v>2927408</v>
      </c>
      <c r="B419" s="2" t="s">
        <v>424</v>
      </c>
      <c r="C419" s="3">
        <v>2675656</v>
      </c>
      <c r="D419" s="4">
        <v>99.97</v>
      </c>
      <c r="E419" s="4">
        <v>0.03</v>
      </c>
      <c r="F419" s="4">
        <v>46.68</v>
      </c>
      <c r="G419" s="4">
        <v>53.32</v>
      </c>
      <c r="H419" s="7">
        <v>199068.8064</v>
      </c>
      <c r="I419" s="7">
        <v>353721.72320000001</v>
      </c>
      <c r="J419" s="7">
        <v>468239.8</v>
      </c>
      <c r="K419" s="7">
        <v>766575.4439999999</v>
      </c>
      <c r="L419" s="7">
        <v>640552.04639999999</v>
      </c>
      <c r="M419" s="7">
        <v>247765.74559999999</v>
      </c>
      <c r="N419" s="9">
        <v>168408</v>
      </c>
      <c r="O419" s="7">
        <v>858887</v>
      </c>
      <c r="P419" s="11">
        <v>786</v>
      </c>
      <c r="Q419" s="16">
        <v>3.93</v>
      </c>
      <c r="R419" s="16">
        <v>13.24</v>
      </c>
      <c r="S419" s="16">
        <v>36.32</v>
      </c>
      <c r="T419" s="17">
        <v>2249</v>
      </c>
      <c r="U419" s="16">
        <v>6.28</v>
      </c>
      <c r="V419" s="16">
        <v>3.97</v>
      </c>
      <c r="W419" s="16">
        <v>79.11</v>
      </c>
      <c r="X419" s="16">
        <v>89.87</v>
      </c>
      <c r="Y419" s="16">
        <v>20.149999999999999</v>
      </c>
      <c r="Z419" s="16">
        <v>10.029999999999999</v>
      </c>
      <c r="AA419" s="16">
        <v>0.73</v>
      </c>
      <c r="AB419" s="16">
        <v>0.1</v>
      </c>
      <c r="AC419" s="20">
        <v>2331048.6248840499</v>
      </c>
      <c r="AD419" s="7">
        <v>1252948.77065668</v>
      </c>
      <c r="AE419" s="20">
        <f t="shared" si="6"/>
        <v>1562771.63106174</v>
      </c>
      <c r="AF419" s="20">
        <v>166789.59056846</v>
      </c>
      <c r="AG419" s="20">
        <v>486277.40184579999</v>
      </c>
      <c r="AH419" s="20">
        <v>431043.84662609</v>
      </c>
      <c r="AI419" s="20">
        <v>277651.02313063998</v>
      </c>
      <c r="AJ419" s="20">
        <v>119258.37757541001</v>
      </c>
      <c r="AK419" s="20">
        <v>54023.86239278</v>
      </c>
      <c r="AL419" s="20">
        <v>27727.528922559999</v>
      </c>
      <c r="AM419" s="20">
        <v>768276.99382225994</v>
      </c>
      <c r="AN419" s="20">
        <v>1441179.0545743499</v>
      </c>
      <c r="AO419" s="20">
        <v>166800.97903503</v>
      </c>
      <c r="AP419" s="20">
        <v>889869.57030965004</v>
      </c>
      <c r="AQ419" s="20">
        <v>601476.01478722994</v>
      </c>
      <c r="AR419" s="20">
        <v>849394.03911339003</v>
      </c>
      <c r="AS419" s="20">
        <v>1655417.67760456</v>
      </c>
      <c r="AT419" s="20">
        <v>529954.88943922997</v>
      </c>
      <c r="AU419" s="20">
        <v>251820.57064475</v>
      </c>
      <c r="AV419" s="20">
        <v>623945.22807224002</v>
      </c>
      <c r="AW419" s="20">
        <v>241520.41916039001</v>
      </c>
      <c r="AX419" s="20">
        <v>8176.5702879500004</v>
      </c>
    </row>
  </sheetData>
  <autoFilter ref="A2:AX419" xr:uid="{3790045C-E6BD-1F4E-86C8-9034C3500D33}"/>
  <mergeCells count="7">
    <mergeCell ref="AF1:AM1"/>
    <mergeCell ref="H1:M1"/>
    <mergeCell ref="Q1:S1"/>
    <mergeCell ref="U1:V1"/>
    <mergeCell ref="W1:X1"/>
    <mergeCell ref="Y1:Z1"/>
    <mergeCell ref="AA1:A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ACDF-D500-134F-A164-69294FF9643B}">
  <dimension ref="A1:F422"/>
  <sheetViews>
    <sheetView topLeftCell="A381" workbookViewId="0">
      <selection activeCell="F4" sqref="F4:F422"/>
    </sheetView>
  </sheetViews>
  <sheetFormatPr defaultColWidth="11.19921875" defaultRowHeight="15.6"/>
  <cols>
    <col min="1" max="1" width="12.5" customWidth="1"/>
    <col min="2" max="2" width="60.5" customWidth="1"/>
    <col min="3" max="5" width="7.19921875" bestFit="1" customWidth="1"/>
  </cols>
  <sheetData>
    <row r="1" spans="1:6">
      <c r="A1" t="s">
        <v>497</v>
      </c>
    </row>
    <row r="2" spans="1:6">
      <c r="A2" t="s">
        <v>498</v>
      </c>
    </row>
    <row r="3" spans="1:6">
      <c r="A3" t="s">
        <v>496</v>
      </c>
      <c r="C3">
        <v>1991</v>
      </c>
      <c r="D3">
        <v>2000</v>
      </c>
      <c r="E3">
        <v>2010</v>
      </c>
    </row>
    <row r="4" spans="1:6">
      <c r="A4">
        <v>290010</v>
      </c>
      <c r="B4" t="s">
        <v>16</v>
      </c>
      <c r="C4">
        <v>0.52129999999999999</v>
      </c>
      <c r="D4">
        <v>0.54</v>
      </c>
      <c r="E4">
        <v>0.47420000000000001</v>
      </c>
      <c r="F4">
        <f>E4*100</f>
        <v>47.42</v>
      </c>
    </row>
    <row r="5" spans="1:6">
      <c r="A5">
        <v>290020</v>
      </c>
      <c r="B5" t="s">
        <v>76</v>
      </c>
      <c r="C5">
        <v>0.46510000000000001</v>
      </c>
      <c r="D5">
        <v>0.55279999999999996</v>
      </c>
      <c r="E5">
        <v>0.56210000000000004</v>
      </c>
      <c r="F5">
        <f t="shared" ref="F5:F68" si="0">E5*100</f>
        <v>56.210000000000008</v>
      </c>
    </row>
    <row r="6" spans="1:6">
      <c r="A6">
        <v>290030</v>
      </c>
      <c r="B6" t="s">
        <v>77</v>
      </c>
      <c r="C6">
        <v>0.57630000000000003</v>
      </c>
      <c r="D6">
        <v>0.57530000000000003</v>
      </c>
      <c r="E6">
        <v>0.57909999999999995</v>
      </c>
      <c r="F6">
        <f t="shared" si="0"/>
        <v>57.91</v>
      </c>
    </row>
    <row r="7" spans="1:6">
      <c r="A7">
        <v>290035</v>
      </c>
      <c r="B7" t="s">
        <v>78</v>
      </c>
      <c r="C7">
        <v>0.43869999999999998</v>
      </c>
      <c r="D7">
        <v>0.504</v>
      </c>
      <c r="E7">
        <v>0.54779999999999995</v>
      </c>
      <c r="F7">
        <f t="shared" si="0"/>
        <v>54.779999999999994</v>
      </c>
    </row>
    <row r="8" spans="1:6">
      <c r="A8">
        <v>290040</v>
      </c>
      <c r="B8" t="s">
        <v>79</v>
      </c>
      <c r="C8">
        <v>0.47289999999999999</v>
      </c>
      <c r="D8">
        <v>0.54500000000000004</v>
      </c>
      <c r="E8">
        <v>0.53759999999999997</v>
      </c>
      <c r="F8">
        <f t="shared" si="0"/>
        <v>53.76</v>
      </c>
    </row>
    <row r="9" spans="1:6">
      <c r="A9">
        <v>290060</v>
      </c>
      <c r="B9" t="s">
        <v>7</v>
      </c>
      <c r="C9">
        <v>0.65069999999999995</v>
      </c>
      <c r="D9">
        <v>0.55320000000000003</v>
      </c>
      <c r="E9">
        <v>0.43930000000000002</v>
      </c>
      <c r="F9">
        <f t="shared" si="0"/>
        <v>43.93</v>
      </c>
    </row>
    <row r="10" spans="1:6">
      <c r="A10">
        <v>290070</v>
      </c>
      <c r="B10" t="s">
        <v>409</v>
      </c>
      <c r="C10">
        <v>0.61350000000000005</v>
      </c>
      <c r="D10">
        <v>0.60050000000000003</v>
      </c>
      <c r="E10">
        <v>0.57379999999999998</v>
      </c>
      <c r="F10">
        <f t="shared" si="0"/>
        <v>57.379999999999995</v>
      </c>
    </row>
    <row r="11" spans="1:6">
      <c r="A11">
        <v>290080</v>
      </c>
      <c r="B11" t="s">
        <v>255</v>
      </c>
      <c r="C11">
        <v>0.58020000000000005</v>
      </c>
      <c r="D11">
        <v>0.55389999999999995</v>
      </c>
      <c r="E11">
        <v>0.53449999999999998</v>
      </c>
      <c r="F11">
        <f t="shared" si="0"/>
        <v>53.449999999999996</v>
      </c>
    </row>
    <row r="12" spans="1:6">
      <c r="A12">
        <v>290090</v>
      </c>
      <c r="B12" t="s">
        <v>17</v>
      </c>
      <c r="C12">
        <v>0.51390000000000002</v>
      </c>
      <c r="D12">
        <v>0.52249999999999996</v>
      </c>
      <c r="E12">
        <v>0.47660000000000002</v>
      </c>
      <c r="F12">
        <f t="shared" si="0"/>
        <v>47.660000000000004</v>
      </c>
    </row>
    <row r="13" spans="1:6">
      <c r="A13">
        <v>290100</v>
      </c>
      <c r="B13" t="s">
        <v>256</v>
      </c>
      <c r="C13">
        <v>0.60709999999999997</v>
      </c>
      <c r="D13">
        <v>0.56440000000000001</v>
      </c>
      <c r="E13">
        <v>0.56789999999999996</v>
      </c>
      <c r="F13">
        <f t="shared" si="0"/>
        <v>56.79</v>
      </c>
    </row>
    <row r="14" spans="1:6">
      <c r="A14">
        <v>290110</v>
      </c>
      <c r="B14" t="s">
        <v>257</v>
      </c>
      <c r="C14">
        <v>0.52029999999999998</v>
      </c>
      <c r="D14">
        <v>0.57299999999999995</v>
      </c>
      <c r="E14">
        <v>0.49980000000000002</v>
      </c>
      <c r="F14">
        <f t="shared" si="0"/>
        <v>49.980000000000004</v>
      </c>
    </row>
    <row r="15" spans="1:6">
      <c r="A15">
        <v>290115</v>
      </c>
      <c r="B15" t="s">
        <v>80</v>
      </c>
      <c r="C15">
        <v>0.53510000000000002</v>
      </c>
      <c r="D15">
        <v>0.56859999999999999</v>
      </c>
      <c r="E15">
        <v>0.50490000000000002</v>
      </c>
      <c r="F15">
        <f t="shared" si="0"/>
        <v>50.49</v>
      </c>
    </row>
    <row r="16" spans="1:6">
      <c r="A16">
        <v>290120</v>
      </c>
      <c r="B16" t="s">
        <v>258</v>
      </c>
      <c r="C16">
        <v>0.42480000000000001</v>
      </c>
      <c r="D16">
        <v>0.54359999999999997</v>
      </c>
      <c r="E16">
        <v>0.48409999999999997</v>
      </c>
      <c r="F16">
        <f t="shared" si="0"/>
        <v>48.41</v>
      </c>
    </row>
    <row r="17" spans="1:6">
      <c r="A17">
        <v>290130</v>
      </c>
      <c r="B17" t="s">
        <v>81</v>
      </c>
      <c r="C17">
        <v>0.7107</v>
      </c>
      <c r="D17">
        <v>0.64710000000000001</v>
      </c>
      <c r="E17">
        <v>0.60170000000000001</v>
      </c>
      <c r="F17">
        <f t="shared" si="0"/>
        <v>60.17</v>
      </c>
    </row>
    <row r="18" spans="1:6">
      <c r="A18">
        <v>290135</v>
      </c>
      <c r="B18" t="s">
        <v>82</v>
      </c>
      <c r="C18">
        <v>0.5302</v>
      </c>
      <c r="D18">
        <v>0.58479999999999999</v>
      </c>
      <c r="E18">
        <v>0.55879999999999996</v>
      </c>
      <c r="F18">
        <f t="shared" si="0"/>
        <v>55.879999999999995</v>
      </c>
    </row>
    <row r="19" spans="1:6">
      <c r="A19">
        <v>290140</v>
      </c>
      <c r="B19" t="s">
        <v>83</v>
      </c>
      <c r="C19">
        <v>0.49840000000000001</v>
      </c>
      <c r="D19">
        <v>0.50780000000000003</v>
      </c>
      <c r="E19">
        <v>0.56479999999999997</v>
      </c>
      <c r="F19">
        <f t="shared" si="0"/>
        <v>56.48</v>
      </c>
    </row>
    <row r="20" spans="1:6">
      <c r="A20">
        <v>290150</v>
      </c>
      <c r="B20" t="s">
        <v>84</v>
      </c>
      <c r="C20">
        <v>0.47270000000000001</v>
      </c>
      <c r="D20">
        <v>0.53690000000000004</v>
      </c>
      <c r="E20">
        <v>0.48680000000000001</v>
      </c>
      <c r="F20">
        <f t="shared" si="0"/>
        <v>48.68</v>
      </c>
    </row>
    <row r="21" spans="1:6">
      <c r="A21">
        <v>290160</v>
      </c>
      <c r="B21" t="s">
        <v>85</v>
      </c>
      <c r="C21">
        <v>0.51519999999999999</v>
      </c>
      <c r="D21">
        <v>0.49099999999999999</v>
      </c>
      <c r="E21">
        <v>0.56200000000000006</v>
      </c>
      <c r="F21">
        <f t="shared" si="0"/>
        <v>56.2</v>
      </c>
    </row>
    <row r="22" spans="1:6">
      <c r="A22">
        <v>290170</v>
      </c>
      <c r="B22" t="s">
        <v>86</v>
      </c>
      <c r="C22">
        <v>0.41599999999999998</v>
      </c>
      <c r="D22">
        <v>0.54669999999999996</v>
      </c>
      <c r="E22">
        <v>0.45829999999999999</v>
      </c>
      <c r="F22">
        <f t="shared" si="0"/>
        <v>45.83</v>
      </c>
    </row>
    <row r="23" spans="1:6">
      <c r="A23">
        <v>290180</v>
      </c>
      <c r="B23" t="s">
        <v>87</v>
      </c>
      <c r="C23">
        <v>0.50719999999999998</v>
      </c>
      <c r="D23">
        <v>0.52170000000000005</v>
      </c>
      <c r="E23">
        <v>0.51570000000000005</v>
      </c>
      <c r="F23">
        <f t="shared" si="0"/>
        <v>51.570000000000007</v>
      </c>
    </row>
    <row r="24" spans="1:6">
      <c r="A24">
        <v>290190</v>
      </c>
      <c r="B24" t="s">
        <v>88</v>
      </c>
      <c r="C24">
        <v>0.46960000000000002</v>
      </c>
      <c r="D24">
        <v>0.57420000000000004</v>
      </c>
      <c r="E24">
        <v>0.56620000000000004</v>
      </c>
      <c r="F24">
        <f t="shared" si="0"/>
        <v>56.620000000000005</v>
      </c>
    </row>
    <row r="25" spans="1:6">
      <c r="A25">
        <v>290195</v>
      </c>
      <c r="B25" t="s">
        <v>18</v>
      </c>
      <c r="C25">
        <v>0.52759999999999996</v>
      </c>
      <c r="D25">
        <v>0.52129999999999999</v>
      </c>
      <c r="E25">
        <v>0.46610000000000001</v>
      </c>
      <c r="F25">
        <f t="shared" si="0"/>
        <v>46.61</v>
      </c>
    </row>
    <row r="26" spans="1:6">
      <c r="A26">
        <v>290205</v>
      </c>
      <c r="B26" t="s">
        <v>89</v>
      </c>
      <c r="C26">
        <v>0.48259999999999997</v>
      </c>
      <c r="D26">
        <v>0.54149999999999998</v>
      </c>
      <c r="E26">
        <v>0.54369999999999996</v>
      </c>
      <c r="F26">
        <f t="shared" si="0"/>
        <v>54.37</v>
      </c>
    </row>
    <row r="27" spans="1:6">
      <c r="A27">
        <v>290200</v>
      </c>
      <c r="B27" t="s">
        <v>90</v>
      </c>
      <c r="C27">
        <v>0.45329999999999998</v>
      </c>
      <c r="D27">
        <v>0.56389999999999996</v>
      </c>
      <c r="E27">
        <v>0.44729999999999998</v>
      </c>
      <c r="F27">
        <f t="shared" si="0"/>
        <v>44.73</v>
      </c>
    </row>
    <row r="28" spans="1:6">
      <c r="A28">
        <v>290210</v>
      </c>
      <c r="B28" t="s">
        <v>382</v>
      </c>
      <c r="C28">
        <v>0.4995</v>
      </c>
      <c r="D28">
        <v>0.58420000000000005</v>
      </c>
      <c r="E28">
        <v>0.56669999999999998</v>
      </c>
      <c r="F28">
        <f t="shared" si="0"/>
        <v>56.67</v>
      </c>
    </row>
    <row r="29" spans="1:6">
      <c r="A29">
        <v>290220</v>
      </c>
      <c r="B29" t="s">
        <v>91</v>
      </c>
      <c r="C29">
        <v>0.52339999999999998</v>
      </c>
      <c r="D29">
        <v>0.60119999999999996</v>
      </c>
      <c r="E29">
        <v>0.52529999999999999</v>
      </c>
      <c r="F29">
        <f t="shared" si="0"/>
        <v>52.53</v>
      </c>
    </row>
    <row r="30" spans="1:6">
      <c r="A30">
        <v>290225</v>
      </c>
      <c r="B30" t="s">
        <v>92</v>
      </c>
      <c r="C30">
        <v>0.50949999999999995</v>
      </c>
      <c r="D30">
        <v>0.47720000000000001</v>
      </c>
      <c r="E30">
        <v>0.47060000000000002</v>
      </c>
      <c r="F30">
        <f t="shared" si="0"/>
        <v>47.06</v>
      </c>
    </row>
    <row r="31" spans="1:6">
      <c r="A31">
        <v>290230</v>
      </c>
      <c r="B31" t="s">
        <v>19</v>
      </c>
      <c r="C31">
        <v>0.48349999999999999</v>
      </c>
      <c r="D31">
        <v>0.55830000000000002</v>
      </c>
      <c r="E31">
        <v>0.52900000000000003</v>
      </c>
      <c r="F31">
        <f t="shared" si="0"/>
        <v>52.900000000000006</v>
      </c>
    </row>
    <row r="32" spans="1:6">
      <c r="A32">
        <v>290240</v>
      </c>
      <c r="B32" t="s">
        <v>93</v>
      </c>
      <c r="C32">
        <v>0.54700000000000004</v>
      </c>
      <c r="D32">
        <v>0.50219999999999998</v>
      </c>
      <c r="E32">
        <v>0.45879999999999999</v>
      </c>
      <c r="F32">
        <f t="shared" si="0"/>
        <v>45.879999999999995</v>
      </c>
    </row>
    <row r="33" spans="1:6">
      <c r="A33">
        <v>290250</v>
      </c>
      <c r="B33" t="s">
        <v>94</v>
      </c>
      <c r="C33">
        <v>0.5514</v>
      </c>
      <c r="D33">
        <v>0.73939999999999995</v>
      </c>
      <c r="E33">
        <v>0.57889999999999997</v>
      </c>
      <c r="F33">
        <f t="shared" si="0"/>
        <v>57.89</v>
      </c>
    </row>
    <row r="34" spans="1:6">
      <c r="A34">
        <v>290260</v>
      </c>
      <c r="B34" t="s">
        <v>259</v>
      </c>
      <c r="C34">
        <v>0.43369999999999997</v>
      </c>
      <c r="D34">
        <v>0.55030000000000001</v>
      </c>
      <c r="E34">
        <v>0.5444</v>
      </c>
      <c r="F34">
        <f t="shared" si="0"/>
        <v>54.44</v>
      </c>
    </row>
    <row r="35" spans="1:6">
      <c r="A35">
        <v>290265</v>
      </c>
      <c r="B35" t="s">
        <v>95</v>
      </c>
      <c r="C35">
        <v>0.3836</v>
      </c>
      <c r="D35">
        <v>0.48649999999999999</v>
      </c>
      <c r="E35">
        <v>0.47160000000000002</v>
      </c>
      <c r="F35">
        <f t="shared" si="0"/>
        <v>47.160000000000004</v>
      </c>
    </row>
    <row r="36" spans="1:6">
      <c r="A36">
        <v>290270</v>
      </c>
      <c r="B36" t="s">
        <v>260</v>
      </c>
      <c r="C36">
        <v>0.59079999999999999</v>
      </c>
      <c r="D36">
        <v>0.64549999999999996</v>
      </c>
      <c r="E36">
        <v>0.59970000000000001</v>
      </c>
      <c r="F36">
        <f t="shared" si="0"/>
        <v>59.97</v>
      </c>
    </row>
    <row r="37" spans="1:6">
      <c r="A37">
        <v>290280</v>
      </c>
      <c r="B37" t="s">
        <v>261</v>
      </c>
      <c r="C37">
        <v>0.53369999999999995</v>
      </c>
      <c r="D37">
        <v>0.49120000000000003</v>
      </c>
      <c r="E37">
        <v>0.54559999999999997</v>
      </c>
      <c r="F37">
        <f t="shared" si="0"/>
        <v>54.559999999999995</v>
      </c>
    </row>
    <row r="38" spans="1:6">
      <c r="A38">
        <v>290290</v>
      </c>
      <c r="B38" t="s">
        <v>262</v>
      </c>
      <c r="C38">
        <v>0.51329999999999998</v>
      </c>
      <c r="D38">
        <v>0.35649999999999998</v>
      </c>
      <c r="E38">
        <v>0.44519999999999998</v>
      </c>
      <c r="F38">
        <f t="shared" si="0"/>
        <v>44.519999999999996</v>
      </c>
    </row>
    <row r="39" spans="1:6">
      <c r="A39">
        <v>290300</v>
      </c>
      <c r="B39" t="s">
        <v>96</v>
      </c>
      <c r="C39">
        <v>0.54110000000000003</v>
      </c>
      <c r="D39">
        <v>0.54100000000000004</v>
      </c>
      <c r="E39">
        <v>0.57750000000000001</v>
      </c>
      <c r="F39">
        <f t="shared" si="0"/>
        <v>57.75</v>
      </c>
    </row>
    <row r="40" spans="1:6">
      <c r="A40">
        <v>290310</v>
      </c>
      <c r="B40" t="s">
        <v>20</v>
      </c>
      <c r="C40">
        <v>0.53769999999999996</v>
      </c>
      <c r="D40">
        <v>0.5776</v>
      </c>
      <c r="E40">
        <v>0.51839999999999997</v>
      </c>
      <c r="F40">
        <f t="shared" si="0"/>
        <v>51.839999999999996</v>
      </c>
    </row>
    <row r="41" spans="1:6">
      <c r="A41">
        <v>290320</v>
      </c>
      <c r="B41" t="s">
        <v>410</v>
      </c>
      <c r="C41">
        <v>0.621</v>
      </c>
      <c r="D41">
        <v>0.63570000000000004</v>
      </c>
      <c r="E41">
        <v>0.57040000000000002</v>
      </c>
      <c r="F41">
        <f t="shared" si="0"/>
        <v>57.04</v>
      </c>
    </row>
    <row r="42" spans="1:6">
      <c r="A42">
        <v>290323</v>
      </c>
      <c r="B42" t="s">
        <v>97</v>
      </c>
      <c r="C42">
        <v>0.43880000000000002</v>
      </c>
      <c r="D42">
        <v>0.48070000000000002</v>
      </c>
      <c r="E42">
        <v>0.51249999999999996</v>
      </c>
      <c r="F42">
        <f t="shared" si="0"/>
        <v>51.249999999999993</v>
      </c>
    </row>
    <row r="43" spans="1:6">
      <c r="A43">
        <v>290330</v>
      </c>
      <c r="B43" t="s">
        <v>21</v>
      </c>
      <c r="C43">
        <v>0.44090000000000001</v>
      </c>
      <c r="D43">
        <v>0.49320000000000003</v>
      </c>
      <c r="E43">
        <v>0.49170000000000003</v>
      </c>
      <c r="F43">
        <f t="shared" si="0"/>
        <v>49.17</v>
      </c>
    </row>
    <row r="44" spans="1:6">
      <c r="A44">
        <v>290327</v>
      </c>
      <c r="B44" t="s">
        <v>98</v>
      </c>
      <c r="C44" t="s">
        <v>499</v>
      </c>
      <c r="D44" t="s">
        <v>499</v>
      </c>
      <c r="E44">
        <v>0.4672</v>
      </c>
      <c r="F44">
        <f t="shared" si="0"/>
        <v>46.72</v>
      </c>
    </row>
    <row r="45" spans="1:6">
      <c r="A45">
        <v>290340</v>
      </c>
      <c r="B45" t="s">
        <v>263</v>
      </c>
      <c r="C45">
        <v>0.54069999999999996</v>
      </c>
      <c r="D45">
        <v>0.59089999999999998</v>
      </c>
      <c r="E45">
        <v>0.49790000000000001</v>
      </c>
      <c r="F45">
        <f t="shared" si="0"/>
        <v>49.79</v>
      </c>
    </row>
    <row r="46" spans="1:6">
      <c r="A46">
        <v>290350</v>
      </c>
      <c r="B46" t="s">
        <v>99</v>
      </c>
      <c r="C46">
        <v>0.495</v>
      </c>
      <c r="D46">
        <v>0.52149999999999996</v>
      </c>
      <c r="E46">
        <v>0.49719999999999998</v>
      </c>
      <c r="F46">
        <f t="shared" si="0"/>
        <v>49.72</v>
      </c>
    </row>
    <row r="47" spans="1:6">
      <c r="A47">
        <v>290360</v>
      </c>
      <c r="B47" t="s">
        <v>100</v>
      </c>
      <c r="C47">
        <v>0.51929999999999998</v>
      </c>
      <c r="D47">
        <v>0.59109999999999996</v>
      </c>
      <c r="E47">
        <v>0.56100000000000005</v>
      </c>
      <c r="F47">
        <f t="shared" si="0"/>
        <v>56.100000000000009</v>
      </c>
    </row>
    <row r="48" spans="1:6">
      <c r="A48">
        <v>290370</v>
      </c>
      <c r="B48" t="s">
        <v>101</v>
      </c>
      <c r="C48">
        <v>0.59179999999999999</v>
      </c>
      <c r="D48">
        <v>0.59650000000000003</v>
      </c>
      <c r="E48">
        <v>0.52</v>
      </c>
      <c r="F48">
        <f t="shared" si="0"/>
        <v>52</v>
      </c>
    </row>
    <row r="49" spans="1:6">
      <c r="A49">
        <v>290380</v>
      </c>
      <c r="B49" t="s">
        <v>102</v>
      </c>
      <c r="C49">
        <v>0.81540000000000001</v>
      </c>
      <c r="D49">
        <v>0.58720000000000006</v>
      </c>
      <c r="E49">
        <v>0.56269999999999998</v>
      </c>
      <c r="F49">
        <f t="shared" si="0"/>
        <v>56.269999999999996</v>
      </c>
    </row>
    <row r="50" spans="1:6">
      <c r="A50">
        <v>290390</v>
      </c>
      <c r="B50" t="s">
        <v>383</v>
      </c>
      <c r="C50">
        <v>0.56330000000000002</v>
      </c>
      <c r="D50">
        <v>0.6381</v>
      </c>
      <c r="E50">
        <v>0.6048</v>
      </c>
      <c r="F50">
        <f t="shared" si="0"/>
        <v>60.480000000000004</v>
      </c>
    </row>
    <row r="51" spans="1:6">
      <c r="A51">
        <v>290395</v>
      </c>
      <c r="B51" t="s">
        <v>103</v>
      </c>
      <c r="C51">
        <v>0.41689999999999999</v>
      </c>
      <c r="D51">
        <v>0.51839999999999997</v>
      </c>
      <c r="E51">
        <v>0.52800000000000002</v>
      </c>
      <c r="F51">
        <f t="shared" si="0"/>
        <v>52.800000000000004</v>
      </c>
    </row>
    <row r="52" spans="1:6">
      <c r="A52">
        <v>290400</v>
      </c>
      <c r="B52" t="s">
        <v>104</v>
      </c>
      <c r="C52">
        <v>0.47370000000000001</v>
      </c>
      <c r="D52">
        <v>0.60660000000000003</v>
      </c>
      <c r="E52">
        <v>0.5575</v>
      </c>
      <c r="F52">
        <f t="shared" si="0"/>
        <v>55.75</v>
      </c>
    </row>
    <row r="53" spans="1:6">
      <c r="A53">
        <v>290405</v>
      </c>
      <c r="B53" t="s">
        <v>105</v>
      </c>
      <c r="C53">
        <v>0.4637</v>
      </c>
      <c r="D53">
        <v>0.41699999999999998</v>
      </c>
      <c r="E53">
        <v>0.50580000000000003</v>
      </c>
      <c r="F53">
        <f t="shared" si="0"/>
        <v>50.580000000000005</v>
      </c>
    </row>
    <row r="54" spans="1:6">
      <c r="A54">
        <v>290410</v>
      </c>
      <c r="B54" t="s">
        <v>264</v>
      </c>
      <c r="C54">
        <v>0.58840000000000003</v>
      </c>
      <c r="D54">
        <v>0.62</v>
      </c>
      <c r="E54">
        <v>0.53569999999999995</v>
      </c>
      <c r="F54">
        <f t="shared" si="0"/>
        <v>53.569999999999993</v>
      </c>
    </row>
    <row r="55" spans="1:6">
      <c r="A55">
        <v>290420</v>
      </c>
      <c r="B55" t="s">
        <v>106</v>
      </c>
      <c r="C55">
        <v>0.47020000000000001</v>
      </c>
      <c r="D55">
        <v>0.67510000000000003</v>
      </c>
      <c r="E55">
        <v>0.53339999999999999</v>
      </c>
      <c r="F55">
        <f t="shared" si="0"/>
        <v>53.339999999999996</v>
      </c>
    </row>
    <row r="56" spans="1:6">
      <c r="A56">
        <v>290430</v>
      </c>
      <c r="B56" t="s">
        <v>107</v>
      </c>
      <c r="C56">
        <v>0.48380000000000001</v>
      </c>
      <c r="D56">
        <v>0.46489999999999998</v>
      </c>
      <c r="E56">
        <v>0.5181</v>
      </c>
      <c r="F56">
        <f t="shared" si="0"/>
        <v>51.81</v>
      </c>
    </row>
    <row r="57" spans="1:6">
      <c r="A57">
        <v>290440</v>
      </c>
      <c r="B57" t="s">
        <v>108</v>
      </c>
      <c r="C57">
        <v>0.42599999999999999</v>
      </c>
      <c r="D57">
        <v>0.55059999999999998</v>
      </c>
      <c r="E57">
        <v>0.56479999999999997</v>
      </c>
      <c r="F57">
        <f t="shared" si="0"/>
        <v>56.48</v>
      </c>
    </row>
    <row r="58" spans="1:6">
      <c r="A58">
        <v>290450</v>
      </c>
      <c r="B58" t="s">
        <v>109</v>
      </c>
      <c r="C58">
        <v>0.58889999999999998</v>
      </c>
      <c r="D58">
        <v>0.68969999999999998</v>
      </c>
      <c r="E58">
        <v>0.56989999999999996</v>
      </c>
      <c r="F58">
        <f t="shared" si="0"/>
        <v>56.989999999999995</v>
      </c>
    </row>
    <row r="59" spans="1:6">
      <c r="A59">
        <v>290460</v>
      </c>
      <c r="B59" t="s">
        <v>384</v>
      </c>
      <c r="C59">
        <v>0.71130000000000004</v>
      </c>
      <c r="D59">
        <v>0.58279999999999998</v>
      </c>
      <c r="E59">
        <v>0.52259999999999995</v>
      </c>
      <c r="F59">
        <f t="shared" si="0"/>
        <v>52.26</v>
      </c>
    </row>
    <row r="60" spans="1:6">
      <c r="A60">
        <v>290470</v>
      </c>
      <c r="B60" t="s">
        <v>110</v>
      </c>
      <c r="C60">
        <v>0.6048</v>
      </c>
      <c r="D60">
        <v>0.54579999999999995</v>
      </c>
      <c r="E60">
        <v>0.57599999999999996</v>
      </c>
      <c r="F60">
        <f t="shared" si="0"/>
        <v>57.599999999999994</v>
      </c>
    </row>
    <row r="61" spans="1:6">
      <c r="A61">
        <v>290475</v>
      </c>
      <c r="B61" t="s">
        <v>111</v>
      </c>
      <c r="C61">
        <v>0.45879999999999999</v>
      </c>
      <c r="D61">
        <v>0.74470000000000003</v>
      </c>
      <c r="E61">
        <v>0.55310000000000004</v>
      </c>
      <c r="F61">
        <f t="shared" si="0"/>
        <v>55.31</v>
      </c>
    </row>
    <row r="62" spans="1:6">
      <c r="A62">
        <v>290480</v>
      </c>
      <c r="B62" t="s">
        <v>112</v>
      </c>
      <c r="C62">
        <v>0.64390000000000003</v>
      </c>
      <c r="D62">
        <v>0.39290000000000003</v>
      </c>
      <c r="E62">
        <v>0.40589999999999998</v>
      </c>
      <c r="F62">
        <f t="shared" si="0"/>
        <v>40.589999999999996</v>
      </c>
    </row>
    <row r="63" spans="1:6">
      <c r="A63">
        <v>290485</v>
      </c>
      <c r="B63" t="s">
        <v>113</v>
      </c>
      <c r="C63">
        <v>0.505</v>
      </c>
      <c r="D63">
        <v>0.57530000000000003</v>
      </c>
      <c r="E63">
        <v>0.54549999999999998</v>
      </c>
      <c r="F63">
        <f t="shared" si="0"/>
        <v>54.55</v>
      </c>
    </row>
    <row r="64" spans="1:6">
      <c r="A64">
        <v>290490</v>
      </c>
      <c r="B64" t="s">
        <v>265</v>
      </c>
      <c r="C64">
        <v>0.65580000000000005</v>
      </c>
      <c r="D64">
        <v>0.59419999999999995</v>
      </c>
      <c r="E64">
        <v>0.57289999999999996</v>
      </c>
      <c r="F64">
        <f t="shared" si="0"/>
        <v>57.29</v>
      </c>
    </row>
    <row r="65" spans="1:6">
      <c r="A65">
        <v>290500</v>
      </c>
      <c r="B65" t="s">
        <v>266</v>
      </c>
      <c r="C65">
        <v>0.62329999999999997</v>
      </c>
      <c r="D65">
        <v>0.69189999999999996</v>
      </c>
      <c r="E65">
        <v>0.48349999999999999</v>
      </c>
      <c r="F65">
        <f t="shared" si="0"/>
        <v>48.35</v>
      </c>
    </row>
    <row r="66" spans="1:6">
      <c r="A66">
        <v>290510</v>
      </c>
      <c r="B66" t="s">
        <v>114</v>
      </c>
      <c r="C66">
        <v>0.45469999999999999</v>
      </c>
      <c r="D66">
        <v>0.57389999999999997</v>
      </c>
      <c r="E66">
        <v>0.55010000000000003</v>
      </c>
      <c r="F66">
        <f t="shared" si="0"/>
        <v>55.010000000000005</v>
      </c>
    </row>
    <row r="67" spans="1:6">
      <c r="A67">
        <v>290515</v>
      </c>
      <c r="B67" t="s">
        <v>115</v>
      </c>
      <c r="C67">
        <v>0.43909999999999999</v>
      </c>
      <c r="D67">
        <v>0.60219999999999996</v>
      </c>
      <c r="E67">
        <v>0.50280000000000002</v>
      </c>
      <c r="F67">
        <f t="shared" si="0"/>
        <v>50.28</v>
      </c>
    </row>
    <row r="68" spans="1:6">
      <c r="A68">
        <v>290520</v>
      </c>
      <c r="B68" t="s">
        <v>267</v>
      </c>
      <c r="C68">
        <v>0.62370000000000003</v>
      </c>
      <c r="D68">
        <v>0.66620000000000001</v>
      </c>
      <c r="E68">
        <v>0.59930000000000005</v>
      </c>
      <c r="F68">
        <f t="shared" si="0"/>
        <v>59.930000000000007</v>
      </c>
    </row>
    <row r="69" spans="1:6">
      <c r="A69">
        <v>290530</v>
      </c>
      <c r="B69" t="s">
        <v>116</v>
      </c>
      <c r="C69">
        <v>0.5806</v>
      </c>
      <c r="D69">
        <v>0.5696</v>
      </c>
      <c r="E69">
        <v>0.55779999999999996</v>
      </c>
      <c r="F69">
        <f t="shared" ref="F69:F132" si="1">E69*100</f>
        <v>55.779999999999994</v>
      </c>
    </row>
    <row r="70" spans="1:6">
      <c r="A70">
        <v>290540</v>
      </c>
      <c r="B70" t="s">
        <v>117</v>
      </c>
      <c r="C70">
        <v>0.42270000000000002</v>
      </c>
      <c r="D70">
        <v>0.50290000000000001</v>
      </c>
      <c r="E70">
        <v>0.5474</v>
      </c>
      <c r="F70">
        <f t="shared" si="1"/>
        <v>54.74</v>
      </c>
    </row>
    <row r="71" spans="1:6">
      <c r="A71">
        <v>290550</v>
      </c>
      <c r="B71" t="s">
        <v>118</v>
      </c>
      <c r="C71">
        <v>0.4405</v>
      </c>
      <c r="D71">
        <v>0.63480000000000003</v>
      </c>
      <c r="E71">
        <v>0.56020000000000003</v>
      </c>
      <c r="F71">
        <f t="shared" si="1"/>
        <v>56.02</v>
      </c>
    </row>
    <row r="72" spans="1:6">
      <c r="A72">
        <v>290560</v>
      </c>
      <c r="B72" t="s">
        <v>268</v>
      </c>
      <c r="C72">
        <v>0.69399999999999995</v>
      </c>
      <c r="D72">
        <v>0.62619999999999998</v>
      </c>
      <c r="E72">
        <v>0.62439999999999996</v>
      </c>
      <c r="F72">
        <f t="shared" si="1"/>
        <v>62.44</v>
      </c>
    </row>
    <row r="73" spans="1:6">
      <c r="A73">
        <v>290570</v>
      </c>
      <c r="B73" t="s">
        <v>411</v>
      </c>
      <c r="C73">
        <v>0.50480000000000003</v>
      </c>
      <c r="D73">
        <v>0.59340000000000004</v>
      </c>
      <c r="E73">
        <v>0.54579999999999995</v>
      </c>
      <c r="F73">
        <f t="shared" si="1"/>
        <v>54.58</v>
      </c>
    </row>
    <row r="74" spans="1:6">
      <c r="A74">
        <v>290580</v>
      </c>
      <c r="B74" t="s">
        <v>269</v>
      </c>
      <c r="C74">
        <v>0.55610000000000004</v>
      </c>
      <c r="D74">
        <v>0.59970000000000001</v>
      </c>
      <c r="E74">
        <v>0.5484</v>
      </c>
      <c r="F74">
        <f t="shared" si="1"/>
        <v>54.84</v>
      </c>
    </row>
    <row r="75" spans="1:6">
      <c r="A75">
        <v>290590</v>
      </c>
      <c r="B75" t="s">
        <v>270</v>
      </c>
      <c r="C75">
        <v>0.83750000000000002</v>
      </c>
      <c r="D75">
        <v>0.61070000000000002</v>
      </c>
      <c r="E75">
        <v>0.60780000000000001</v>
      </c>
      <c r="F75">
        <f t="shared" si="1"/>
        <v>60.78</v>
      </c>
    </row>
    <row r="76" spans="1:6">
      <c r="A76">
        <v>290600</v>
      </c>
      <c r="B76" t="s">
        <v>385</v>
      </c>
      <c r="C76">
        <v>0.57379999999999998</v>
      </c>
      <c r="D76">
        <v>0.63929999999999998</v>
      </c>
      <c r="E76">
        <v>0.57130000000000003</v>
      </c>
      <c r="F76">
        <f t="shared" si="1"/>
        <v>57.13</v>
      </c>
    </row>
    <row r="77" spans="1:6">
      <c r="A77">
        <v>290610</v>
      </c>
      <c r="B77" t="s">
        <v>22</v>
      </c>
      <c r="C77">
        <v>0.42909999999999998</v>
      </c>
      <c r="D77">
        <v>0.59160000000000001</v>
      </c>
      <c r="E77">
        <v>0.49790000000000001</v>
      </c>
      <c r="F77">
        <f t="shared" si="1"/>
        <v>49.79</v>
      </c>
    </row>
    <row r="78" spans="1:6">
      <c r="A78">
        <v>290620</v>
      </c>
      <c r="B78" t="s">
        <v>271</v>
      </c>
      <c r="C78">
        <v>0.60350000000000004</v>
      </c>
      <c r="D78">
        <v>0.59360000000000002</v>
      </c>
      <c r="E78">
        <v>0.48880000000000001</v>
      </c>
      <c r="F78">
        <f t="shared" si="1"/>
        <v>48.88</v>
      </c>
    </row>
    <row r="79" spans="1:6">
      <c r="A79">
        <v>290630</v>
      </c>
      <c r="B79" t="s">
        <v>272</v>
      </c>
      <c r="C79">
        <v>0.55969999999999998</v>
      </c>
      <c r="D79">
        <v>0.60350000000000004</v>
      </c>
      <c r="E79">
        <v>0.51970000000000005</v>
      </c>
      <c r="F79">
        <f t="shared" si="1"/>
        <v>51.970000000000006</v>
      </c>
    </row>
    <row r="80" spans="1:6">
      <c r="A80">
        <v>290640</v>
      </c>
      <c r="B80" t="s">
        <v>23</v>
      </c>
      <c r="C80">
        <v>0.44700000000000001</v>
      </c>
      <c r="D80">
        <v>0.52229999999999999</v>
      </c>
      <c r="E80">
        <v>0.442</v>
      </c>
      <c r="F80">
        <f t="shared" si="1"/>
        <v>44.2</v>
      </c>
    </row>
    <row r="81" spans="1:6">
      <c r="A81">
        <v>290650</v>
      </c>
      <c r="B81" t="s">
        <v>386</v>
      </c>
      <c r="C81">
        <v>0.55779999999999996</v>
      </c>
      <c r="D81">
        <v>0.56259999999999999</v>
      </c>
      <c r="E81">
        <v>0.51200000000000001</v>
      </c>
      <c r="F81">
        <f t="shared" si="1"/>
        <v>51.2</v>
      </c>
    </row>
    <row r="82" spans="1:6">
      <c r="A82">
        <v>290660</v>
      </c>
      <c r="B82" t="s">
        <v>119</v>
      </c>
      <c r="C82">
        <v>0.53139999999999998</v>
      </c>
      <c r="D82">
        <v>0.55679999999999996</v>
      </c>
      <c r="E82">
        <v>0.4461</v>
      </c>
      <c r="F82">
        <f t="shared" si="1"/>
        <v>44.61</v>
      </c>
    </row>
    <row r="83" spans="1:6">
      <c r="A83">
        <v>290670</v>
      </c>
      <c r="B83" t="s">
        <v>273</v>
      </c>
      <c r="C83">
        <v>0.47270000000000001</v>
      </c>
      <c r="D83">
        <v>0.54069999999999996</v>
      </c>
      <c r="E83">
        <v>0.51080000000000003</v>
      </c>
      <c r="F83">
        <f t="shared" si="1"/>
        <v>51.080000000000005</v>
      </c>
    </row>
    <row r="84" spans="1:6">
      <c r="A84">
        <v>290680</v>
      </c>
      <c r="B84" t="s">
        <v>274</v>
      </c>
      <c r="C84">
        <v>0.7006</v>
      </c>
      <c r="D84">
        <v>0.65669999999999995</v>
      </c>
      <c r="E84">
        <v>0.57330000000000003</v>
      </c>
      <c r="F84">
        <f t="shared" si="1"/>
        <v>57.330000000000005</v>
      </c>
    </row>
    <row r="85" spans="1:6">
      <c r="A85">
        <v>290682</v>
      </c>
      <c r="B85" t="s">
        <v>120</v>
      </c>
      <c r="C85">
        <v>0.45519999999999999</v>
      </c>
      <c r="D85">
        <v>0.53239999999999998</v>
      </c>
      <c r="E85">
        <v>0.53810000000000002</v>
      </c>
      <c r="F85">
        <f t="shared" si="1"/>
        <v>53.81</v>
      </c>
    </row>
    <row r="86" spans="1:6">
      <c r="A86">
        <v>290685</v>
      </c>
      <c r="B86" t="s">
        <v>121</v>
      </c>
      <c r="C86">
        <v>0.41560000000000002</v>
      </c>
      <c r="D86">
        <v>0.55530000000000002</v>
      </c>
      <c r="E86">
        <v>0.49769999999999998</v>
      </c>
      <c r="F86">
        <f t="shared" si="1"/>
        <v>49.769999999999996</v>
      </c>
    </row>
    <row r="87" spans="1:6">
      <c r="A87">
        <v>290687</v>
      </c>
      <c r="B87" t="s">
        <v>275</v>
      </c>
      <c r="C87">
        <v>0.46010000000000001</v>
      </c>
      <c r="D87">
        <v>0.57479999999999998</v>
      </c>
      <c r="E87">
        <v>0.54930000000000001</v>
      </c>
      <c r="F87">
        <f t="shared" si="1"/>
        <v>54.93</v>
      </c>
    </row>
    <row r="88" spans="1:6">
      <c r="A88">
        <v>290689</v>
      </c>
      <c r="B88" t="s">
        <v>122</v>
      </c>
      <c r="C88">
        <v>0.53220000000000001</v>
      </c>
      <c r="D88">
        <v>0.60170000000000001</v>
      </c>
      <c r="E88">
        <v>0.49299999999999999</v>
      </c>
      <c r="F88">
        <f t="shared" si="1"/>
        <v>49.3</v>
      </c>
    </row>
    <row r="89" spans="1:6">
      <c r="A89">
        <v>290690</v>
      </c>
      <c r="B89" t="s">
        <v>276</v>
      </c>
      <c r="C89">
        <v>0.51949999999999996</v>
      </c>
      <c r="D89">
        <v>0.73550000000000004</v>
      </c>
      <c r="E89">
        <v>0.58730000000000004</v>
      </c>
      <c r="F89">
        <f t="shared" si="1"/>
        <v>58.730000000000004</v>
      </c>
    </row>
    <row r="90" spans="1:6">
      <c r="A90">
        <v>290700</v>
      </c>
      <c r="B90" t="s">
        <v>24</v>
      </c>
      <c r="C90">
        <v>0.57689999999999997</v>
      </c>
      <c r="D90">
        <v>0.59989999999999999</v>
      </c>
      <c r="E90">
        <v>0.54720000000000002</v>
      </c>
      <c r="F90">
        <f t="shared" si="1"/>
        <v>54.72</v>
      </c>
    </row>
    <row r="91" spans="1:6">
      <c r="A91">
        <v>290710</v>
      </c>
      <c r="B91" t="s">
        <v>277</v>
      </c>
      <c r="C91">
        <v>0.49640000000000001</v>
      </c>
      <c r="D91">
        <v>0.58160000000000001</v>
      </c>
      <c r="E91">
        <v>0.51719999999999999</v>
      </c>
      <c r="F91">
        <f t="shared" si="1"/>
        <v>51.72</v>
      </c>
    </row>
    <row r="92" spans="1:6">
      <c r="A92">
        <v>290720</v>
      </c>
      <c r="B92" t="s">
        <v>387</v>
      </c>
      <c r="C92">
        <v>0.63170000000000004</v>
      </c>
      <c r="D92">
        <v>0.55600000000000005</v>
      </c>
      <c r="E92">
        <v>0.54830000000000001</v>
      </c>
      <c r="F92">
        <f t="shared" si="1"/>
        <v>54.83</v>
      </c>
    </row>
    <row r="93" spans="1:6">
      <c r="A93">
        <v>290730</v>
      </c>
      <c r="B93" t="s">
        <v>278</v>
      </c>
      <c r="C93">
        <v>0.58040000000000003</v>
      </c>
      <c r="D93">
        <v>0.58750000000000002</v>
      </c>
      <c r="E93">
        <v>0.5494</v>
      </c>
      <c r="F93">
        <f t="shared" si="1"/>
        <v>54.94</v>
      </c>
    </row>
    <row r="94" spans="1:6">
      <c r="A94">
        <v>290740</v>
      </c>
      <c r="B94" t="s">
        <v>8</v>
      </c>
      <c r="C94">
        <v>0.51700000000000002</v>
      </c>
      <c r="D94">
        <v>0.50900000000000001</v>
      </c>
      <c r="E94">
        <v>0.52170000000000005</v>
      </c>
      <c r="F94">
        <f t="shared" si="1"/>
        <v>52.17</v>
      </c>
    </row>
    <row r="95" spans="1:6">
      <c r="A95">
        <v>290750</v>
      </c>
      <c r="B95" t="s">
        <v>388</v>
      </c>
      <c r="C95">
        <v>0.53059999999999996</v>
      </c>
      <c r="D95">
        <v>0.58030000000000004</v>
      </c>
      <c r="E95">
        <v>0.5796</v>
      </c>
      <c r="F95">
        <f t="shared" si="1"/>
        <v>57.96</v>
      </c>
    </row>
    <row r="96" spans="1:6">
      <c r="A96">
        <v>290755</v>
      </c>
      <c r="B96" t="s">
        <v>25</v>
      </c>
      <c r="C96">
        <v>0.69210000000000005</v>
      </c>
      <c r="D96">
        <v>0.54149999999999998</v>
      </c>
      <c r="E96">
        <v>0.50380000000000003</v>
      </c>
      <c r="F96">
        <f t="shared" si="1"/>
        <v>50.38</v>
      </c>
    </row>
    <row r="97" spans="1:6">
      <c r="A97">
        <v>290760</v>
      </c>
      <c r="B97" t="s">
        <v>123</v>
      </c>
      <c r="C97">
        <v>0.58650000000000002</v>
      </c>
      <c r="D97">
        <v>0.5978</v>
      </c>
      <c r="E97">
        <v>0.54269999999999996</v>
      </c>
      <c r="F97">
        <f t="shared" si="1"/>
        <v>54.269999999999996</v>
      </c>
    </row>
    <row r="98" spans="1:6">
      <c r="A98">
        <v>290770</v>
      </c>
      <c r="B98" t="s">
        <v>124</v>
      </c>
      <c r="C98">
        <v>0.50439999999999996</v>
      </c>
      <c r="D98">
        <v>0.66659999999999997</v>
      </c>
      <c r="E98">
        <v>0.58109999999999995</v>
      </c>
      <c r="F98">
        <f t="shared" si="1"/>
        <v>58.109999999999992</v>
      </c>
    </row>
    <row r="99" spans="1:6">
      <c r="A99">
        <v>290780</v>
      </c>
      <c r="B99" t="s">
        <v>279</v>
      </c>
      <c r="C99">
        <v>0.51939999999999997</v>
      </c>
      <c r="D99">
        <v>0.56930000000000003</v>
      </c>
      <c r="E99">
        <v>0.53910000000000002</v>
      </c>
      <c r="F99">
        <f t="shared" si="1"/>
        <v>53.910000000000004</v>
      </c>
    </row>
    <row r="100" spans="1:6">
      <c r="A100">
        <v>290790</v>
      </c>
      <c r="B100" t="s">
        <v>125</v>
      </c>
      <c r="C100">
        <v>0.57050000000000001</v>
      </c>
      <c r="D100">
        <v>0.56930000000000003</v>
      </c>
      <c r="E100">
        <v>0.54749999999999999</v>
      </c>
      <c r="F100">
        <f t="shared" si="1"/>
        <v>54.75</v>
      </c>
    </row>
    <row r="101" spans="1:6">
      <c r="A101">
        <v>290800</v>
      </c>
      <c r="B101" t="s">
        <v>280</v>
      </c>
      <c r="C101">
        <v>0.62570000000000003</v>
      </c>
      <c r="D101">
        <v>0.6</v>
      </c>
      <c r="E101">
        <v>0.56379999999999997</v>
      </c>
      <c r="F101">
        <f t="shared" si="1"/>
        <v>56.379999999999995</v>
      </c>
    </row>
    <row r="102" spans="1:6">
      <c r="A102">
        <v>290810</v>
      </c>
      <c r="B102" t="s">
        <v>126</v>
      </c>
      <c r="C102">
        <v>0.54020000000000001</v>
      </c>
      <c r="D102">
        <v>0.61570000000000003</v>
      </c>
      <c r="E102">
        <v>0.56379999999999997</v>
      </c>
      <c r="F102">
        <f t="shared" si="1"/>
        <v>56.379999999999995</v>
      </c>
    </row>
    <row r="103" spans="1:6">
      <c r="A103">
        <v>290820</v>
      </c>
      <c r="B103" t="s">
        <v>281</v>
      </c>
      <c r="C103">
        <v>0.57399999999999995</v>
      </c>
      <c r="D103">
        <v>0.51270000000000004</v>
      </c>
      <c r="E103">
        <v>0.57379999999999998</v>
      </c>
      <c r="F103">
        <f t="shared" si="1"/>
        <v>57.379999999999995</v>
      </c>
    </row>
    <row r="104" spans="1:6">
      <c r="A104">
        <v>290830</v>
      </c>
      <c r="B104" t="s">
        <v>127</v>
      </c>
      <c r="C104">
        <v>0.56499999999999995</v>
      </c>
      <c r="D104">
        <v>0.5141</v>
      </c>
      <c r="E104">
        <v>0.58330000000000004</v>
      </c>
      <c r="F104">
        <f t="shared" si="1"/>
        <v>58.330000000000005</v>
      </c>
    </row>
    <row r="105" spans="1:6">
      <c r="A105">
        <v>290840</v>
      </c>
      <c r="B105" t="s">
        <v>389</v>
      </c>
      <c r="C105">
        <v>0.5635</v>
      </c>
      <c r="D105">
        <v>0.55969999999999998</v>
      </c>
      <c r="E105">
        <v>0.49459999999999998</v>
      </c>
      <c r="F105">
        <f t="shared" si="1"/>
        <v>49.46</v>
      </c>
    </row>
    <row r="106" spans="1:6">
      <c r="A106">
        <v>290850</v>
      </c>
      <c r="B106" t="s">
        <v>282</v>
      </c>
      <c r="C106">
        <v>0.60719999999999996</v>
      </c>
      <c r="D106">
        <v>0.54869999999999997</v>
      </c>
      <c r="E106">
        <v>0.48470000000000002</v>
      </c>
      <c r="F106">
        <f t="shared" si="1"/>
        <v>48.47</v>
      </c>
    </row>
    <row r="107" spans="1:6">
      <c r="A107">
        <v>290860</v>
      </c>
      <c r="B107" t="s">
        <v>283</v>
      </c>
      <c r="C107">
        <v>0.4904</v>
      </c>
      <c r="D107">
        <v>0.62109999999999999</v>
      </c>
      <c r="E107">
        <v>0.63629999999999998</v>
      </c>
      <c r="F107">
        <f t="shared" si="1"/>
        <v>63.629999999999995</v>
      </c>
    </row>
    <row r="108" spans="1:6">
      <c r="A108">
        <v>290870</v>
      </c>
      <c r="B108" t="s">
        <v>128</v>
      </c>
      <c r="C108">
        <v>0.72689999999999999</v>
      </c>
      <c r="D108">
        <v>0.63619999999999999</v>
      </c>
      <c r="E108">
        <v>0.4975</v>
      </c>
      <c r="F108">
        <f t="shared" si="1"/>
        <v>49.75</v>
      </c>
    </row>
    <row r="109" spans="1:6">
      <c r="A109">
        <v>290880</v>
      </c>
      <c r="B109" t="s">
        <v>9</v>
      </c>
      <c r="C109">
        <v>0.57589999999999997</v>
      </c>
      <c r="D109">
        <v>0.53900000000000003</v>
      </c>
      <c r="E109">
        <v>0.51439999999999997</v>
      </c>
      <c r="F109">
        <f t="shared" si="1"/>
        <v>51.44</v>
      </c>
    </row>
    <row r="110" spans="1:6">
      <c r="A110">
        <v>290890</v>
      </c>
      <c r="B110" t="s">
        <v>284</v>
      </c>
      <c r="C110">
        <v>0.52300000000000002</v>
      </c>
      <c r="D110">
        <v>0.58740000000000003</v>
      </c>
      <c r="E110">
        <v>0.52929999999999999</v>
      </c>
      <c r="F110">
        <f t="shared" si="1"/>
        <v>52.93</v>
      </c>
    </row>
    <row r="111" spans="1:6">
      <c r="A111">
        <v>290900</v>
      </c>
      <c r="B111" t="s">
        <v>26</v>
      </c>
      <c r="C111">
        <v>0.42459999999999998</v>
      </c>
      <c r="D111">
        <v>0.49120000000000003</v>
      </c>
      <c r="E111">
        <v>0.45579999999999998</v>
      </c>
      <c r="F111">
        <f t="shared" si="1"/>
        <v>45.58</v>
      </c>
    </row>
    <row r="112" spans="1:6">
      <c r="A112">
        <v>290910</v>
      </c>
      <c r="B112" t="s">
        <v>129</v>
      </c>
      <c r="C112">
        <v>0.47160000000000002</v>
      </c>
      <c r="D112">
        <v>0.60780000000000001</v>
      </c>
      <c r="E112">
        <v>0.5877</v>
      </c>
      <c r="F112">
        <f t="shared" si="1"/>
        <v>58.77</v>
      </c>
    </row>
    <row r="113" spans="1:6">
      <c r="A113">
        <v>290920</v>
      </c>
      <c r="B113" t="s">
        <v>130</v>
      </c>
      <c r="C113">
        <v>0.4451</v>
      </c>
      <c r="D113">
        <v>0.56069999999999998</v>
      </c>
      <c r="E113">
        <v>0.48830000000000001</v>
      </c>
      <c r="F113">
        <f t="shared" si="1"/>
        <v>48.83</v>
      </c>
    </row>
    <row r="114" spans="1:6">
      <c r="A114">
        <v>290930</v>
      </c>
      <c r="B114" t="s">
        <v>285</v>
      </c>
      <c r="C114">
        <v>0.57830000000000004</v>
      </c>
      <c r="D114">
        <v>0.62</v>
      </c>
      <c r="E114">
        <v>0.58850000000000002</v>
      </c>
      <c r="F114">
        <f t="shared" si="1"/>
        <v>58.85</v>
      </c>
    </row>
    <row r="115" spans="1:6">
      <c r="A115">
        <v>290940</v>
      </c>
      <c r="B115" t="s">
        <v>131</v>
      </c>
      <c r="C115">
        <v>0.54890000000000005</v>
      </c>
      <c r="D115">
        <v>0.53859999999999997</v>
      </c>
      <c r="E115">
        <v>0.55989999999999995</v>
      </c>
      <c r="F115">
        <f t="shared" si="1"/>
        <v>55.989999999999995</v>
      </c>
    </row>
    <row r="116" spans="1:6">
      <c r="A116">
        <v>290950</v>
      </c>
      <c r="B116" t="s">
        <v>27</v>
      </c>
      <c r="C116">
        <v>0.54679999999999995</v>
      </c>
      <c r="D116">
        <v>0.56559999999999999</v>
      </c>
      <c r="E116">
        <v>0.53159999999999996</v>
      </c>
      <c r="F116">
        <f t="shared" si="1"/>
        <v>53.16</v>
      </c>
    </row>
    <row r="117" spans="1:6">
      <c r="A117">
        <v>290960</v>
      </c>
      <c r="B117" t="s">
        <v>286</v>
      </c>
      <c r="C117">
        <v>0.46820000000000001</v>
      </c>
      <c r="D117">
        <v>0.53080000000000005</v>
      </c>
      <c r="E117">
        <v>0.58309999999999995</v>
      </c>
      <c r="F117">
        <f t="shared" si="1"/>
        <v>58.309999999999995</v>
      </c>
    </row>
    <row r="118" spans="1:6">
      <c r="A118">
        <v>290970</v>
      </c>
      <c r="B118" t="s">
        <v>132</v>
      </c>
      <c r="C118">
        <v>0.52969999999999995</v>
      </c>
      <c r="D118">
        <v>0.53359999999999996</v>
      </c>
      <c r="E118">
        <v>0.54569999999999996</v>
      </c>
      <c r="F118">
        <f t="shared" si="1"/>
        <v>54.569999999999993</v>
      </c>
    </row>
    <row r="119" spans="1:6">
      <c r="A119">
        <v>290980</v>
      </c>
      <c r="B119" t="s">
        <v>390</v>
      </c>
      <c r="C119">
        <v>0.61280000000000001</v>
      </c>
      <c r="D119">
        <v>0.58589999999999998</v>
      </c>
      <c r="E119">
        <v>0.57340000000000002</v>
      </c>
      <c r="F119">
        <f t="shared" si="1"/>
        <v>57.34</v>
      </c>
    </row>
    <row r="120" spans="1:6">
      <c r="A120">
        <v>290990</v>
      </c>
      <c r="B120" t="s">
        <v>287</v>
      </c>
      <c r="C120">
        <v>0.55120000000000002</v>
      </c>
      <c r="D120">
        <v>0.55820000000000003</v>
      </c>
      <c r="E120">
        <v>0.52790000000000004</v>
      </c>
      <c r="F120">
        <f t="shared" si="1"/>
        <v>52.790000000000006</v>
      </c>
    </row>
    <row r="121" spans="1:6">
      <c r="A121">
        <v>291000</v>
      </c>
      <c r="B121" t="s">
        <v>133</v>
      </c>
      <c r="C121">
        <v>0.44950000000000001</v>
      </c>
      <c r="D121">
        <v>0.50039999999999996</v>
      </c>
      <c r="E121">
        <v>0.55779999999999996</v>
      </c>
      <c r="F121">
        <f t="shared" si="1"/>
        <v>55.779999999999994</v>
      </c>
    </row>
    <row r="122" spans="1:6">
      <c r="A122">
        <v>291005</v>
      </c>
      <c r="B122" t="s">
        <v>391</v>
      </c>
      <c r="C122">
        <v>0.57110000000000005</v>
      </c>
      <c r="D122">
        <v>0.56130000000000002</v>
      </c>
      <c r="E122">
        <v>0.53369999999999995</v>
      </c>
      <c r="F122">
        <f t="shared" si="1"/>
        <v>53.37</v>
      </c>
    </row>
    <row r="123" spans="1:6">
      <c r="A123">
        <v>291010</v>
      </c>
      <c r="B123" t="s">
        <v>134</v>
      </c>
      <c r="C123">
        <v>0.52980000000000005</v>
      </c>
      <c r="D123">
        <v>0.47439999999999999</v>
      </c>
      <c r="E123">
        <v>0.45879999999999999</v>
      </c>
      <c r="F123">
        <f t="shared" si="1"/>
        <v>45.879999999999995</v>
      </c>
    </row>
    <row r="124" spans="1:6">
      <c r="A124">
        <v>291020</v>
      </c>
      <c r="B124" t="s">
        <v>10</v>
      </c>
      <c r="C124">
        <v>0.52490000000000003</v>
      </c>
      <c r="D124">
        <v>0.49909999999999999</v>
      </c>
      <c r="E124">
        <v>0.56089999999999995</v>
      </c>
      <c r="F124">
        <f t="shared" si="1"/>
        <v>56.089999999999996</v>
      </c>
    </row>
    <row r="125" spans="1:6">
      <c r="A125">
        <v>291030</v>
      </c>
      <c r="B125" t="s">
        <v>28</v>
      </c>
      <c r="C125">
        <v>0.49809999999999999</v>
      </c>
      <c r="D125">
        <v>0.51819999999999999</v>
      </c>
      <c r="E125">
        <v>0.50700000000000001</v>
      </c>
      <c r="F125">
        <f t="shared" si="1"/>
        <v>50.7</v>
      </c>
    </row>
    <row r="126" spans="1:6">
      <c r="A126">
        <v>291040</v>
      </c>
      <c r="B126" t="s">
        <v>288</v>
      </c>
      <c r="C126">
        <v>0.50860000000000005</v>
      </c>
      <c r="D126">
        <v>0.4481</v>
      </c>
      <c r="E126">
        <v>0.51219999999999999</v>
      </c>
      <c r="F126">
        <f t="shared" si="1"/>
        <v>51.22</v>
      </c>
    </row>
    <row r="127" spans="1:6">
      <c r="A127">
        <v>291050</v>
      </c>
      <c r="B127" t="s">
        <v>289</v>
      </c>
      <c r="C127">
        <v>0.54</v>
      </c>
      <c r="D127">
        <v>0.59370000000000001</v>
      </c>
      <c r="E127">
        <v>0.62490000000000001</v>
      </c>
      <c r="F127">
        <f t="shared" si="1"/>
        <v>62.49</v>
      </c>
    </row>
    <row r="128" spans="1:6">
      <c r="A128">
        <v>290050</v>
      </c>
      <c r="B128" t="s">
        <v>135</v>
      </c>
      <c r="C128">
        <v>0.54910000000000003</v>
      </c>
      <c r="D128">
        <v>0.59950000000000003</v>
      </c>
      <c r="E128">
        <v>0.49159999999999998</v>
      </c>
      <c r="F128">
        <f t="shared" si="1"/>
        <v>49.16</v>
      </c>
    </row>
    <row r="129" spans="1:6">
      <c r="A129">
        <v>291060</v>
      </c>
      <c r="B129" t="s">
        <v>290</v>
      </c>
      <c r="C129">
        <v>0.57840000000000003</v>
      </c>
      <c r="D129">
        <v>0.61680000000000001</v>
      </c>
      <c r="E129">
        <v>0.59</v>
      </c>
      <c r="F129">
        <f t="shared" si="1"/>
        <v>59</v>
      </c>
    </row>
    <row r="130" spans="1:6">
      <c r="A130">
        <v>291070</v>
      </c>
      <c r="B130" t="s">
        <v>392</v>
      </c>
      <c r="C130">
        <v>0.48720000000000002</v>
      </c>
      <c r="D130">
        <v>0.58409999999999995</v>
      </c>
      <c r="E130">
        <v>0.55589999999999995</v>
      </c>
      <c r="F130">
        <f t="shared" si="1"/>
        <v>55.589999999999996</v>
      </c>
    </row>
    <row r="131" spans="1:6">
      <c r="A131">
        <v>291072</v>
      </c>
      <c r="B131" t="s">
        <v>412</v>
      </c>
      <c r="C131">
        <v>0.65080000000000005</v>
      </c>
      <c r="D131">
        <v>0.63890000000000002</v>
      </c>
      <c r="E131">
        <v>0.5877</v>
      </c>
      <c r="F131">
        <f t="shared" si="1"/>
        <v>58.77</v>
      </c>
    </row>
    <row r="132" spans="1:6">
      <c r="A132">
        <v>291075</v>
      </c>
      <c r="B132" t="s">
        <v>136</v>
      </c>
      <c r="C132">
        <v>0.51249999999999996</v>
      </c>
      <c r="D132">
        <v>0.5554</v>
      </c>
      <c r="E132">
        <v>0.52939999999999998</v>
      </c>
      <c r="F132">
        <f t="shared" si="1"/>
        <v>52.94</v>
      </c>
    </row>
    <row r="133" spans="1:6">
      <c r="A133">
        <v>291077</v>
      </c>
      <c r="B133" t="s">
        <v>29</v>
      </c>
      <c r="C133">
        <v>0.67159999999999997</v>
      </c>
      <c r="D133">
        <v>0.59760000000000002</v>
      </c>
      <c r="E133">
        <v>0.54669999999999996</v>
      </c>
      <c r="F133">
        <f t="shared" ref="F133:F196" si="2">E133*100</f>
        <v>54.669999999999995</v>
      </c>
    </row>
    <row r="134" spans="1:6">
      <c r="A134">
        <v>291080</v>
      </c>
      <c r="B134" t="s">
        <v>423</v>
      </c>
      <c r="C134">
        <v>0.62119999999999997</v>
      </c>
      <c r="D134">
        <v>0.61760000000000004</v>
      </c>
      <c r="E134">
        <v>0.6079</v>
      </c>
      <c r="F134">
        <f t="shared" si="2"/>
        <v>60.79</v>
      </c>
    </row>
    <row r="135" spans="1:6">
      <c r="A135">
        <v>291085</v>
      </c>
      <c r="B135" t="s">
        <v>137</v>
      </c>
      <c r="C135">
        <v>0.46789999999999998</v>
      </c>
      <c r="D135">
        <v>0.54720000000000002</v>
      </c>
      <c r="E135">
        <v>0.57540000000000002</v>
      </c>
      <c r="F135">
        <f t="shared" si="2"/>
        <v>57.54</v>
      </c>
    </row>
    <row r="136" spans="1:6">
      <c r="A136">
        <v>291090</v>
      </c>
      <c r="B136" t="s">
        <v>30</v>
      </c>
      <c r="C136">
        <v>0.58960000000000001</v>
      </c>
      <c r="D136">
        <v>0.54490000000000005</v>
      </c>
      <c r="E136">
        <v>0.4375</v>
      </c>
      <c r="F136">
        <f t="shared" si="2"/>
        <v>43.75</v>
      </c>
    </row>
    <row r="137" spans="1:6">
      <c r="A137">
        <v>291100</v>
      </c>
      <c r="B137" t="s">
        <v>138</v>
      </c>
      <c r="C137">
        <v>0.56169999999999998</v>
      </c>
      <c r="D137">
        <v>0.54959999999999998</v>
      </c>
      <c r="E137">
        <v>0.4667</v>
      </c>
      <c r="F137">
        <f t="shared" si="2"/>
        <v>46.67</v>
      </c>
    </row>
    <row r="138" spans="1:6">
      <c r="A138">
        <v>291110</v>
      </c>
      <c r="B138" t="s">
        <v>291</v>
      </c>
      <c r="C138">
        <v>0.76590000000000003</v>
      </c>
      <c r="D138">
        <v>0.79959999999999998</v>
      </c>
      <c r="E138">
        <v>0.61360000000000003</v>
      </c>
      <c r="F138">
        <f t="shared" si="2"/>
        <v>61.360000000000007</v>
      </c>
    </row>
    <row r="139" spans="1:6">
      <c r="A139">
        <v>291120</v>
      </c>
      <c r="B139" t="s">
        <v>292</v>
      </c>
      <c r="C139">
        <v>0.66200000000000003</v>
      </c>
      <c r="D139">
        <v>0.67500000000000004</v>
      </c>
      <c r="E139">
        <v>0.59889999999999999</v>
      </c>
      <c r="F139">
        <f t="shared" si="2"/>
        <v>59.89</v>
      </c>
    </row>
    <row r="140" spans="1:6">
      <c r="A140">
        <v>291125</v>
      </c>
      <c r="B140" t="s">
        <v>11</v>
      </c>
      <c r="C140">
        <v>0.55820000000000003</v>
      </c>
      <c r="D140">
        <v>0.50870000000000004</v>
      </c>
      <c r="E140">
        <v>0.41099999999999998</v>
      </c>
      <c r="F140">
        <f t="shared" si="2"/>
        <v>41.099999999999994</v>
      </c>
    </row>
    <row r="141" spans="1:6">
      <c r="A141">
        <v>291130</v>
      </c>
      <c r="B141" t="s">
        <v>139</v>
      </c>
      <c r="C141">
        <v>0.69799999999999995</v>
      </c>
      <c r="D141">
        <v>0.62039999999999995</v>
      </c>
      <c r="E141">
        <v>0.52500000000000002</v>
      </c>
      <c r="F141">
        <f t="shared" si="2"/>
        <v>52.5</v>
      </c>
    </row>
    <row r="142" spans="1:6">
      <c r="A142">
        <v>291140</v>
      </c>
      <c r="B142" t="s">
        <v>140</v>
      </c>
      <c r="C142">
        <v>0.49370000000000003</v>
      </c>
      <c r="D142">
        <v>0.627</v>
      </c>
      <c r="E142">
        <v>0.52539999999999998</v>
      </c>
      <c r="F142">
        <f t="shared" si="2"/>
        <v>52.54</v>
      </c>
    </row>
    <row r="143" spans="1:6">
      <c r="A143">
        <v>291150</v>
      </c>
      <c r="B143" t="s">
        <v>31</v>
      </c>
      <c r="C143">
        <v>0.50990000000000002</v>
      </c>
      <c r="D143">
        <v>0.52800000000000002</v>
      </c>
      <c r="E143">
        <v>0.47810000000000002</v>
      </c>
      <c r="F143">
        <f t="shared" si="2"/>
        <v>47.81</v>
      </c>
    </row>
    <row r="144" spans="1:6">
      <c r="A144">
        <v>291160</v>
      </c>
      <c r="B144" t="s">
        <v>141</v>
      </c>
      <c r="C144">
        <v>0.54110000000000003</v>
      </c>
      <c r="D144">
        <v>0.55910000000000004</v>
      </c>
      <c r="E144">
        <v>0.54449999999999998</v>
      </c>
      <c r="F144">
        <f t="shared" si="2"/>
        <v>54.449999999999996</v>
      </c>
    </row>
    <row r="145" spans="1:6">
      <c r="A145">
        <v>291165</v>
      </c>
      <c r="B145" t="s">
        <v>142</v>
      </c>
      <c r="C145">
        <v>0.52229999999999999</v>
      </c>
      <c r="D145">
        <v>0.46139999999999998</v>
      </c>
      <c r="E145">
        <v>0.4602</v>
      </c>
      <c r="F145">
        <f t="shared" si="2"/>
        <v>46.02</v>
      </c>
    </row>
    <row r="146" spans="1:6">
      <c r="A146">
        <v>291170</v>
      </c>
      <c r="B146" t="s">
        <v>393</v>
      </c>
      <c r="C146">
        <v>0.63490000000000002</v>
      </c>
      <c r="D146">
        <v>0.65329999999999999</v>
      </c>
      <c r="E146">
        <v>0.55810000000000004</v>
      </c>
      <c r="F146">
        <f t="shared" si="2"/>
        <v>55.81</v>
      </c>
    </row>
    <row r="147" spans="1:6">
      <c r="A147">
        <v>291180</v>
      </c>
      <c r="B147" t="s">
        <v>293</v>
      </c>
      <c r="C147">
        <v>0.6835</v>
      </c>
      <c r="D147">
        <v>0.53490000000000004</v>
      </c>
      <c r="E147">
        <v>0.53849999999999998</v>
      </c>
      <c r="F147">
        <f t="shared" si="2"/>
        <v>53.849999999999994</v>
      </c>
    </row>
    <row r="148" spans="1:6">
      <c r="A148">
        <v>291185</v>
      </c>
      <c r="B148" t="s">
        <v>143</v>
      </c>
      <c r="C148">
        <v>0.4859</v>
      </c>
      <c r="D148">
        <v>0.4672</v>
      </c>
      <c r="E148">
        <v>0.5081</v>
      </c>
      <c r="F148">
        <f t="shared" si="2"/>
        <v>50.81</v>
      </c>
    </row>
    <row r="149" spans="1:6">
      <c r="A149">
        <v>291190</v>
      </c>
      <c r="B149" t="s">
        <v>294</v>
      </c>
      <c r="C149">
        <v>0.52590000000000003</v>
      </c>
      <c r="D149">
        <v>0.56200000000000006</v>
      </c>
      <c r="E149">
        <v>0.62819999999999998</v>
      </c>
      <c r="F149">
        <f t="shared" si="2"/>
        <v>62.82</v>
      </c>
    </row>
    <row r="150" spans="1:6">
      <c r="A150">
        <v>291200</v>
      </c>
      <c r="B150" t="s">
        <v>144</v>
      </c>
      <c r="C150">
        <v>0.49759999999999999</v>
      </c>
      <c r="D150">
        <v>0.5373</v>
      </c>
      <c r="E150">
        <v>0.46870000000000001</v>
      </c>
      <c r="F150">
        <f t="shared" si="2"/>
        <v>46.87</v>
      </c>
    </row>
    <row r="151" spans="1:6">
      <c r="A151">
        <v>291210</v>
      </c>
      <c r="B151" t="s">
        <v>295</v>
      </c>
      <c r="C151">
        <v>0.63829999999999998</v>
      </c>
      <c r="D151">
        <v>0.61660000000000004</v>
      </c>
      <c r="E151">
        <v>0.54830000000000001</v>
      </c>
      <c r="F151">
        <f t="shared" si="2"/>
        <v>54.83</v>
      </c>
    </row>
    <row r="152" spans="1:6">
      <c r="A152">
        <v>291220</v>
      </c>
      <c r="B152" t="s">
        <v>145</v>
      </c>
      <c r="C152">
        <v>0.45929999999999999</v>
      </c>
      <c r="D152">
        <v>0.55830000000000002</v>
      </c>
      <c r="E152">
        <v>0.49070000000000003</v>
      </c>
      <c r="F152">
        <f t="shared" si="2"/>
        <v>49.07</v>
      </c>
    </row>
    <row r="153" spans="1:6">
      <c r="A153">
        <v>291230</v>
      </c>
      <c r="B153" t="s">
        <v>146</v>
      </c>
      <c r="C153">
        <v>0.79320000000000002</v>
      </c>
      <c r="D153">
        <v>0.57809999999999995</v>
      </c>
      <c r="E153">
        <v>0.51029999999999998</v>
      </c>
      <c r="F153">
        <f t="shared" si="2"/>
        <v>51.03</v>
      </c>
    </row>
    <row r="154" spans="1:6">
      <c r="A154">
        <v>291240</v>
      </c>
      <c r="B154" t="s">
        <v>147</v>
      </c>
      <c r="C154">
        <v>0.5696</v>
      </c>
      <c r="D154">
        <v>0.55579999999999996</v>
      </c>
      <c r="E154">
        <v>0.56999999999999995</v>
      </c>
      <c r="F154">
        <f t="shared" si="2"/>
        <v>56.999999999999993</v>
      </c>
    </row>
    <row r="155" spans="1:6">
      <c r="A155">
        <v>291250</v>
      </c>
      <c r="B155" t="s">
        <v>148</v>
      </c>
      <c r="C155">
        <v>0.51449999999999996</v>
      </c>
      <c r="D155">
        <v>0.55469999999999997</v>
      </c>
      <c r="E155">
        <v>0.57609999999999995</v>
      </c>
      <c r="F155">
        <f t="shared" si="2"/>
        <v>57.609999999999992</v>
      </c>
    </row>
    <row r="156" spans="1:6">
      <c r="A156">
        <v>291260</v>
      </c>
      <c r="B156" t="s">
        <v>12</v>
      </c>
      <c r="C156">
        <v>0.63239999999999996</v>
      </c>
      <c r="D156">
        <v>0.54559999999999997</v>
      </c>
      <c r="E156">
        <v>0.60489999999999999</v>
      </c>
      <c r="F156">
        <f t="shared" si="2"/>
        <v>60.49</v>
      </c>
    </row>
    <row r="157" spans="1:6">
      <c r="A157">
        <v>291270</v>
      </c>
      <c r="B157" t="s">
        <v>296</v>
      </c>
      <c r="C157">
        <v>0.55769999999999997</v>
      </c>
      <c r="D157">
        <v>0.58799999999999997</v>
      </c>
      <c r="E157">
        <v>0.52959999999999996</v>
      </c>
      <c r="F157">
        <f t="shared" si="2"/>
        <v>52.959999999999994</v>
      </c>
    </row>
    <row r="158" spans="1:6">
      <c r="A158">
        <v>291280</v>
      </c>
      <c r="B158" t="s">
        <v>32</v>
      </c>
      <c r="C158">
        <v>0.4783</v>
      </c>
      <c r="D158">
        <v>0.5353</v>
      </c>
      <c r="E158">
        <v>0.51300000000000001</v>
      </c>
      <c r="F158">
        <f t="shared" si="2"/>
        <v>51.300000000000004</v>
      </c>
    </row>
    <row r="159" spans="1:6">
      <c r="A159">
        <v>291290</v>
      </c>
      <c r="B159" t="s">
        <v>149</v>
      </c>
      <c r="C159">
        <v>0.60370000000000001</v>
      </c>
      <c r="D159">
        <v>0.62319999999999998</v>
      </c>
      <c r="E159">
        <v>0.49890000000000001</v>
      </c>
      <c r="F159">
        <f t="shared" si="2"/>
        <v>49.89</v>
      </c>
    </row>
    <row r="160" spans="1:6">
      <c r="A160">
        <v>291300</v>
      </c>
      <c r="B160" t="s">
        <v>150</v>
      </c>
      <c r="C160">
        <v>0.53500000000000003</v>
      </c>
      <c r="D160">
        <v>0.49640000000000001</v>
      </c>
      <c r="E160">
        <v>0.55400000000000005</v>
      </c>
      <c r="F160">
        <f t="shared" si="2"/>
        <v>55.400000000000006</v>
      </c>
    </row>
    <row r="161" spans="1:6">
      <c r="A161">
        <v>291310</v>
      </c>
      <c r="B161" t="s">
        <v>151</v>
      </c>
      <c r="C161">
        <v>0.48620000000000002</v>
      </c>
      <c r="D161">
        <v>0.53</v>
      </c>
      <c r="E161">
        <v>0.5081</v>
      </c>
      <c r="F161">
        <f t="shared" si="2"/>
        <v>50.81</v>
      </c>
    </row>
    <row r="162" spans="1:6">
      <c r="A162">
        <v>291320</v>
      </c>
      <c r="B162" t="s">
        <v>297</v>
      </c>
      <c r="C162">
        <v>0.61209999999999998</v>
      </c>
      <c r="D162">
        <v>0.68079999999999996</v>
      </c>
      <c r="E162">
        <v>0.55810000000000004</v>
      </c>
      <c r="F162">
        <f t="shared" si="2"/>
        <v>55.81</v>
      </c>
    </row>
    <row r="163" spans="1:6">
      <c r="A163">
        <v>291330</v>
      </c>
      <c r="B163" t="s">
        <v>33</v>
      </c>
      <c r="C163">
        <v>0.56220000000000003</v>
      </c>
      <c r="D163">
        <v>0.505</v>
      </c>
      <c r="E163">
        <v>0.47249999999999998</v>
      </c>
      <c r="F163">
        <f t="shared" si="2"/>
        <v>47.25</v>
      </c>
    </row>
    <row r="164" spans="1:6">
      <c r="A164">
        <v>291340</v>
      </c>
      <c r="B164" t="s">
        <v>152</v>
      </c>
      <c r="C164">
        <v>0.58260000000000001</v>
      </c>
      <c r="D164">
        <v>0.64339999999999997</v>
      </c>
      <c r="E164">
        <v>0.49659999999999999</v>
      </c>
      <c r="F164">
        <f t="shared" si="2"/>
        <v>49.66</v>
      </c>
    </row>
    <row r="165" spans="1:6">
      <c r="A165">
        <v>291345</v>
      </c>
      <c r="B165" t="s">
        <v>153</v>
      </c>
      <c r="C165">
        <v>0.50590000000000002</v>
      </c>
      <c r="D165">
        <v>0.55730000000000002</v>
      </c>
      <c r="E165">
        <v>0.54810000000000003</v>
      </c>
      <c r="F165">
        <f t="shared" si="2"/>
        <v>54.81</v>
      </c>
    </row>
    <row r="166" spans="1:6">
      <c r="A166">
        <v>291350</v>
      </c>
      <c r="B166" t="s">
        <v>298</v>
      </c>
      <c r="C166">
        <v>0.54600000000000004</v>
      </c>
      <c r="D166">
        <v>0.58220000000000005</v>
      </c>
      <c r="E166">
        <v>0.56410000000000005</v>
      </c>
      <c r="F166">
        <f t="shared" si="2"/>
        <v>56.410000000000004</v>
      </c>
    </row>
    <row r="167" spans="1:6">
      <c r="A167">
        <v>291360</v>
      </c>
      <c r="B167" t="s">
        <v>413</v>
      </c>
      <c r="C167">
        <v>0.64129999999999998</v>
      </c>
      <c r="D167">
        <v>0.64349999999999996</v>
      </c>
      <c r="E167">
        <v>0.58750000000000002</v>
      </c>
      <c r="F167">
        <f t="shared" si="2"/>
        <v>58.75</v>
      </c>
    </row>
    <row r="168" spans="1:6">
      <c r="A168">
        <v>291370</v>
      </c>
      <c r="B168" t="s">
        <v>299</v>
      </c>
      <c r="C168">
        <v>0.51949999999999996</v>
      </c>
      <c r="D168">
        <v>0.56159999999999999</v>
      </c>
      <c r="E168">
        <v>0.53700000000000003</v>
      </c>
      <c r="F168">
        <f t="shared" si="2"/>
        <v>53.7</v>
      </c>
    </row>
    <row r="169" spans="1:6">
      <c r="A169">
        <v>291380</v>
      </c>
      <c r="B169" t="s">
        <v>154</v>
      </c>
      <c r="C169">
        <v>0.49309999999999998</v>
      </c>
      <c r="D169">
        <v>0.47149999999999997</v>
      </c>
      <c r="E169">
        <v>0.53120000000000001</v>
      </c>
      <c r="F169">
        <f t="shared" si="2"/>
        <v>53.12</v>
      </c>
    </row>
    <row r="170" spans="1:6">
      <c r="A170">
        <v>291390</v>
      </c>
      <c r="B170" t="s">
        <v>300</v>
      </c>
      <c r="C170">
        <v>0.67779999999999996</v>
      </c>
      <c r="D170">
        <v>0.62929999999999997</v>
      </c>
      <c r="E170">
        <v>0.6996</v>
      </c>
      <c r="F170">
        <f t="shared" si="2"/>
        <v>69.959999999999994</v>
      </c>
    </row>
    <row r="171" spans="1:6">
      <c r="A171">
        <v>291400</v>
      </c>
      <c r="B171" t="s">
        <v>394</v>
      </c>
      <c r="C171">
        <v>0.52190000000000003</v>
      </c>
      <c r="D171">
        <v>0.57540000000000002</v>
      </c>
      <c r="E171">
        <v>0.52939999999999998</v>
      </c>
      <c r="F171">
        <f t="shared" si="2"/>
        <v>52.94</v>
      </c>
    </row>
    <row r="172" spans="1:6">
      <c r="A172">
        <v>291410</v>
      </c>
      <c r="B172" t="s">
        <v>34</v>
      </c>
      <c r="C172">
        <v>0.54500000000000004</v>
      </c>
      <c r="D172">
        <v>0.61750000000000005</v>
      </c>
      <c r="E172">
        <v>0.50519999999999998</v>
      </c>
      <c r="F172">
        <f t="shared" si="2"/>
        <v>50.519999999999996</v>
      </c>
    </row>
    <row r="173" spans="1:6">
      <c r="A173">
        <v>291420</v>
      </c>
      <c r="B173" t="s">
        <v>35</v>
      </c>
      <c r="C173">
        <v>0.5292</v>
      </c>
      <c r="D173">
        <v>0.52480000000000004</v>
      </c>
      <c r="E173">
        <v>0.52359999999999995</v>
      </c>
      <c r="F173">
        <f t="shared" si="2"/>
        <v>52.359999999999992</v>
      </c>
    </row>
    <row r="174" spans="1:6">
      <c r="A174">
        <v>291430</v>
      </c>
      <c r="B174" t="s">
        <v>155</v>
      </c>
      <c r="C174">
        <v>0.5</v>
      </c>
      <c r="D174">
        <v>0.48089999999999999</v>
      </c>
      <c r="E174">
        <v>0.50480000000000003</v>
      </c>
      <c r="F174">
        <f t="shared" si="2"/>
        <v>50.480000000000004</v>
      </c>
    </row>
    <row r="175" spans="1:6">
      <c r="A175">
        <v>291440</v>
      </c>
      <c r="B175" t="s">
        <v>301</v>
      </c>
      <c r="C175">
        <v>0.54400000000000004</v>
      </c>
      <c r="D175">
        <v>0.56640000000000001</v>
      </c>
      <c r="E175">
        <v>0.61750000000000005</v>
      </c>
      <c r="F175">
        <f t="shared" si="2"/>
        <v>61.750000000000007</v>
      </c>
    </row>
    <row r="176" spans="1:6">
      <c r="A176">
        <v>291450</v>
      </c>
      <c r="B176" t="s">
        <v>302</v>
      </c>
      <c r="C176">
        <v>0.57469999999999999</v>
      </c>
      <c r="D176">
        <v>0.58399999999999996</v>
      </c>
      <c r="E176">
        <v>0.49930000000000002</v>
      </c>
      <c r="F176">
        <f t="shared" si="2"/>
        <v>49.93</v>
      </c>
    </row>
    <row r="177" spans="1:6">
      <c r="A177">
        <v>291460</v>
      </c>
      <c r="B177" t="s">
        <v>395</v>
      </c>
      <c r="C177">
        <v>0.60909999999999997</v>
      </c>
      <c r="D177">
        <v>0.60350000000000004</v>
      </c>
      <c r="E177">
        <v>0.59950000000000003</v>
      </c>
      <c r="F177">
        <f t="shared" si="2"/>
        <v>59.95</v>
      </c>
    </row>
    <row r="178" spans="1:6">
      <c r="A178">
        <v>291465</v>
      </c>
      <c r="B178" t="s">
        <v>303</v>
      </c>
      <c r="C178">
        <v>0.65790000000000004</v>
      </c>
      <c r="D178">
        <v>0.54969999999999997</v>
      </c>
      <c r="E178">
        <v>0.56810000000000005</v>
      </c>
      <c r="F178">
        <f t="shared" si="2"/>
        <v>56.81</v>
      </c>
    </row>
    <row r="179" spans="1:6">
      <c r="A179">
        <v>291470</v>
      </c>
      <c r="B179" t="s">
        <v>396</v>
      </c>
      <c r="C179">
        <v>0.58530000000000004</v>
      </c>
      <c r="D179">
        <v>0.59160000000000001</v>
      </c>
      <c r="E179">
        <v>0.59050000000000002</v>
      </c>
      <c r="F179">
        <f t="shared" si="2"/>
        <v>59.050000000000004</v>
      </c>
    </row>
    <row r="180" spans="1:6">
      <c r="A180">
        <v>291480</v>
      </c>
      <c r="B180" t="s">
        <v>414</v>
      </c>
      <c r="C180">
        <v>0.69789999999999996</v>
      </c>
      <c r="D180">
        <v>0.63109999999999999</v>
      </c>
      <c r="E180">
        <v>0.57450000000000001</v>
      </c>
      <c r="F180">
        <f t="shared" si="2"/>
        <v>57.45</v>
      </c>
    </row>
    <row r="181" spans="1:6">
      <c r="A181">
        <v>291490</v>
      </c>
      <c r="B181" t="s">
        <v>304</v>
      </c>
      <c r="C181">
        <v>0.628</v>
      </c>
      <c r="D181">
        <v>0.58340000000000003</v>
      </c>
      <c r="E181">
        <v>0.55449999999999999</v>
      </c>
      <c r="F181">
        <f t="shared" si="2"/>
        <v>55.45</v>
      </c>
    </row>
    <row r="182" spans="1:6">
      <c r="A182">
        <v>291500</v>
      </c>
      <c r="B182" t="s">
        <v>156</v>
      </c>
      <c r="C182">
        <v>0.50839999999999996</v>
      </c>
      <c r="D182">
        <v>0.61460000000000004</v>
      </c>
      <c r="E182">
        <v>0.54900000000000004</v>
      </c>
      <c r="F182">
        <f t="shared" si="2"/>
        <v>54.900000000000006</v>
      </c>
    </row>
    <row r="183" spans="1:6">
      <c r="A183">
        <v>291510</v>
      </c>
      <c r="B183" t="s">
        <v>157</v>
      </c>
      <c r="C183">
        <v>0.49249999999999999</v>
      </c>
      <c r="D183">
        <v>0.62460000000000004</v>
      </c>
      <c r="E183">
        <v>0.4783</v>
      </c>
      <c r="F183">
        <f t="shared" si="2"/>
        <v>47.83</v>
      </c>
    </row>
    <row r="184" spans="1:6">
      <c r="A184">
        <v>291520</v>
      </c>
      <c r="B184" t="s">
        <v>158</v>
      </c>
      <c r="C184">
        <v>0.57089999999999996</v>
      </c>
      <c r="D184">
        <v>0.54090000000000005</v>
      </c>
      <c r="E184">
        <v>0.4955</v>
      </c>
      <c r="F184">
        <f t="shared" si="2"/>
        <v>49.55</v>
      </c>
    </row>
    <row r="185" spans="1:6">
      <c r="A185">
        <v>291530</v>
      </c>
      <c r="B185" t="s">
        <v>36</v>
      </c>
      <c r="C185">
        <v>0.5927</v>
      </c>
      <c r="D185">
        <v>0.59350000000000003</v>
      </c>
      <c r="E185">
        <v>0.52769999999999995</v>
      </c>
      <c r="F185">
        <f t="shared" si="2"/>
        <v>52.769999999999996</v>
      </c>
    </row>
    <row r="186" spans="1:6">
      <c r="A186">
        <v>291535</v>
      </c>
      <c r="B186" t="s">
        <v>159</v>
      </c>
      <c r="C186">
        <v>0.40060000000000001</v>
      </c>
      <c r="D186">
        <v>0.55910000000000004</v>
      </c>
      <c r="E186">
        <v>0.53690000000000004</v>
      </c>
      <c r="F186">
        <f t="shared" si="2"/>
        <v>53.690000000000005</v>
      </c>
    </row>
    <row r="187" spans="1:6">
      <c r="A187">
        <v>291540</v>
      </c>
      <c r="B187" t="s">
        <v>37</v>
      </c>
      <c r="C187">
        <v>0.4955</v>
      </c>
      <c r="D187">
        <v>0.54820000000000002</v>
      </c>
      <c r="E187">
        <v>0.48249999999999998</v>
      </c>
      <c r="F187">
        <f t="shared" si="2"/>
        <v>48.25</v>
      </c>
    </row>
    <row r="188" spans="1:6">
      <c r="A188">
        <v>291550</v>
      </c>
      <c r="B188" t="s">
        <v>305</v>
      </c>
      <c r="C188">
        <v>0.61480000000000001</v>
      </c>
      <c r="D188">
        <v>0.5746</v>
      </c>
      <c r="E188">
        <v>0.50080000000000002</v>
      </c>
      <c r="F188">
        <f t="shared" si="2"/>
        <v>50.080000000000005</v>
      </c>
    </row>
    <row r="189" spans="1:6">
      <c r="A189">
        <v>291560</v>
      </c>
      <c r="B189" t="s">
        <v>397</v>
      </c>
      <c r="C189">
        <v>0.6401</v>
      </c>
      <c r="D189">
        <v>0.57620000000000005</v>
      </c>
      <c r="E189">
        <v>0.55800000000000005</v>
      </c>
      <c r="F189">
        <f t="shared" si="2"/>
        <v>55.800000000000004</v>
      </c>
    </row>
    <row r="190" spans="1:6">
      <c r="A190">
        <v>291570</v>
      </c>
      <c r="B190" t="s">
        <v>38</v>
      </c>
      <c r="C190">
        <v>0.71540000000000004</v>
      </c>
      <c r="D190">
        <v>0.5877</v>
      </c>
      <c r="E190">
        <v>0.5232</v>
      </c>
      <c r="F190">
        <f t="shared" si="2"/>
        <v>52.32</v>
      </c>
    </row>
    <row r="191" spans="1:6">
      <c r="A191">
        <v>291580</v>
      </c>
      <c r="B191" t="s">
        <v>306</v>
      </c>
      <c r="C191">
        <v>0.62929999999999997</v>
      </c>
      <c r="D191">
        <v>0.43890000000000001</v>
      </c>
      <c r="E191">
        <v>0.41349999999999998</v>
      </c>
      <c r="F191">
        <f t="shared" si="2"/>
        <v>41.349999999999994</v>
      </c>
    </row>
    <row r="192" spans="1:6">
      <c r="A192">
        <v>291590</v>
      </c>
      <c r="B192" t="s">
        <v>39</v>
      </c>
      <c r="C192">
        <v>0.47760000000000002</v>
      </c>
      <c r="D192">
        <v>0.57079999999999997</v>
      </c>
      <c r="E192">
        <v>0.63539999999999996</v>
      </c>
      <c r="F192">
        <f t="shared" si="2"/>
        <v>63.54</v>
      </c>
    </row>
    <row r="193" spans="1:6">
      <c r="A193">
        <v>291600</v>
      </c>
      <c r="B193" t="s">
        <v>307</v>
      </c>
      <c r="C193">
        <v>0.57220000000000004</v>
      </c>
      <c r="D193">
        <v>0.5887</v>
      </c>
      <c r="E193">
        <v>0.54239999999999999</v>
      </c>
      <c r="F193">
        <f t="shared" si="2"/>
        <v>54.24</v>
      </c>
    </row>
    <row r="194" spans="1:6">
      <c r="A194">
        <v>291610</v>
      </c>
      <c r="B194" t="s">
        <v>308</v>
      </c>
      <c r="C194">
        <v>0.5282</v>
      </c>
      <c r="D194">
        <v>0.58140000000000003</v>
      </c>
      <c r="E194">
        <v>0.60350000000000004</v>
      </c>
      <c r="F194">
        <f t="shared" si="2"/>
        <v>60.35</v>
      </c>
    </row>
    <row r="195" spans="1:6">
      <c r="A195">
        <v>291620</v>
      </c>
      <c r="B195" t="s">
        <v>160</v>
      </c>
      <c r="C195">
        <v>0.53700000000000003</v>
      </c>
      <c r="D195">
        <v>0.47949999999999998</v>
      </c>
      <c r="E195">
        <v>0.47920000000000001</v>
      </c>
      <c r="F195">
        <f t="shared" si="2"/>
        <v>47.92</v>
      </c>
    </row>
    <row r="196" spans="1:6">
      <c r="A196">
        <v>291630</v>
      </c>
      <c r="B196" t="s">
        <v>161</v>
      </c>
      <c r="C196">
        <v>0.5121</v>
      </c>
      <c r="D196">
        <v>0.52739999999999998</v>
      </c>
      <c r="E196">
        <v>0.49640000000000001</v>
      </c>
      <c r="F196">
        <f t="shared" si="2"/>
        <v>49.64</v>
      </c>
    </row>
    <row r="197" spans="1:6">
      <c r="A197">
        <v>291640</v>
      </c>
      <c r="B197" t="s">
        <v>398</v>
      </c>
      <c r="C197">
        <v>0.63819999999999999</v>
      </c>
      <c r="D197">
        <v>0.5857</v>
      </c>
      <c r="E197">
        <v>0.49619999999999997</v>
      </c>
      <c r="F197">
        <f t="shared" ref="F197:F260" si="3">E197*100</f>
        <v>49.62</v>
      </c>
    </row>
    <row r="198" spans="1:6">
      <c r="A198">
        <v>291650</v>
      </c>
      <c r="B198" t="s">
        <v>310</v>
      </c>
      <c r="C198">
        <v>0.47570000000000001</v>
      </c>
      <c r="D198">
        <v>0.57179999999999997</v>
      </c>
      <c r="E198">
        <v>0.54990000000000006</v>
      </c>
      <c r="F198">
        <f t="shared" si="3"/>
        <v>54.990000000000009</v>
      </c>
    </row>
    <row r="199" spans="1:6">
      <c r="A199">
        <v>291660</v>
      </c>
      <c r="B199" t="s">
        <v>162</v>
      </c>
      <c r="C199">
        <v>0.625</v>
      </c>
      <c r="D199">
        <v>0.54979999999999996</v>
      </c>
      <c r="E199">
        <v>0.44429999999999997</v>
      </c>
      <c r="F199">
        <f t="shared" si="3"/>
        <v>44.43</v>
      </c>
    </row>
    <row r="200" spans="1:6">
      <c r="A200">
        <v>291670</v>
      </c>
      <c r="B200" t="s">
        <v>40</v>
      </c>
      <c r="C200">
        <v>0.50239999999999996</v>
      </c>
      <c r="D200">
        <v>0.49399999999999999</v>
      </c>
      <c r="E200">
        <v>0.57079999999999997</v>
      </c>
      <c r="F200">
        <f t="shared" si="3"/>
        <v>57.08</v>
      </c>
    </row>
    <row r="201" spans="1:6">
      <c r="A201">
        <v>291680</v>
      </c>
      <c r="B201" t="s">
        <v>163</v>
      </c>
      <c r="C201">
        <v>0.46910000000000002</v>
      </c>
      <c r="D201">
        <v>0.56610000000000005</v>
      </c>
      <c r="E201">
        <v>0.5181</v>
      </c>
      <c r="F201">
        <f t="shared" si="3"/>
        <v>51.81</v>
      </c>
    </row>
    <row r="202" spans="1:6">
      <c r="A202">
        <v>291685</v>
      </c>
      <c r="B202" t="s">
        <v>164</v>
      </c>
      <c r="C202">
        <v>0.47689999999999999</v>
      </c>
      <c r="D202">
        <v>0.55320000000000003</v>
      </c>
      <c r="E202">
        <v>0.47089999999999999</v>
      </c>
      <c r="F202">
        <f t="shared" si="3"/>
        <v>47.089999999999996</v>
      </c>
    </row>
    <row r="203" spans="1:6">
      <c r="A203">
        <v>291690</v>
      </c>
      <c r="B203" t="s">
        <v>165</v>
      </c>
      <c r="C203">
        <v>0.50529999999999997</v>
      </c>
      <c r="D203">
        <v>0.63539999999999996</v>
      </c>
      <c r="E203">
        <v>0.50390000000000001</v>
      </c>
      <c r="F203">
        <f t="shared" si="3"/>
        <v>50.39</v>
      </c>
    </row>
    <row r="204" spans="1:6">
      <c r="A204">
        <v>291700</v>
      </c>
      <c r="B204" t="s">
        <v>311</v>
      </c>
      <c r="C204">
        <v>0.50749999999999995</v>
      </c>
      <c r="D204">
        <v>0.63490000000000002</v>
      </c>
      <c r="E204">
        <v>0.56979999999999997</v>
      </c>
      <c r="F204">
        <f t="shared" si="3"/>
        <v>56.98</v>
      </c>
    </row>
    <row r="205" spans="1:6">
      <c r="A205">
        <v>291710</v>
      </c>
      <c r="B205" t="s">
        <v>166</v>
      </c>
      <c r="C205">
        <v>0.55759999999999998</v>
      </c>
      <c r="D205">
        <v>0.56010000000000004</v>
      </c>
      <c r="E205">
        <v>0.46389999999999998</v>
      </c>
      <c r="F205">
        <f t="shared" si="3"/>
        <v>46.39</v>
      </c>
    </row>
    <row r="206" spans="1:6">
      <c r="A206">
        <v>291720</v>
      </c>
      <c r="B206" t="s">
        <v>167</v>
      </c>
      <c r="C206">
        <v>0.60609999999999997</v>
      </c>
      <c r="D206">
        <v>0.60570000000000002</v>
      </c>
      <c r="E206">
        <v>0.52739999999999998</v>
      </c>
      <c r="F206">
        <f t="shared" si="3"/>
        <v>52.739999999999995</v>
      </c>
    </row>
    <row r="207" spans="1:6">
      <c r="A207">
        <v>291730</v>
      </c>
      <c r="B207" t="s">
        <v>312</v>
      </c>
      <c r="C207">
        <v>0.59930000000000005</v>
      </c>
      <c r="D207">
        <v>0.58430000000000004</v>
      </c>
      <c r="E207">
        <v>0.51139999999999997</v>
      </c>
      <c r="F207">
        <f t="shared" si="3"/>
        <v>51.139999999999993</v>
      </c>
    </row>
    <row r="208" spans="1:6">
      <c r="A208">
        <v>291733</v>
      </c>
      <c r="B208" t="s">
        <v>168</v>
      </c>
      <c r="C208">
        <v>0.51259999999999994</v>
      </c>
      <c r="D208">
        <v>0.56779999999999997</v>
      </c>
      <c r="E208">
        <v>0.47160000000000002</v>
      </c>
      <c r="F208">
        <f t="shared" si="3"/>
        <v>47.160000000000004</v>
      </c>
    </row>
    <row r="209" spans="1:6">
      <c r="A209">
        <v>291735</v>
      </c>
      <c r="B209" t="s">
        <v>41</v>
      </c>
      <c r="C209">
        <v>0.48649999999999999</v>
      </c>
      <c r="D209">
        <v>0.59970000000000001</v>
      </c>
      <c r="E209">
        <v>0.63539999999999996</v>
      </c>
      <c r="F209">
        <f t="shared" si="3"/>
        <v>63.54</v>
      </c>
    </row>
    <row r="210" spans="1:6">
      <c r="A210">
        <v>291740</v>
      </c>
      <c r="B210" t="s">
        <v>169</v>
      </c>
      <c r="C210">
        <v>0.42899999999999999</v>
      </c>
      <c r="D210">
        <v>0.58330000000000004</v>
      </c>
      <c r="E210">
        <v>0.47620000000000001</v>
      </c>
      <c r="F210">
        <f t="shared" si="3"/>
        <v>47.620000000000005</v>
      </c>
    </row>
    <row r="211" spans="1:6">
      <c r="A211">
        <v>291750</v>
      </c>
      <c r="B211" t="s">
        <v>399</v>
      </c>
      <c r="C211">
        <v>0.64429999999999998</v>
      </c>
      <c r="D211">
        <v>0.6583</v>
      </c>
      <c r="E211">
        <v>0.55369999999999997</v>
      </c>
      <c r="F211">
        <f t="shared" si="3"/>
        <v>55.37</v>
      </c>
    </row>
    <row r="212" spans="1:6">
      <c r="A212">
        <v>291760</v>
      </c>
      <c r="B212" t="s">
        <v>400</v>
      </c>
      <c r="C212">
        <v>0.53920000000000001</v>
      </c>
      <c r="D212">
        <v>0.59850000000000003</v>
      </c>
      <c r="E212">
        <v>0.51429999999999998</v>
      </c>
      <c r="F212">
        <f t="shared" si="3"/>
        <v>51.43</v>
      </c>
    </row>
    <row r="213" spans="1:6">
      <c r="A213">
        <v>291770</v>
      </c>
      <c r="B213" t="s">
        <v>313</v>
      </c>
      <c r="C213">
        <v>0.59340000000000004</v>
      </c>
      <c r="D213">
        <v>0.60519999999999996</v>
      </c>
      <c r="E213">
        <v>0.67479999999999996</v>
      </c>
      <c r="F213">
        <f t="shared" si="3"/>
        <v>67.47999999999999</v>
      </c>
    </row>
    <row r="214" spans="1:6">
      <c r="A214">
        <v>291780</v>
      </c>
      <c r="B214" t="s">
        <v>170</v>
      </c>
      <c r="C214">
        <v>0.58360000000000001</v>
      </c>
      <c r="D214">
        <v>0.53900000000000003</v>
      </c>
      <c r="E214">
        <v>0.55920000000000003</v>
      </c>
      <c r="F214">
        <f t="shared" si="3"/>
        <v>55.92</v>
      </c>
    </row>
    <row r="215" spans="1:6">
      <c r="A215">
        <v>291790</v>
      </c>
      <c r="B215" t="s">
        <v>171</v>
      </c>
      <c r="C215">
        <v>0.4577</v>
      </c>
      <c r="D215">
        <v>0.54149999999999998</v>
      </c>
      <c r="E215">
        <v>0.54720000000000002</v>
      </c>
      <c r="F215">
        <f t="shared" si="3"/>
        <v>54.72</v>
      </c>
    </row>
    <row r="216" spans="1:6">
      <c r="A216">
        <v>291800</v>
      </c>
      <c r="B216" t="s">
        <v>415</v>
      </c>
      <c r="C216">
        <v>0.6361</v>
      </c>
      <c r="D216">
        <v>0.59389999999999998</v>
      </c>
      <c r="E216">
        <v>0.56589999999999996</v>
      </c>
      <c r="F216">
        <f t="shared" si="3"/>
        <v>56.589999999999996</v>
      </c>
    </row>
    <row r="217" spans="1:6">
      <c r="A217">
        <v>291810</v>
      </c>
      <c r="B217" t="s">
        <v>314</v>
      </c>
      <c r="C217">
        <v>0.49680000000000002</v>
      </c>
      <c r="D217">
        <v>0.63939999999999997</v>
      </c>
      <c r="E217">
        <v>0.53600000000000003</v>
      </c>
      <c r="F217">
        <f t="shared" si="3"/>
        <v>53.6</v>
      </c>
    </row>
    <row r="218" spans="1:6">
      <c r="A218">
        <v>291820</v>
      </c>
      <c r="B218" t="s">
        <v>172</v>
      </c>
      <c r="C218">
        <v>0.4773</v>
      </c>
      <c r="D218">
        <v>0.50419999999999998</v>
      </c>
      <c r="E218">
        <v>0.50460000000000005</v>
      </c>
      <c r="F218">
        <f t="shared" si="3"/>
        <v>50.460000000000008</v>
      </c>
    </row>
    <row r="219" spans="1:6">
      <c r="A219">
        <v>291830</v>
      </c>
      <c r="B219" t="s">
        <v>173</v>
      </c>
      <c r="C219">
        <v>0.4602</v>
      </c>
      <c r="D219">
        <v>0.58930000000000005</v>
      </c>
      <c r="E219">
        <v>0.51290000000000002</v>
      </c>
      <c r="F219">
        <f t="shared" si="3"/>
        <v>51.29</v>
      </c>
    </row>
    <row r="220" spans="1:6">
      <c r="A220">
        <v>291835</v>
      </c>
      <c r="B220" t="s">
        <v>315</v>
      </c>
      <c r="C220">
        <v>0.53149999999999997</v>
      </c>
      <c r="D220">
        <v>0.53959999999999997</v>
      </c>
      <c r="E220">
        <v>0.53839999999999999</v>
      </c>
      <c r="F220">
        <f t="shared" si="3"/>
        <v>53.839999999999996</v>
      </c>
    </row>
    <row r="221" spans="1:6">
      <c r="A221">
        <v>291840</v>
      </c>
      <c r="B221" t="s">
        <v>416</v>
      </c>
      <c r="C221">
        <v>0.57940000000000003</v>
      </c>
      <c r="D221">
        <v>0.63100000000000001</v>
      </c>
      <c r="E221">
        <v>0.57230000000000003</v>
      </c>
      <c r="F221">
        <f t="shared" si="3"/>
        <v>57.230000000000004</v>
      </c>
    </row>
    <row r="222" spans="1:6">
      <c r="A222">
        <v>291845</v>
      </c>
      <c r="B222" t="s">
        <v>174</v>
      </c>
      <c r="C222">
        <v>0.47199999999999998</v>
      </c>
      <c r="D222">
        <v>0.60929999999999995</v>
      </c>
      <c r="E222">
        <v>0.56100000000000005</v>
      </c>
      <c r="F222">
        <f t="shared" si="3"/>
        <v>56.100000000000009</v>
      </c>
    </row>
    <row r="223" spans="1:6">
      <c r="A223">
        <v>291850</v>
      </c>
      <c r="B223" t="s">
        <v>175</v>
      </c>
      <c r="C223">
        <v>0.61480000000000001</v>
      </c>
      <c r="D223">
        <v>0.57669999999999999</v>
      </c>
      <c r="E223">
        <v>0.52370000000000005</v>
      </c>
      <c r="F223">
        <f t="shared" si="3"/>
        <v>52.370000000000005</v>
      </c>
    </row>
    <row r="224" spans="1:6">
      <c r="A224">
        <v>291855</v>
      </c>
      <c r="B224" t="s">
        <v>42</v>
      </c>
      <c r="C224">
        <v>0.4879</v>
      </c>
      <c r="D224">
        <v>0.4798</v>
      </c>
      <c r="E224">
        <v>0.52629999999999999</v>
      </c>
      <c r="F224">
        <f t="shared" si="3"/>
        <v>52.629999999999995</v>
      </c>
    </row>
    <row r="225" spans="1:6">
      <c r="A225">
        <v>291860</v>
      </c>
      <c r="B225" t="s">
        <v>43</v>
      </c>
      <c r="C225">
        <v>0.47599999999999998</v>
      </c>
      <c r="D225">
        <v>0.48559999999999998</v>
      </c>
      <c r="E225">
        <v>0.4587</v>
      </c>
      <c r="F225">
        <f t="shared" si="3"/>
        <v>45.87</v>
      </c>
    </row>
    <row r="226" spans="1:6">
      <c r="A226">
        <v>291870</v>
      </c>
      <c r="B226" t="s">
        <v>13</v>
      </c>
      <c r="C226">
        <v>0.45469999999999999</v>
      </c>
      <c r="D226">
        <v>0.51070000000000004</v>
      </c>
      <c r="E226">
        <v>0.51429999999999998</v>
      </c>
      <c r="F226">
        <f t="shared" si="3"/>
        <v>51.43</v>
      </c>
    </row>
    <row r="227" spans="1:6">
      <c r="A227">
        <v>291875</v>
      </c>
      <c r="B227" t="s">
        <v>176</v>
      </c>
      <c r="C227">
        <v>0.57850000000000001</v>
      </c>
      <c r="D227">
        <v>0.49390000000000001</v>
      </c>
      <c r="E227">
        <v>0.48530000000000001</v>
      </c>
      <c r="F227">
        <f t="shared" si="3"/>
        <v>48.53</v>
      </c>
    </row>
    <row r="228" spans="1:6">
      <c r="A228">
        <v>291880</v>
      </c>
      <c r="B228" t="s">
        <v>316</v>
      </c>
      <c r="C228">
        <v>0.57750000000000001</v>
      </c>
      <c r="D228">
        <v>0.54469999999999996</v>
      </c>
      <c r="E228">
        <v>0.5141</v>
      </c>
      <c r="F228">
        <f t="shared" si="3"/>
        <v>51.41</v>
      </c>
    </row>
    <row r="229" spans="1:6">
      <c r="A229">
        <v>291890</v>
      </c>
      <c r="B229" t="s">
        <v>14</v>
      </c>
      <c r="C229">
        <v>0.74039999999999995</v>
      </c>
      <c r="D229">
        <v>0.62980000000000003</v>
      </c>
      <c r="E229">
        <v>0.58530000000000004</v>
      </c>
      <c r="F229">
        <f t="shared" si="3"/>
        <v>58.53</v>
      </c>
    </row>
    <row r="230" spans="1:6">
      <c r="A230">
        <v>291900</v>
      </c>
      <c r="B230" t="s">
        <v>15</v>
      </c>
      <c r="C230">
        <v>0.41820000000000002</v>
      </c>
      <c r="D230">
        <v>0.49769999999999998</v>
      </c>
      <c r="E230">
        <v>0.56710000000000005</v>
      </c>
      <c r="F230">
        <f t="shared" si="3"/>
        <v>56.710000000000008</v>
      </c>
    </row>
    <row r="231" spans="1:6">
      <c r="A231">
        <v>291905</v>
      </c>
      <c r="B231" t="s">
        <v>44</v>
      </c>
      <c r="C231">
        <v>0.48780000000000001</v>
      </c>
      <c r="D231">
        <v>0.52629999999999999</v>
      </c>
      <c r="E231">
        <v>0.4713</v>
      </c>
      <c r="F231">
        <f t="shared" si="3"/>
        <v>47.13</v>
      </c>
    </row>
    <row r="232" spans="1:6">
      <c r="A232">
        <v>291910</v>
      </c>
      <c r="B232" t="s">
        <v>45</v>
      </c>
      <c r="C232">
        <v>0.50490000000000002</v>
      </c>
      <c r="D232">
        <v>0.4743</v>
      </c>
      <c r="E232">
        <v>0.50270000000000004</v>
      </c>
      <c r="F232">
        <f t="shared" si="3"/>
        <v>50.27</v>
      </c>
    </row>
    <row r="233" spans="1:6">
      <c r="A233">
        <v>291915</v>
      </c>
      <c r="B233" t="s">
        <v>317</v>
      </c>
      <c r="C233">
        <v>0.5343</v>
      </c>
      <c r="D233">
        <v>0.62329999999999997</v>
      </c>
      <c r="E233">
        <v>0.52639999999999998</v>
      </c>
      <c r="F233">
        <f t="shared" si="3"/>
        <v>52.64</v>
      </c>
    </row>
    <row r="234" spans="1:6">
      <c r="A234">
        <v>291920</v>
      </c>
      <c r="B234" t="s">
        <v>417</v>
      </c>
      <c r="C234">
        <v>0.69369999999999998</v>
      </c>
      <c r="D234">
        <v>0.68420000000000003</v>
      </c>
      <c r="E234">
        <v>0.65190000000000003</v>
      </c>
      <c r="F234">
        <f t="shared" si="3"/>
        <v>65.19</v>
      </c>
    </row>
    <row r="235" spans="1:6">
      <c r="A235">
        <v>291930</v>
      </c>
      <c r="B235" t="s">
        <v>177</v>
      </c>
      <c r="C235">
        <v>0.56100000000000005</v>
      </c>
      <c r="D235">
        <v>0.61280000000000001</v>
      </c>
      <c r="E235">
        <v>0.61499999999999999</v>
      </c>
      <c r="F235">
        <f t="shared" si="3"/>
        <v>61.5</v>
      </c>
    </row>
    <row r="236" spans="1:6">
      <c r="A236">
        <v>291940</v>
      </c>
      <c r="B236" t="s">
        <v>178</v>
      </c>
      <c r="C236">
        <v>0.52669999999999995</v>
      </c>
      <c r="D236">
        <v>0.68500000000000005</v>
      </c>
      <c r="E236">
        <v>0.45440000000000003</v>
      </c>
      <c r="F236">
        <f t="shared" si="3"/>
        <v>45.440000000000005</v>
      </c>
    </row>
    <row r="237" spans="1:6">
      <c r="A237">
        <v>291950</v>
      </c>
      <c r="B237" t="s">
        <v>318</v>
      </c>
      <c r="C237">
        <v>0.62270000000000003</v>
      </c>
      <c r="D237">
        <v>0.58140000000000003</v>
      </c>
      <c r="E237">
        <v>0.53779999999999994</v>
      </c>
      <c r="F237">
        <f t="shared" si="3"/>
        <v>53.779999999999994</v>
      </c>
    </row>
    <row r="238" spans="1:6">
      <c r="A238">
        <v>291955</v>
      </c>
      <c r="B238" t="s">
        <v>401</v>
      </c>
      <c r="C238" t="s">
        <v>499</v>
      </c>
      <c r="D238" t="s">
        <v>499</v>
      </c>
      <c r="E238">
        <v>0.63370000000000004</v>
      </c>
      <c r="F238">
        <f t="shared" si="3"/>
        <v>63.370000000000005</v>
      </c>
    </row>
    <row r="239" spans="1:6">
      <c r="A239">
        <v>291960</v>
      </c>
      <c r="B239" t="s">
        <v>179</v>
      </c>
      <c r="C239">
        <v>0.439</v>
      </c>
      <c r="D239">
        <v>0.59509999999999996</v>
      </c>
      <c r="E239">
        <v>0.56389999999999996</v>
      </c>
      <c r="F239">
        <f t="shared" si="3"/>
        <v>56.389999999999993</v>
      </c>
    </row>
    <row r="240" spans="1:6">
      <c r="A240">
        <v>291970</v>
      </c>
      <c r="B240" t="s">
        <v>180</v>
      </c>
      <c r="C240">
        <v>0.60299999999999998</v>
      </c>
      <c r="D240">
        <v>0.52849999999999997</v>
      </c>
      <c r="E240">
        <v>0.4713</v>
      </c>
      <c r="F240">
        <f t="shared" si="3"/>
        <v>47.13</v>
      </c>
    </row>
    <row r="241" spans="1:6">
      <c r="A241">
        <v>291980</v>
      </c>
      <c r="B241" t="s">
        <v>319</v>
      </c>
      <c r="C241">
        <v>0.58440000000000003</v>
      </c>
      <c r="D241">
        <v>0.65469999999999995</v>
      </c>
      <c r="E241">
        <v>0.56040000000000001</v>
      </c>
      <c r="F241">
        <f t="shared" si="3"/>
        <v>56.04</v>
      </c>
    </row>
    <row r="242" spans="1:6">
      <c r="A242">
        <v>291990</v>
      </c>
      <c r="B242" t="s">
        <v>46</v>
      </c>
      <c r="C242">
        <v>0.48049999999999998</v>
      </c>
      <c r="D242">
        <v>0.52790000000000004</v>
      </c>
      <c r="E242">
        <v>0.54669999999999996</v>
      </c>
      <c r="F242">
        <f t="shared" si="3"/>
        <v>54.669999999999995</v>
      </c>
    </row>
    <row r="243" spans="1:6">
      <c r="A243">
        <v>291992</v>
      </c>
      <c r="B243" t="s">
        <v>181</v>
      </c>
      <c r="C243">
        <v>0.49009999999999998</v>
      </c>
      <c r="D243">
        <v>0.5605</v>
      </c>
      <c r="E243">
        <v>0.56310000000000004</v>
      </c>
      <c r="F243">
        <f t="shared" si="3"/>
        <v>56.31</v>
      </c>
    </row>
    <row r="244" spans="1:6">
      <c r="A244">
        <v>291995</v>
      </c>
      <c r="B244" t="s">
        <v>47</v>
      </c>
      <c r="C244">
        <v>0.43009999999999998</v>
      </c>
      <c r="D244">
        <v>0.50439999999999996</v>
      </c>
      <c r="E244">
        <v>0.4607</v>
      </c>
      <c r="F244">
        <f t="shared" si="3"/>
        <v>46.07</v>
      </c>
    </row>
    <row r="245" spans="1:6">
      <c r="A245">
        <v>292000</v>
      </c>
      <c r="B245" t="s">
        <v>48</v>
      </c>
      <c r="C245">
        <v>0.50590000000000002</v>
      </c>
      <c r="D245">
        <v>0.51280000000000003</v>
      </c>
      <c r="E245">
        <v>0.4703</v>
      </c>
      <c r="F245">
        <f t="shared" si="3"/>
        <v>47.03</v>
      </c>
    </row>
    <row r="246" spans="1:6">
      <c r="A246">
        <v>292010</v>
      </c>
      <c r="B246" t="s">
        <v>182</v>
      </c>
      <c r="C246">
        <v>0.56579999999999997</v>
      </c>
      <c r="D246">
        <v>0.52680000000000005</v>
      </c>
      <c r="E246">
        <v>0.50960000000000005</v>
      </c>
      <c r="F246">
        <f t="shared" si="3"/>
        <v>50.960000000000008</v>
      </c>
    </row>
    <row r="247" spans="1:6">
      <c r="A247">
        <v>292020</v>
      </c>
      <c r="B247" t="s">
        <v>183</v>
      </c>
      <c r="C247">
        <v>0.47260000000000002</v>
      </c>
      <c r="D247">
        <v>0.51859999999999995</v>
      </c>
      <c r="E247">
        <v>0.49130000000000001</v>
      </c>
      <c r="F247">
        <f t="shared" si="3"/>
        <v>49.13</v>
      </c>
    </row>
    <row r="248" spans="1:6">
      <c r="A248">
        <v>292030</v>
      </c>
      <c r="B248" t="s">
        <v>49</v>
      </c>
      <c r="C248">
        <v>0.4622</v>
      </c>
      <c r="D248">
        <v>0.55479999999999996</v>
      </c>
      <c r="E248">
        <v>0.48430000000000001</v>
      </c>
      <c r="F248">
        <f t="shared" si="3"/>
        <v>48.43</v>
      </c>
    </row>
    <row r="249" spans="1:6">
      <c r="A249">
        <v>292040</v>
      </c>
      <c r="B249" t="s">
        <v>184</v>
      </c>
      <c r="C249">
        <v>0.48199999999999998</v>
      </c>
      <c r="D249">
        <v>0.50980000000000003</v>
      </c>
      <c r="E249">
        <v>0.51439999999999997</v>
      </c>
      <c r="F249">
        <f t="shared" si="3"/>
        <v>51.44</v>
      </c>
    </row>
    <row r="250" spans="1:6">
      <c r="A250">
        <v>292045</v>
      </c>
      <c r="B250" t="s">
        <v>185</v>
      </c>
      <c r="C250">
        <v>0.44130000000000003</v>
      </c>
      <c r="D250">
        <v>0.70430000000000004</v>
      </c>
      <c r="E250">
        <v>0.5504</v>
      </c>
      <c r="F250">
        <f t="shared" si="3"/>
        <v>55.04</v>
      </c>
    </row>
    <row r="251" spans="1:6">
      <c r="A251">
        <v>292050</v>
      </c>
      <c r="B251" t="s">
        <v>320</v>
      </c>
      <c r="C251">
        <v>0.44280000000000003</v>
      </c>
      <c r="D251">
        <v>0.49659999999999999</v>
      </c>
      <c r="E251">
        <v>0.51780000000000004</v>
      </c>
      <c r="F251">
        <f t="shared" si="3"/>
        <v>51.78</v>
      </c>
    </row>
    <row r="252" spans="1:6">
      <c r="A252">
        <v>292060</v>
      </c>
      <c r="B252" t="s">
        <v>321</v>
      </c>
      <c r="C252">
        <v>0.57310000000000005</v>
      </c>
      <c r="D252">
        <v>0.53469999999999995</v>
      </c>
      <c r="E252">
        <v>0.57410000000000005</v>
      </c>
      <c r="F252">
        <f t="shared" si="3"/>
        <v>57.410000000000004</v>
      </c>
    </row>
    <row r="253" spans="1:6">
      <c r="A253">
        <v>292070</v>
      </c>
      <c r="B253" t="s">
        <v>186</v>
      </c>
      <c r="C253">
        <v>0.62060000000000004</v>
      </c>
      <c r="D253">
        <v>0.69910000000000005</v>
      </c>
      <c r="E253">
        <v>0.71299999999999997</v>
      </c>
      <c r="F253">
        <f t="shared" si="3"/>
        <v>71.3</v>
      </c>
    </row>
    <row r="254" spans="1:6">
      <c r="A254">
        <v>292080</v>
      </c>
      <c r="B254" t="s">
        <v>187</v>
      </c>
      <c r="C254">
        <v>0.51439999999999997</v>
      </c>
      <c r="D254">
        <v>0.64749999999999996</v>
      </c>
      <c r="E254">
        <v>0.51129999999999998</v>
      </c>
      <c r="F254">
        <f t="shared" si="3"/>
        <v>51.129999999999995</v>
      </c>
    </row>
    <row r="255" spans="1:6">
      <c r="A255">
        <v>292090</v>
      </c>
      <c r="B255" t="s">
        <v>188</v>
      </c>
      <c r="C255">
        <v>0.57720000000000005</v>
      </c>
      <c r="D255">
        <v>0.54730000000000001</v>
      </c>
      <c r="E255">
        <v>0.60260000000000002</v>
      </c>
      <c r="F255">
        <f t="shared" si="3"/>
        <v>60.260000000000005</v>
      </c>
    </row>
    <row r="256" spans="1:6">
      <c r="A256">
        <v>292100</v>
      </c>
      <c r="B256" t="s">
        <v>322</v>
      </c>
      <c r="C256">
        <v>0.54379999999999995</v>
      </c>
      <c r="D256">
        <v>0.55389999999999995</v>
      </c>
      <c r="E256">
        <v>0.58660000000000001</v>
      </c>
      <c r="F256">
        <f t="shared" si="3"/>
        <v>58.660000000000004</v>
      </c>
    </row>
    <row r="257" spans="1:6">
      <c r="A257">
        <v>292105</v>
      </c>
      <c r="B257" t="s">
        <v>189</v>
      </c>
      <c r="C257">
        <v>0.4093</v>
      </c>
      <c r="D257">
        <v>0.61780000000000002</v>
      </c>
      <c r="E257">
        <v>0.45279999999999998</v>
      </c>
      <c r="F257">
        <f t="shared" si="3"/>
        <v>45.28</v>
      </c>
    </row>
    <row r="258" spans="1:6">
      <c r="A258">
        <v>292110</v>
      </c>
      <c r="B258" t="s">
        <v>323</v>
      </c>
      <c r="C258">
        <v>0.56889999999999996</v>
      </c>
      <c r="D258">
        <v>0.63939999999999997</v>
      </c>
      <c r="E258">
        <v>0.54339999999999999</v>
      </c>
      <c r="F258">
        <f t="shared" si="3"/>
        <v>54.339999999999996</v>
      </c>
    </row>
    <row r="259" spans="1:6">
      <c r="A259">
        <v>292120</v>
      </c>
      <c r="B259" t="s">
        <v>324</v>
      </c>
      <c r="C259">
        <v>0.59660000000000002</v>
      </c>
      <c r="D259">
        <v>0.54949999999999999</v>
      </c>
      <c r="E259">
        <v>0.54800000000000004</v>
      </c>
      <c r="F259">
        <f t="shared" si="3"/>
        <v>54.800000000000004</v>
      </c>
    </row>
    <row r="260" spans="1:6">
      <c r="A260">
        <v>292130</v>
      </c>
      <c r="B260" t="s">
        <v>190</v>
      </c>
      <c r="C260">
        <v>0.54090000000000005</v>
      </c>
      <c r="D260">
        <v>0.53269999999999995</v>
      </c>
      <c r="E260">
        <v>0.52500000000000002</v>
      </c>
      <c r="F260">
        <f t="shared" si="3"/>
        <v>52.5</v>
      </c>
    </row>
    <row r="261" spans="1:6">
      <c r="A261">
        <v>292140</v>
      </c>
      <c r="B261" t="s">
        <v>191</v>
      </c>
      <c r="C261">
        <v>0.47699999999999998</v>
      </c>
      <c r="D261">
        <v>0.51049999999999995</v>
      </c>
      <c r="E261">
        <v>0.51829999999999998</v>
      </c>
      <c r="F261">
        <f t="shared" ref="F261:F324" si="4">E261*100</f>
        <v>51.83</v>
      </c>
    </row>
    <row r="262" spans="1:6">
      <c r="A262">
        <v>292145</v>
      </c>
      <c r="B262" t="s">
        <v>192</v>
      </c>
      <c r="C262">
        <v>0.44080000000000003</v>
      </c>
      <c r="D262">
        <v>0.50880000000000003</v>
      </c>
      <c r="E262">
        <v>0.52170000000000005</v>
      </c>
      <c r="F262">
        <f t="shared" si="4"/>
        <v>52.17</v>
      </c>
    </row>
    <row r="263" spans="1:6">
      <c r="A263">
        <v>292150</v>
      </c>
      <c r="B263" t="s">
        <v>402</v>
      </c>
      <c r="C263">
        <v>0.5262</v>
      </c>
      <c r="D263">
        <v>0.60629999999999995</v>
      </c>
      <c r="E263">
        <v>0.55169999999999997</v>
      </c>
      <c r="F263">
        <f t="shared" si="4"/>
        <v>55.169999999999995</v>
      </c>
    </row>
    <row r="264" spans="1:6">
      <c r="A264">
        <v>292160</v>
      </c>
      <c r="B264" t="s">
        <v>50</v>
      </c>
      <c r="C264">
        <v>0.49619999999999997</v>
      </c>
      <c r="D264">
        <v>0.65039999999999998</v>
      </c>
      <c r="E264">
        <v>0.55569999999999997</v>
      </c>
      <c r="F264">
        <f t="shared" si="4"/>
        <v>55.57</v>
      </c>
    </row>
    <row r="265" spans="1:6">
      <c r="A265">
        <v>292170</v>
      </c>
      <c r="B265" t="s">
        <v>325</v>
      </c>
      <c r="C265">
        <v>0.54610000000000003</v>
      </c>
      <c r="D265">
        <v>0.61129999999999995</v>
      </c>
      <c r="E265">
        <v>0.51649999999999996</v>
      </c>
      <c r="F265">
        <f t="shared" si="4"/>
        <v>51.65</v>
      </c>
    </row>
    <row r="266" spans="1:6">
      <c r="A266">
        <v>292180</v>
      </c>
      <c r="B266" t="s">
        <v>193</v>
      </c>
      <c r="C266">
        <v>0.51739999999999997</v>
      </c>
      <c r="D266">
        <v>0.59689999999999999</v>
      </c>
      <c r="E266">
        <v>0.47889999999999999</v>
      </c>
      <c r="F266">
        <f t="shared" si="4"/>
        <v>47.89</v>
      </c>
    </row>
    <row r="267" spans="1:6">
      <c r="A267">
        <v>292190</v>
      </c>
      <c r="B267" t="s">
        <v>194</v>
      </c>
      <c r="C267">
        <v>0.61739999999999995</v>
      </c>
      <c r="D267">
        <v>0.45960000000000001</v>
      </c>
      <c r="E267">
        <v>0.53149999999999997</v>
      </c>
      <c r="F267">
        <f t="shared" si="4"/>
        <v>53.15</v>
      </c>
    </row>
    <row r="268" spans="1:6">
      <c r="A268">
        <v>292200</v>
      </c>
      <c r="B268" t="s">
        <v>326</v>
      </c>
      <c r="C268">
        <v>0.53969999999999996</v>
      </c>
      <c r="D268">
        <v>0.61409999999999998</v>
      </c>
      <c r="E268">
        <v>0.59689999999999999</v>
      </c>
      <c r="F268">
        <f t="shared" si="4"/>
        <v>59.69</v>
      </c>
    </row>
    <row r="269" spans="1:6">
      <c r="A269">
        <v>292205</v>
      </c>
      <c r="B269" t="s">
        <v>195</v>
      </c>
      <c r="C269">
        <v>0.49070000000000003</v>
      </c>
      <c r="D269">
        <v>0.59470000000000001</v>
      </c>
      <c r="E269">
        <v>0.49519999999999997</v>
      </c>
      <c r="F269">
        <f t="shared" si="4"/>
        <v>49.519999999999996</v>
      </c>
    </row>
    <row r="270" spans="1:6">
      <c r="A270">
        <v>292210</v>
      </c>
      <c r="B270" t="s">
        <v>327</v>
      </c>
      <c r="C270">
        <v>0.55969999999999998</v>
      </c>
      <c r="D270">
        <v>0.5675</v>
      </c>
      <c r="E270">
        <v>0.65849999999999997</v>
      </c>
      <c r="F270">
        <f t="shared" si="4"/>
        <v>65.849999999999994</v>
      </c>
    </row>
    <row r="271" spans="1:6">
      <c r="A271">
        <v>292220</v>
      </c>
      <c r="B271" t="s">
        <v>51</v>
      </c>
      <c r="C271">
        <v>0.46239999999999998</v>
      </c>
      <c r="D271">
        <v>0.53410000000000002</v>
      </c>
      <c r="E271">
        <v>0.52029999999999998</v>
      </c>
      <c r="F271">
        <f t="shared" si="4"/>
        <v>52.03</v>
      </c>
    </row>
    <row r="272" spans="1:6">
      <c r="A272">
        <v>292225</v>
      </c>
      <c r="B272" t="s">
        <v>196</v>
      </c>
      <c r="C272">
        <v>0.45669999999999999</v>
      </c>
      <c r="D272">
        <v>0.58220000000000005</v>
      </c>
      <c r="E272">
        <v>0.54949999999999999</v>
      </c>
      <c r="F272">
        <f t="shared" si="4"/>
        <v>54.949999999999996</v>
      </c>
    </row>
    <row r="273" spans="1:6">
      <c r="A273">
        <v>292230</v>
      </c>
      <c r="B273" t="s">
        <v>328</v>
      </c>
      <c r="C273">
        <v>0.5212</v>
      </c>
      <c r="D273">
        <v>0.52649999999999997</v>
      </c>
      <c r="E273">
        <v>0.56179999999999997</v>
      </c>
      <c r="F273">
        <f t="shared" si="4"/>
        <v>56.18</v>
      </c>
    </row>
    <row r="274" spans="1:6">
      <c r="A274">
        <v>292240</v>
      </c>
      <c r="B274" t="s">
        <v>329</v>
      </c>
      <c r="C274">
        <v>0.52790000000000004</v>
      </c>
      <c r="D274">
        <v>0.71389999999999998</v>
      </c>
      <c r="E274">
        <v>0.64229999999999998</v>
      </c>
      <c r="F274">
        <f t="shared" si="4"/>
        <v>64.23</v>
      </c>
    </row>
    <row r="275" spans="1:6">
      <c r="A275">
        <v>292250</v>
      </c>
      <c r="B275" t="s">
        <v>330</v>
      </c>
      <c r="C275">
        <v>0.5252</v>
      </c>
      <c r="D275">
        <v>0.56810000000000005</v>
      </c>
      <c r="E275">
        <v>0.61050000000000004</v>
      </c>
      <c r="F275">
        <f t="shared" si="4"/>
        <v>61.050000000000004</v>
      </c>
    </row>
    <row r="276" spans="1:6">
      <c r="A276">
        <v>292260</v>
      </c>
      <c r="B276" t="s">
        <v>197</v>
      </c>
      <c r="C276">
        <v>0.4632</v>
      </c>
      <c r="D276">
        <v>0.5081</v>
      </c>
      <c r="E276">
        <v>0.55300000000000005</v>
      </c>
      <c r="F276">
        <f t="shared" si="4"/>
        <v>55.300000000000004</v>
      </c>
    </row>
    <row r="277" spans="1:6">
      <c r="A277">
        <v>292265</v>
      </c>
      <c r="B277" t="s">
        <v>198</v>
      </c>
      <c r="C277">
        <v>0.46060000000000001</v>
      </c>
      <c r="D277">
        <v>0.4869</v>
      </c>
      <c r="E277">
        <v>0.54159999999999997</v>
      </c>
      <c r="F277">
        <f t="shared" si="4"/>
        <v>54.16</v>
      </c>
    </row>
    <row r="278" spans="1:6">
      <c r="A278">
        <v>292270</v>
      </c>
      <c r="B278" t="s">
        <v>199</v>
      </c>
      <c r="C278">
        <v>0.58550000000000002</v>
      </c>
      <c r="D278">
        <v>0.502</v>
      </c>
      <c r="E278">
        <v>0.48099999999999998</v>
      </c>
      <c r="F278">
        <f t="shared" si="4"/>
        <v>48.1</v>
      </c>
    </row>
    <row r="279" spans="1:6">
      <c r="A279">
        <v>292273</v>
      </c>
      <c r="B279" t="s">
        <v>52</v>
      </c>
      <c r="C279">
        <v>0.63919999999999999</v>
      </c>
      <c r="D279">
        <v>0.54669999999999996</v>
      </c>
      <c r="E279">
        <v>0.44319999999999998</v>
      </c>
      <c r="F279">
        <f t="shared" si="4"/>
        <v>44.32</v>
      </c>
    </row>
    <row r="280" spans="1:6">
      <c r="A280">
        <v>292275</v>
      </c>
      <c r="B280" t="s">
        <v>53</v>
      </c>
      <c r="C280">
        <v>0.49530000000000002</v>
      </c>
      <c r="D280">
        <v>0.47939999999999999</v>
      </c>
      <c r="E280">
        <v>0.5635</v>
      </c>
      <c r="F280">
        <f t="shared" si="4"/>
        <v>56.35</v>
      </c>
    </row>
    <row r="281" spans="1:6">
      <c r="A281">
        <v>292280</v>
      </c>
      <c r="B281" t="s">
        <v>54</v>
      </c>
      <c r="C281">
        <v>0.46079999999999999</v>
      </c>
      <c r="D281">
        <v>0.56720000000000004</v>
      </c>
      <c r="E281">
        <v>0.56030000000000002</v>
      </c>
      <c r="F281">
        <f t="shared" si="4"/>
        <v>56.03</v>
      </c>
    </row>
    <row r="282" spans="1:6">
      <c r="A282">
        <v>292285</v>
      </c>
      <c r="B282" t="s">
        <v>55</v>
      </c>
      <c r="C282">
        <v>0.51780000000000004</v>
      </c>
      <c r="D282">
        <v>0.56069999999999998</v>
      </c>
      <c r="E282">
        <v>0.50949999999999995</v>
      </c>
      <c r="F282">
        <f t="shared" si="4"/>
        <v>50.949999999999996</v>
      </c>
    </row>
    <row r="283" spans="1:6">
      <c r="A283">
        <v>292290</v>
      </c>
      <c r="B283" t="s">
        <v>331</v>
      </c>
      <c r="C283">
        <v>0.56599999999999995</v>
      </c>
      <c r="D283">
        <v>0.60680000000000001</v>
      </c>
      <c r="E283">
        <v>0.5786</v>
      </c>
      <c r="F283">
        <f t="shared" si="4"/>
        <v>57.86</v>
      </c>
    </row>
    <row r="284" spans="1:6">
      <c r="A284">
        <v>292300</v>
      </c>
      <c r="B284" t="s">
        <v>332</v>
      </c>
      <c r="C284">
        <v>0.53239999999999998</v>
      </c>
      <c r="D284">
        <v>0.61729999999999996</v>
      </c>
      <c r="E284">
        <v>0.623</v>
      </c>
      <c r="F284">
        <f t="shared" si="4"/>
        <v>62.3</v>
      </c>
    </row>
    <row r="285" spans="1:6">
      <c r="A285">
        <v>292303</v>
      </c>
      <c r="B285" t="s">
        <v>200</v>
      </c>
      <c r="C285">
        <v>0.45400000000000001</v>
      </c>
      <c r="D285">
        <v>0.58830000000000005</v>
      </c>
      <c r="E285">
        <v>0.57620000000000005</v>
      </c>
      <c r="F285">
        <f t="shared" si="4"/>
        <v>57.620000000000005</v>
      </c>
    </row>
    <row r="286" spans="1:6">
      <c r="A286">
        <v>292305</v>
      </c>
      <c r="B286" t="s">
        <v>201</v>
      </c>
      <c r="C286">
        <v>0.41749999999999998</v>
      </c>
      <c r="D286">
        <v>0.50700000000000001</v>
      </c>
      <c r="E286">
        <v>0.51970000000000005</v>
      </c>
      <c r="F286">
        <f t="shared" si="4"/>
        <v>51.970000000000006</v>
      </c>
    </row>
    <row r="287" spans="1:6">
      <c r="A287">
        <v>292310</v>
      </c>
      <c r="B287" t="s">
        <v>333</v>
      </c>
      <c r="C287">
        <v>0.51839999999999997</v>
      </c>
      <c r="D287">
        <v>0.56459999999999999</v>
      </c>
      <c r="E287">
        <v>0.59670000000000001</v>
      </c>
      <c r="F287">
        <f t="shared" si="4"/>
        <v>59.67</v>
      </c>
    </row>
    <row r="288" spans="1:6">
      <c r="A288">
        <v>292320</v>
      </c>
      <c r="B288" t="s">
        <v>334</v>
      </c>
      <c r="C288">
        <v>0.52900000000000003</v>
      </c>
      <c r="D288">
        <v>0.64410000000000001</v>
      </c>
      <c r="E288">
        <v>0.5726</v>
      </c>
      <c r="F288">
        <f t="shared" si="4"/>
        <v>57.26</v>
      </c>
    </row>
    <row r="289" spans="1:6">
      <c r="A289">
        <v>292330</v>
      </c>
      <c r="B289" t="s">
        <v>56</v>
      </c>
      <c r="C289">
        <v>0.46660000000000001</v>
      </c>
      <c r="D289">
        <v>0.43490000000000001</v>
      </c>
      <c r="E289">
        <v>0.45519999999999999</v>
      </c>
      <c r="F289">
        <f t="shared" si="4"/>
        <v>45.519999999999996</v>
      </c>
    </row>
    <row r="290" spans="1:6">
      <c r="A290">
        <v>292335</v>
      </c>
      <c r="B290" t="s">
        <v>202</v>
      </c>
      <c r="C290">
        <v>0.60229999999999995</v>
      </c>
      <c r="D290">
        <v>0.57520000000000004</v>
      </c>
      <c r="E290">
        <v>0.53359999999999996</v>
      </c>
      <c r="F290">
        <f t="shared" si="4"/>
        <v>53.36</v>
      </c>
    </row>
    <row r="291" spans="1:6">
      <c r="A291">
        <v>292340</v>
      </c>
      <c r="B291" t="s">
        <v>335</v>
      </c>
      <c r="C291">
        <v>0.47970000000000002</v>
      </c>
      <c r="D291">
        <v>0.76239999999999997</v>
      </c>
      <c r="E291">
        <v>0.49359999999999998</v>
      </c>
      <c r="F291">
        <f t="shared" si="4"/>
        <v>49.36</v>
      </c>
    </row>
    <row r="292" spans="1:6">
      <c r="A292">
        <v>292350</v>
      </c>
      <c r="B292" t="s">
        <v>57</v>
      </c>
      <c r="C292">
        <v>0.62309999999999999</v>
      </c>
      <c r="D292">
        <v>0.58630000000000004</v>
      </c>
      <c r="E292">
        <v>0.58340000000000003</v>
      </c>
      <c r="F292">
        <f t="shared" si="4"/>
        <v>58.34</v>
      </c>
    </row>
    <row r="293" spans="1:6">
      <c r="A293">
        <v>292360</v>
      </c>
      <c r="B293" t="s">
        <v>336</v>
      </c>
      <c r="C293">
        <v>0.4788</v>
      </c>
      <c r="D293">
        <v>0.73299999999999998</v>
      </c>
      <c r="E293">
        <v>0.51339999999999997</v>
      </c>
      <c r="F293">
        <f t="shared" si="4"/>
        <v>51.339999999999996</v>
      </c>
    </row>
    <row r="294" spans="1:6">
      <c r="A294">
        <v>292370</v>
      </c>
      <c r="B294" t="s">
        <v>337</v>
      </c>
      <c r="C294">
        <v>0.46789999999999998</v>
      </c>
      <c r="D294">
        <v>0.66359999999999997</v>
      </c>
      <c r="E294">
        <v>0.55469999999999997</v>
      </c>
      <c r="F294">
        <f t="shared" si="4"/>
        <v>55.47</v>
      </c>
    </row>
    <row r="295" spans="1:6">
      <c r="A295">
        <v>292380</v>
      </c>
      <c r="B295" t="s">
        <v>338</v>
      </c>
      <c r="C295">
        <v>0.57789999999999997</v>
      </c>
      <c r="D295">
        <v>0.48799999999999999</v>
      </c>
      <c r="E295">
        <v>0.59109999999999996</v>
      </c>
      <c r="F295">
        <f t="shared" si="4"/>
        <v>59.11</v>
      </c>
    </row>
    <row r="296" spans="1:6">
      <c r="A296">
        <v>292390</v>
      </c>
      <c r="B296" t="s">
        <v>203</v>
      </c>
      <c r="C296">
        <v>0.53490000000000004</v>
      </c>
      <c r="D296">
        <v>0.55920000000000003</v>
      </c>
      <c r="E296">
        <v>0.5675</v>
      </c>
      <c r="F296">
        <f t="shared" si="4"/>
        <v>56.75</v>
      </c>
    </row>
    <row r="297" spans="1:6">
      <c r="A297">
        <v>292400</v>
      </c>
      <c r="B297" t="s">
        <v>418</v>
      </c>
      <c r="C297">
        <v>0.5867</v>
      </c>
      <c r="D297">
        <v>0.6079</v>
      </c>
      <c r="E297">
        <v>0.58850000000000002</v>
      </c>
      <c r="F297">
        <f t="shared" si="4"/>
        <v>58.85</v>
      </c>
    </row>
    <row r="298" spans="1:6">
      <c r="A298">
        <v>292405</v>
      </c>
      <c r="B298" t="s">
        <v>204</v>
      </c>
      <c r="C298">
        <v>0.43680000000000002</v>
      </c>
      <c r="D298">
        <v>0.55600000000000005</v>
      </c>
      <c r="E298">
        <v>0.46239999999999998</v>
      </c>
      <c r="F298">
        <f t="shared" si="4"/>
        <v>46.239999999999995</v>
      </c>
    </row>
    <row r="299" spans="1:6">
      <c r="A299">
        <v>292410</v>
      </c>
      <c r="B299" t="s">
        <v>58</v>
      </c>
      <c r="C299">
        <v>0.49280000000000002</v>
      </c>
      <c r="D299">
        <v>0.54459999999999997</v>
      </c>
      <c r="E299">
        <v>0.4753</v>
      </c>
      <c r="F299">
        <f t="shared" si="4"/>
        <v>47.53</v>
      </c>
    </row>
    <row r="300" spans="1:6">
      <c r="A300">
        <v>292420</v>
      </c>
      <c r="B300" t="s">
        <v>205</v>
      </c>
      <c r="C300">
        <v>0.48799999999999999</v>
      </c>
      <c r="D300">
        <v>0.5101</v>
      </c>
      <c r="E300">
        <v>0.51249999999999996</v>
      </c>
      <c r="F300">
        <f t="shared" si="4"/>
        <v>51.249999999999993</v>
      </c>
    </row>
    <row r="301" spans="1:6">
      <c r="A301">
        <v>292430</v>
      </c>
      <c r="B301" t="s">
        <v>206</v>
      </c>
      <c r="C301">
        <v>0.45350000000000001</v>
      </c>
      <c r="D301">
        <v>0.59399999999999997</v>
      </c>
      <c r="E301">
        <v>0.55689999999999995</v>
      </c>
      <c r="F301">
        <f t="shared" si="4"/>
        <v>55.69</v>
      </c>
    </row>
    <row r="302" spans="1:6">
      <c r="A302">
        <v>292440</v>
      </c>
      <c r="B302" t="s">
        <v>339</v>
      </c>
      <c r="C302">
        <v>0.45400000000000001</v>
      </c>
      <c r="D302">
        <v>0.64349999999999996</v>
      </c>
      <c r="E302">
        <v>0.60160000000000002</v>
      </c>
      <c r="F302">
        <f t="shared" si="4"/>
        <v>60.160000000000004</v>
      </c>
    </row>
    <row r="303" spans="1:6">
      <c r="A303">
        <v>292450</v>
      </c>
      <c r="B303" t="s">
        <v>207</v>
      </c>
      <c r="C303">
        <v>0.5575</v>
      </c>
      <c r="D303">
        <v>0.5373</v>
      </c>
      <c r="E303">
        <v>0.45129999999999998</v>
      </c>
      <c r="F303">
        <f t="shared" si="4"/>
        <v>45.129999999999995</v>
      </c>
    </row>
    <row r="304" spans="1:6">
      <c r="A304">
        <v>292460</v>
      </c>
      <c r="B304" t="s">
        <v>340</v>
      </c>
      <c r="C304">
        <v>0.56740000000000002</v>
      </c>
      <c r="D304">
        <v>0.64859999999999995</v>
      </c>
      <c r="E304">
        <v>0.51449999999999996</v>
      </c>
      <c r="F304">
        <f t="shared" si="4"/>
        <v>51.449999999999996</v>
      </c>
    </row>
    <row r="305" spans="1:6">
      <c r="A305">
        <v>292465</v>
      </c>
      <c r="B305" t="s">
        <v>208</v>
      </c>
      <c r="C305">
        <v>0.44500000000000001</v>
      </c>
      <c r="D305">
        <v>0.54379999999999995</v>
      </c>
      <c r="E305">
        <v>0.4733</v>
      </c>
      <c r="F305">
        <f t="shared" si="4"/>
        <v>47.33</v>
      </c>
    </row>
    <row r="306" spans="1:6">
      <c r="A306">
        <v>292467</v>
      </c>
      <c r="B306" t="s">
        <v>59</v>
      </c>
      <c r="C306">
        <v>0.55320000000000003</v>
      </c>
      <c r="D306">
        <v>0.48309999999999997</v>
      </c>
      <c r="E306">
        <v>0.49409999999999998</v>
      </c>
      <c r="F306">
        <f t="shared" si="4"/>
        <v>49.41</v>
      </c>
    </row>
    <row r="307" spans="1:6">
      <c r="A307">
        <v>292470</v>
      </c>
      <c r="B307" t="s">
        <v>209</v>
      </c>
      <c r="C307">
        <v>0.4632</v>
      </c>
      <c r="D307">
        <v>0.47739999999999999</v>
      </c>
      <c r="E307">
        <v>0.49569999999999997</v>
      </c>
      <c r="F307">
        <f t="shared" si="4"/>
        <v>49.57</v>
      </c>
    </row>
    <row r="308" spans="1:6">
      <c r="A308">
        <v>292480</v>
      </c>
      <c r="B308" t="s">
        <v>341</v>
      </c>
      <c r="C308">
        <v>0.56920000000000004</v>
      </c>
      <c r="D308">
        <v>0.56730000000000003</v>
      </c>
      <c r="E308">
        <v>0.52639999999999998</v>
      </c>
      <c r="F308">
        <f t="shared" si="4"/>
        <v>52.64</v>
      </c>
    </row>
    <row r="309" spans="1:6">
      <c r="A309">
        <v>292490</v>
      </c>
      <c r="B309" t="s">
        <v>60</v>
      </c>
      <c r="C309">
        <v>0.4778</v>
      </c>
      <c r="D309">
        <v>0.49730000000000002</v>
      </c>
      <c r="E309">
        <v>0.56310000000000004</v>
      </c>
      <c r="F309">
        <f t="shared" si="4"/>
        <v>56.31</v>
      </c>
    </row>
    <row r="310" spans="1:6">
      <c r="A310">
        <v>292500</v>
      </c>
      <c r="B310" t="s">
        <v>342</v>
      </c>
      <c r="C310">
        <v>0.45140000000000002</v>
      </c>
      <c r="D310">
        <v>0.53100000000000003</v>
      </c>
      <c r="E310">
        <v>0.46339999999999998</v>
      </c>
      <c r="F310">
        <f t="shared" si="4"/>
        <v>46.339999999999996</v>
      </c>
    </row>
    <row r="311" spans="1:6">
      <c r="A311">
        <v>292510</v>
      </c>
      <c r="B311" t="s">
        <v>343</v>
      </c>
      <c r="C311">
        <v>0.497</v>
      </c>
      <c r="D311">
        <v>0.60850000000000004</v>
      </c>
      <c r="E311">
        <v>0.55269999999999997</v>
      </c>
      <c r="F311">
        <f t="shared" si="4"/>
        <v>55.269999999999996</v>
      </c>
    </row>
    <row r="312" spans="1:6">
      <c r="A312">
        <v>292520</v>
      </c>
      <c r="B312" t="s">
        <v>344</v>
      </c>
      <c r="C312">
        <v>0.56969999999999998</v>
      </c>
      <c r="D312">
        <v>0.53910000000000002</v>
      </c>
      <c r="E312">
        <v>0.52500000000000002</v>
      </c>
      <c r="F312">
        <f t="shared" si="4"/>
        <v>52.5</v>
      </c>
    </row>
    <row r="313" spans="1:6">
      <c r="A313">
        <v>292525</v>
      </c>
      <c r="B313" t="s">
        <v>210</v>
      </c>
      <c r="C313">
        <v>0.4803</v>
      </c>
      <c r="D313">
        <v>0.58220000000000005</v>
      </c>
      <c r="E313">
        <v>0.50770000000000004</v>
      </c>
      <c r="F313">
        <f t="shared" si="4"/>
        <v>50.77</v>
      </c>
    </row>
    <row r="314" spans="1:6">
      <c r="A314">
        <v>292530</v>
      </c>
      <c r="B314" t="s">
        <v>419</v>
      </c>
      <c r="C314">
        <v>0.6613</v>
      </c>
      <c r="D314">
        <v>0.63419999999999999</v>
      </c>
      <c r="E314">
        <v>0.56930000000000003</v>
      </c>
      <c r="F314">
        <f t="shared" si="4"/>
        <v>56.93</v>
      </c>
    </row>
    <row r="315" spans="1:6">
      <c r="A315">
        <v>292540</v>
      </c>
      <c r="B315" t="s">
        <v>61</v>
      </c>
      <c r="C315">
        <v>0.50749999999999995</v>
      </c>
      <c r="D315">
        <v>0.45860000000000001</v>
      </c>
      <c r="E315">
        <v>0.49469999999999997</v>
      </c>
      <c r="F315">
        <f t="shared" si="4"/>
        <v>49.47</v>
      </c>
    </row>
    <row r="316" spans="1:6">
      <c r="A316">
        <v>292550</v>
      </c>
      <c r="B316" t="s">
        <v>345</v>
      </c>
      <c r="C316">
        <v>0.51029999999999998</v>
      </c>
      <c r="D316">
        <v>0.67320000000000002</v>
      </c>
      <c r="E316">
        <v>0.56069999999999998</v>
      </c>
      <c r="F316">
        <f t="shared" si="4"/>
        <v>56.07</v>
      </c>
    </row>
    <row r="317" spans="1:6">
      <c r="A317">
        <v>292560</v>
      </c>
      <c r="B317" t="s">
        <v>211</v>
      </c>
      <c r="C317">
        <v>0.51629999999999998</v>
      </c>
      <c r="D317">
        <v>0.60329999999999995</v>
      </c>
      <c r="E317">
        <v>0.55259999999999998</v>
      </c>
      <c r="F317">
        <f t="shared" si="4"/>
        <v>55.26</v>
      </c>
    </row>
    <row r="318" spans="1:6">
      <c r="A318">
        <v>292570</v>
      </c>
      <c r="B318" t="s">
        <v>212</v>
      </c>
      <c r="C318">
        <v>0.40379999999999999</v>
      </c>
      <c r="D318">
        <v>0.52200000000000002</v>
      </c>
      <c r="E318">
        <v>0.55479999999999996</v>
      </c>
      <c r="F318">
        <f t="shared" si="4"/>
        <v>55.48</v>
      </c>
    </row>
    <row r="319" spans="1:6">
      <c r="A319">
        <v>292575</v>
      </c>
      <c r="B319" t="s">
        <v>346</v>
      </c>
      <c r="C319">
        <v>0.38390000000000002</v>
      </c>
      <c r="D319">
        <v>0.51770000000000005</v>
      </c>
      <c r="E319">
        <v>0.55169999999999997</v>
      </c>
      <c r="F319">
        <f t="shared" si="4"/>
        <v>55.169999999999995</v>
      </c>
    </row>
    <row r="320" spans="1:6">
      <c r="A320">
        <v>292580</v>
      </c>
      <c r="B320" t="s">
        <v>347</v>
      </c>
      <c r="C320">
        <v>0.52</v>
      </c>
      <c r="D320">
        <v>0.57389999999999997</v>
      </c>
      <c r="E320">
        <v>0.52010000000000001</v>
      </c>
      <c r="F320">
        <f t="shared" si="4"/>
        <v>52.01</v>
      </c>
    </row>
    <row r="321" spans="1:6">
      <c r="A321">
        <v>292590</v>
      </c>
      <c r="B321" t="s">
        <v>348</v>
      </c>
      <c r="C321">
        <v>0.46029999999999999</v>
      </c>
      <c r="D321">
        <v>0.65500000000000003</v>
      </c>
      <c r="E321">
        <v>0.58330000000000004</v>
      </c>
      <c r="F321">
        <f t="shared" si="4"/>
        <v>58.330000000000005</v>
      </c>
    </row>
    <row r="322" spans="1:6">
      <c r="A322">
        <v>292593</v>
      </c>
      <c r="B322" t="s">
        <v>62</v>
      </c>
      <c r="C322">
        <v>0.59909999999999997</v>
      </c>
      <c r="D322">
        <v>0.56540000000000001</v>
      </c>
      <c r="E322">
        <v>0.50529999999999997</v>
      </c>
      <c r="F322">
        <f t="shared" si="4"/>
        <v>50.529999999999994</v>
      </c>
    </row>
    <row r="323" spans="1:6">
      <c r="A323">
        <v>292595</v>
      </c>
      <c r="B323" t="s">
        <v>349</v>
      </c>
      <c r="C323">
        <v>0.48730000000000001</v>
      </c>
      <c r="D323">
        <v>0.54420000000000002</v>
      </c>
      <c r="E323">
        <v>0.50309999999999999</v>
      </c>
      <c r="F323">
        <f t="shared" si="4"/>
        <v>50.31</v>
      </c>
    </row>
    <row r="324" spans="1:6">
      <c r="A324">
        <v>292600</v>
      </c>
      <c r="B324" t="s">
        <v>350</v>
      </c>
      <c r="C324">
        <v>0.57579999999999998</v>
      </c>
      <c r="D324">
        <v>0.60509999999999997</v>
      </c>
      <c r="E324">
        <v>0.54649999999999999</v>
      </c>
      <c r="F324">
        <f t="shared" si="4"/>
        <v>54.65</v>
      </c>
    </row>
    <row r="325" spans="1:6">
      <c r="A325">
        <v>292610</v>
      </c>
      <c r="B325" t="s">
        <v>213</v>
      </c>
      <c r="C325">
        <v>0.47170000000000001</v>
      </c>
      <c r="D325">
        <v>0.60019999999999996</v>
      </c>
      <c r="E325">
        <v>0.4753</v>
      </c>
      <c r="F325">
        <f t="shared" ref="F325:F388" si="5">E325*100</f>
        <v>47.53</v>
      </c>
    </row>
    <row r="326" spans="1:6">
      <c r="A326">
        <v>292620</v>
      </c>
      <c r="B326" t="s">
        <v>351</v>
      </c>
      <c r="C326">
        <v>0.49780000000000002</v>
      </c>
      <c r="D326">
        <v>0.58289999999999997</v>
      </c>
      <c r="E326">
        <v>0.54339999999999999</v>
      </c>
      <c r="F326">
        <f t="shared" si="5"/>
        <v>54.339999999999996</v>
      </c>
    </row>
    <row r="327" spans="1:6">
      <c r="A327">
        <v>292630</v>
      </c>
      <c r="B327" t="s">
        <v>352</v>
      </c>
      <c r="C327">
        <v>0.53849999999999998</v>
      </c>
      <c r="D327">
        <v>0.54379999999999995</v>
      </c>
      <c r="E327">
        <v>0.48070000000000002</v>
      </c>
      <c r="F327">
        <f t="shared" si="5"/>
        <v>48.07</v>
      </c>
    </row>
    <row r="328" spans="1:6">
      <c r="A328">
        <v>292640</v>
      </c>
      <c r="B328" t="s">
        <v>353</v>
      </c>
      <c r="C328">
        <v>0.5101</v>
      </c>
      <c r="D328">
        <v>0.62360000000000004</v>
      </c>
      <c r="E328">
        <v>0.5625</v>
      </c>
      <c r="F328">
        <f t="shared" si="5"/>
        <v>56.25</v>
      </c>
    </row>
    <row r="329" spans="1:6">
      <c r="A329">
        <v>292650</v>
      </c>
      <c r="B329" t="s">
        <v>214</v>
      </c>
      <c r="C329">
        <v>0.43969999999999998</v>
      </c>
      <c r="D329">
        <v>0.47320000000000001</v>
      </c>
      <c r="E329">
        <v>0.53549999999999998</v>
      </c>
      <c r="F329">
        <f t="shared" si="5"/>
        <v>53.55</v>
      </c>
    </row>
    <row r="330" spans="1:6">
      <c r="A330">
        <v>292660</v>
      </c>
      <c r="B330" t="s">
        <v>354</v>
      </c>
      <c r="C330">
        <v>0.5917</v>
      </c>
      <c r="D330">
        <v>0.622</v>
      </c>
      <c r="E330">
        <v>0.54379999999999995</v>
      </c>
      <c r="F330">
        <f t="shared" si="5"/>
        <v>54.379999999999995</v>
      </c>
    </row>
    <row r="331" spans="1:6">
      <c r="A331">
        <v>292665</v>
      </c>
      <c r="B331" t="s">
        <v>63</v>
      </c>
      <c r="C331">
        <v>0.4415</v>
      </c>
      <c r="D331">
        <v>0.46660000000000001</v>
      </c>
      <c r="E331">
        <v>0.4718</v>
      </c>
      <c r="F331">
        <f t="shared" si="5"/>
        <v>47.18</v>
      </c>
    </row>
    <row r="332" spans="1:6">
      <c r="A332">
        <v>292670</v>
      </c>
      <c r="B332" t="s">
        <v>215</v>
      </c>
      <c r="C332">
        <v>0.5353</v>
      </c>
      <c r="D332">
        <v>0.55059999999999998</v>
      </c>
      <c r="E332">
        <v>0.49299999999999999</v>
      </c>
      <c r="F332">
        <f t="shared" si="5"/>
        <v>49.3</v>
      </c>
    </row>
    <row r="333" spans="1:6">
      <c r="A333">
        <v>292680</v>
      </c>
      <c r="B333" t="s">
        <v>216</v>
      </c>
      <c r="C333">
        <v>0.50580000000000003</v>
      </c>
      <c r="D333">
        <v>0.67549999999999999</v>
      </c>
      <c r="E333">
        <v>0.495</v>
      </c>
      <c r="F333">
        <f t="shared" si="5"/>
        <v>49.5</v>
      </c>
    </row>
    <row r="334" spans="1:6">
      <c r="A334">
        <v>292690</v>
      </c>
      <c r="B334" t="s">
        <v>217</v>
      </c>
      <c r="C334">
        <v>0.4748</v>
      </c>
      <c r="D334">
        <v>0.58079999999999998</v>
      </c>
      <c r="E334">
        <v>0.48809999999999998</v>
      </c>
      <c r="F334">
        <f t="shared" si="5"/>
        <v>48.809999999999995</v>
      </c>
    </row>
    <row r="335" spans="1:6">
      <c r="A335">
        <v>292700</v>
      </c>
      <c r="B335" t="s">
        <v>355</v>
      </c>
      <c r="C335">
        <v>0.60550000000000004</v>
      </c>
      <c r="D335">
        <v>0.57679999999999998</v>
      </c>
      <c r="E335">
        <v>0.53790000000000004</v>
      </c>
      <c r="F335">
        <f t="shared" si="5"/>
        <v>53.790000000000006</v>
      </c>
    </row>
    <row r="336" spans="1:6">
      <c r="A336">
        <v>292710</v>
      </c>
      <c r="B336" t="s">
        <v>64</v>
      </c>
      <c r="C336">
        <v>0.4698</v>
      </c>
      <c r="D336">
        <v>0.52749999999999997</v>
      </c>
      <c r="E336">
        <v>0.55579999999999996</v>
      </c>
      <c r="F336">
        <f t="shared" si="5"/>
        <v>55.58</v>
      </c>
    </row>
    <row r="337" spans="1:6">
      <c r="A337">
        <v>292720</v>
      </c>
      <c r="B337" t="s">
        <v>356</v>
      </c>
      <c r="C337">
        <v>0.71950000000000003</v>
      </c>
      <c r="D337">
        <v>0.60870000000000002</v>
      </c>
      <c r="E337">
        <v>0.56340000000000001</v>
      </c>
      <c r="F337">
        <f t="shared" si="5"/>
        <v>56.34</v>
      </c>
    </row>
    <row r="338" spans="1:6">
      <c r="A338">
        <v>292730</v>
      </c>
      <c r="B338" t="s">
        <v>218</v>
      </c>
      <c r="C338">
        <v>0.43440000000000001</v>
      </c>
      <c r="D338">
        <v>0.51659999999999995</v>
      </c>
      <c r="E338">
        <v>0.54679999999999995</v>
      </c>
      <c r="F338">
        <f t="shared" si="5"/>
        <v>54.679999999999993</v>
      </c>
    </row>
    <row r="339" spans="1:6">
      <c r="A339">
        <v>292740</v>
      </c>
      <c r="B339" t="s">
        <v>424</v>
      </c>
      <c r="C339">
        <v>0.65759999999999996</v>
      </c>
      <c r="D339">
        <v>0.65690000000000004</v>
      </c>
      <c r="E339">
        <v>0.64490000000000003</v>
      </c>
      <c r="F339">
        <f t="shared" si="5"/>
        <v>64.490000000000009</v>
      </c>
    </row>
    <row r="340" spans="1:6">
      <c r="A340">
        <v>292750</v>
      </c>
      <c r="B340" t="s">
        <v>219</v>
      </c>
      <c r="C340">
        <v>0.51029999999999998</v>
      </c>
      <c r="D340">
        <v>0.52159999999999995</v>
      </c>
      <c r="E340">
        <v>0.53469999999999995</v>
      </c>
      <c r="F340">
        <f t="shared" si="5"/>
        <v>53.47</v>
      </c>
    </row>
    <row r="341" spans="1:6">
      <c r="A341">
        <v>292760</v>
      </c>
      <c r="B341" t="s">
        <v>220</v>
      </c>
      <c r="C341">
        <v>0.4778</v>
      </c>
      <c r="D341">
        <v>0.62919999999999998</v>
      </c>
      <c r="E341">
        <v>0.55459999999999998</v>
      </c>
      <c r="F341">
        <f t="shared" si="5"/>
        <v>55.46</v>
      </c>
    </row>
    <row r="342" spans="1:6">
      <c r="A342">
        <v>292770</v>
      </c>
      <c r="B342" t="s">
        <v>357</v>
      </c>
      <c r="C342">
        <v>0.62229999999999996</v>
      </c>
      <c r="D342">
        <v>0.64419999999999999</v>
      </c>
      <c r="E342">
        <v>0.58750000000000002</v>
      </c>
      <c r="F342">
        <f t="shared" si="5"/>
        <v>58.75</v>
      </c>
    </row>
    <row r="343" spans="1:6">
      <c r="A343">
        <v>292780</v>
      </c>
      <c r="B343" t="s">
        <v>65</v>
      </c>
      <c r="C343">
        <v>0.49759999999999999</v>
      </c>
      <c r="D343">
        <v>0.43859999999999999</v>
      </c>
      <c r="E343">
        <v>0.58189999999999997</v>
      </c>
      <c r="F343">
        <f t="shared" si="5"/>
        <v>58.19</v>
      </c>
    </row>
    <row r="344" spans="1:6">
      <c r="A344">
        <v>292790</v>
      </c>
      <c r="B344" t="s">
        <v>221</v>
      </c>
      <c r="C344">
        <v>0.51300000000000001</v>
      </c>
      <c r="D344">
        <v>0.52239999999999998</v>
      </c>
      <c r="E344">
        <v>0.49209999999999998</v>
      </c>
      <c r="F344">
        <f t="shared" si="5"/>
        <v>49.21</v>
      </c>
    </row>
    <row r="345" spans="1:6">
      <c r="A345">
        <v>292805</v>
      </c>
      <c r="B345" t="s">
        <v>222</v>
      </c>
      <c r="C345">
        <v>0.5202</v>
      </c>
      <c r="D345">
        <v>0.4279</v>
      </c>
      <c r="E345">
        <v>0.46389999999999998</v>
      </c>
      <c r="F345">
        <f t="shared" si="5"/>
        <v>46.39</v>
      </c>
    </row>
    <row r="346" spans="1:6">
      <c r="A346">
        <v>292810</v>
      </c>
      <c r="B346" t="s">
        <v>358</v>
      </c>
      <c r="C346">
        <v>0.60329999999999995</v>
      </c>
      <c r="D346">
        <v>0.65810000000000002</v>
      </c>
      <c r="E346">
        <v>0.54749999999999999</v>
      </c>
      <c r="F346">
        <f t="shared" si="5"/>
        <v>54.75</v>
      </c>
    </row>
    <row r="347" spans="1:6">
      <c r="A347">
        <v>292840</v>
      </c>
      <c r="B347" t="s">
        <v>359</v>
      </c>
      <c r="C347">
        <v>0.50970000000000004</v>
      </c>
      <c r="D347">
        <v>0.67679999999999996</v>
      </c>
      <c r="E347">
        <v>0.60609999999999997</v>
      </c>
      <c r="F347">
        <f t="shared" si="5"/>
        <v>60.61</v>
      </c>
    </row>
    <row r="348" spans="1:6">
      <c r="A348">
        <v>292850</v>
      </c>
      <c r="B348" t="s">
        <v>66</v>
      </c>
      <c r="C348">
        <v>0.52010000000000001</v>
      </c>
      <c r="D348">
        <v>0.4647</v>
      </c>
      <c r="E348">
        <v>0.54239999999999999</v>
      </c>
      <c r="F348">
        <f t="shared" si="5"/>
        <v>54.24</v>
      </c>
    </row>
    <row r="349" spans="1:6">
      <c r="A349">
        <v>292800</v>
      </c>
      <c r="B349" t="s">
        <v>360</v>
      </c>
      <c r="C349">
        <v>0.58169999999999999</v>
      </c>
      <c r="D349">
        <v>0.63690000000000002</v>
      </c>
      <c r="E349">
        <v>0.49990000000000001</v>
      </c>
      <c r="F349">
        <f t="shared" si="5"/>
        <v>49.99</v>
      </c>
    </row>
    <row r="350" spans="1:6">
      <c r="A350">
        <v>292820</v>
      </c>
      <c r="B350" t="s">
        <v>361</v>
      </c>
      <c r="C350">
        <v>0.58750000000000002</v>
      </c>
      <c r="D350">
        <v>0.63370000000000004</v>
      </c>
      <c r="E350">
        <v>0.55179999999999996</v>
      </c>
      <c r="F350">
        <f t="shared" si="5"/>
        <v>55.179999999999993</v>
      </c>
    </row>
    <row r="351" spans="1:6">
      <c r="A351">
        <v>292830</v>
      </c>
      <c r="B351" t="s">
        <v>67</v>
      </c>
      <c r="C351">
        <v>0.43</v>
      </c>
      <c r="D351">
        <v>0.53669999999999995</v>
      </c>
      <c r="E351">
        <v>0.52559999999999996</v>
      </c>
      <c r="F351">
        <f t="shared" si="5"/>
        <v>52.559999999999995</v>
      </c>
    </row>
    <row r="352" spans="1:6">
      <c r="A352">
        <v>292860</v>
      </c>
      <c r="B352" t="s">
        <v>403</v>
      </c>
      <c r="C352">
        <v>0.57250000000000001</v>
      </c>
      <c r="D352">
        <v>0.5373</v>
      </c>
      <c r="E352">
        <v>0.56899999999999995</v>
      </c>
      <c r="F352">
        <f t="shared" si="5"/>
        <v>56.899999999999991</v>
      </c>
    </row>
    <row r="353" spans="1:6">
      <c r="A353">
        <v>292870</v>
      </c>
      <c r="B353" t="s">
        <v>404</v>
      </c>
      <c r="C353">
        <v>0.61639999999999995</v>
      </c>
      <c r="D353">
        <v>0.57020000000000004</v>
      </c>
      <c r="E353">
        <v>0.54979999999999996</v>
      </c>
      <c r="F353">
        <f t="shared" si="5"/>
        <v>54.98</v>
      </c>
    </row>
    <row r="354" spans="1:6">
      <c r="A354">
        <v>292880</v>
      </c>
      <c r="B354" t="s">
        <v>362</v>
      </c>
      <c r="C354">
        <v>0.51800000000000002</v>
      </c>
      <c r="D354">
        <v>0.55330000000000001</v>
      </c>
      <c r="E354">
        <v>0.57550000000000001</v>
      </c>
      <c r="F354">
        <f t="shared" si="5"/>
        <v>57.550000000000004</v>
      </c>
    </row>
    <row r="355" spans="1:6">
      <c r="A355">
        <v>292890</v>
      </c>
      <c r="B355" t="s">
        <v>363</v>
      </c>
      <c r="C355">
        <v>0.58799999999999997</v>
      </c>
      <c r="D355">
        <v>0.55910000000000004</v>
      </c>
      <c r="E355">
        <v>0.57530000000000003</v>
      </c>
      <c r="F355">
        <f t="shared" si="5"/>
        <v>57.53</v>
      </c>
    </row>
    <row r="356" spans="1:6">
      <c r="A356">
        <v>292895</v>
      </c>
      <c r="B356" t="s">
        <v>68</v>
      </c>
      <c r="C356">
        <v>0.44829999999999998</v>
      </c>
      <c r="D356">
        <v>0.42159999999999997</v>
      </c>
      <c r="E356">
        <v>0.47289999999999999</v>
      </c>
      <c r="F356">
        <f t="shared" si="5"/>
        <v>47.29</v>
      </c>
    </row>
    <row r="357" spans="1:6">
      <c r="A357">
        <v>292910</v>
      </c>
      <c r="B357" t="s">
        <v>364</v>
      </c>
      <c r="C357">
        <v>0.49159999999999998</v>
      </c>
      <c r="D357">
        <v>0.54079999999999995</v>
      </c>
      <c r="E357">
        <v>0.5101</v>
      </c>
      <c r="F357">
        <f t="shared" si="5"/>
        <v>51.01</v>
      </c>
    </row>
    <row r="358" spans="1:6">
      <c r="A358">
        <v>292900</v>
      </c>
      <c r="B358" t="s">
        <v>223</v>
      </c>
      <c r="C358">
        <v>0.56369999999999998</v>
      </c>
      <c r="D358">
        <v>0.59409999999999996</v>
      </c>
      <c r="E358">
        <v>0.49209999999999998</v>
      </c>
      <c r="F358">
        <f t="shared" si="5"/>
        <v>49.21</v>
      </c>
    </row>
    <row r="359" spans="1:6">
      <c r="A359">
        <v>292905</v>
      </c>
      <c r="B359" t="s">
        <v>224</v>
      </c>
      <c r="C359">
        <v>0.4819</v>
      </c>
      <c r="D359">
        <v>0.55320000000000003</v>
      </c>
      <c r="E359">
        <v>0.50580000000000003</v>
      </c>
      <c r="F359">
        <f t="shared" si="5"/>
        <v>50.580000000000005</v>
      </c>
    </row>
    <row r="360" spans="1:6">
      <c r="A360">
        <v>292920</v>
      </c>
      <c r="B360" t="s">
        <v>365</v>
      </c>
      <c r="C360">
        <v>0.64400000000000002</v>
      </c>
      <c r="D360">
        <v>0.58730000000000004</v>
      </c>
      <c r="E360">
        <v>0.51980000000000004</v>
      </c>
      <c r="F360">
        <f t="shared" si="5"/>
        <v>51.980000000000004</v>
      </c>
    </row>
    <row r="361" spans="1:6">
      <c r="A361">
        <v>292925</v>
      </c>
      <c r="B361" t="s">
        <v>225</v>
      </c>
      <c r="C361">
        <v>0.45590000000000003</v>
      </c>
      <c r="D361">
        <v>0.74280000000000002</v>
      </c>
      <c r="E361">
        <v>0.5181</v>
      </c>
      <c r="F361">
        <f t="shared" si="5"/>
        <v>51.81</v>
      </c>
    </row>
    <row r="362" spans="1:6">
      <c r="A362">
        <v>292930</v>
      </c>
      <c r="B362" t="s">
        <v>366</v>
      </c>
      <c r="C362">
        <v>0.58819999999999995</v>
      </c>
      <c r="D362">
        <v>0.57410000000000005</v>
      </c>
      <c r="E362">
        <v>0.56810000000000005</v>
      </c>
      <c r="F362">
        <f t="shared" si="5"/>
        <v>56.81</v>
      </c>
    </row>
    <row r="363" spans="1:6">
      <c r="A363">
        <v>292935</v>
      </c>
      <c r="B363" t="s">
        <v>69</v>
      </c>
      <c r="C363">
        <v>0.4652</v>
      </c>
      <c r="D363">
        <v>0.47539999999999999</v>
      </c>
      <c r="E363">
        <v>0.46060000000000001</v>
      </c>
      <c r="F363">
        <f t="shared" si="5"/>
        <v>46.06</v>
      </c>
    </row>
    <row r="364" spans="1:6">
      <c r="A364">
        <v>292937</v>
      </c>
      <c r="B364" t="s">
        <v>226</v>
      </c>
      <c r="C364">
        <v>0.46160000000000001</v>
      </c>
      <c r="D364">
        <v>0.51990000000000003</v>
      </c>
      <c r="E364">
        <v>0.46639999999999998</v>
      </c>
      <c r="F364">
        <f t="shared" si="5"/>
        <v>46.64</v>
      </c>
    </row>
    <row r="365" spans="1:6">
      <c r="A365">
        <v>292940</v>
      </c>
      <c r="B365" t="s">
        <v>227</v>
      </c>
      <c r="C365">
        <v>0.50309999999999999</v>
      </c>
      <c r="D365">
        <v>0.49030000000000001</v>
      </c>
      <c r="E365">
        <v>0.52129999999999999</v>
      </c>
      <c r="F365">
        <f t="shared" si="5"/>
        <v>52.129999999999995</v>
      </c>
    </row>
    <row r="366" spans="1:6">
      <c r="A366">
        <v>292950</v>
      </c>
      <c r="B366" t="s">
        <v>367</v>
      </c>
      <c r="C366">
        <v>0.55959999999999999</v>
      </c>
      <c r="D366">
        <v>0.55200000000000005</v>
      </c>
      <c r="E366">
        <v>0.5464</v>
      </c>
      <c r="F366">
        <f t="shared" si="5"/>
        <v>54.64</v>
      </c>
    </row>
    <row r="367" spans="1:6">
      <c r="A367">
        <v>292960</v>
      </c>
      <c r="B367" t="s">
        <v>228</v>
      </c>
      <c r="C367">
        <v>0.51329999999999998</v>
      </c>
      <c r="D367">
        <v>0.55549999999999999</v>
      </c>
      <c r="E367">
        <v>0.59050000000000002</v>
      </c>
      <c r="F367">
        <f t="shared" si="5"/>
        <v>59.050000000000004</v>
      </c>
    </row>
    <row r="368" spans="1:6">
      <c r="A368">
        <v>292970</v>
      </c>
      <c r="B368" t="s">
        <v>229</v>
      </c>
      <c r="C368">
        <v>0.42320000000000002</v>
      </c>
      <c r="D368">
        <v>0.59599999999999997</v>
      </c>
      <c r="E368">
        <v>0.54479999999999995</v>
      </c>
      <c r="F368">
        <f t="shared" si="5"/>
        <v>54.48</v>
      </c>
    </row>
    <row r="369" spans="1:6">
      <c r="A369">
        <v>292975</v>
      </c>
      <c r="B369" t="s">
        <v>230</v>
      </c>
      <c r="C369">
        <v>0.54930000000000001</v>
      </c>
      <c r="D369">
        <v>0.4531</v>
      </c>
      <c r="E369">
        <v>0.50049999999999994</v>
      </c>
      <c r="F369">
        <f t="shared" si="5"/>
        <v>50.05</v>
      </c>
    </row>
    <row r="370" spans="1:6">
      <c r="A370">
        <v>292980</v>
      </c>
      <c r="B370" t="s">
        <v>231</v>
      </c>
      <c r="C370">
        <v>0.4803</v>
      </c>
      <c r="D370">
        <v>0.57999999999999996</v>
      </c>
      <c r="E370">
        <v>0.55249999999999999</v>
      </c>
      <c r="F370">
        <f t="shared" si="5"/>
        <v>55.25</v>
      </c>
    </row>
    <row r="371" spans="1:6">
      <c r="A371">
        <v>292990</v>
      </c>
      <c r="B371" t="s">
        <v>368</v>
      </c>
      <c r="C371">
        <v>0.53779999999999994</v>
      </c>
      <c r="D371">
        <v>0.62849999999999995</v>
      </c>
      <c r="E371">
        <v>0.58030000000000004</v>
      </c>
      <c r="F371">
        <f t="shared" si="5"/>
        <v>58.03</v>
      </c>
    </row>
    <row r="372" spans="1:6">
      <c r="A372">
        <v>293000</v>
      </c>
      <c r="B372" t="s">
        <v>232</v>
      </c>
      <c r="C372">
        <v>0.66200000000000003</v>
      </c>
      <c r="D372">
        <v>0.52290000000000003</v>
      </c>
      <c r="E372">
        <v>0.46350000000000002</v>
      </c>
      <c r="F372">
        <f t="shared" si="5"/>
        <v>46.35</v>
      </c>
    </row>
    <row r="373" spans="1:6">
      <c r="A373">
        <v>293010</v>
      </c>
      <c r="B373" t="s">
        <v>405</v>
      </c>
      <c r="C373">
        <v>0.63480000000000003</v>
      </c>
      <c r="D373">
        <v>0.66379999999999995</v>
      </c>
      <c r="E373">
        <v>0.58330000000000004</v>
      </c>
      <c r="F373">
        <f t="shared" si="5"/>
        <v>58.330000000000005</v>
      </c>
    </row>
    <row r="374" spans="1:6">
      <c r="A374">
        <v>293020</v>
      </c>
      <c r="B374" t="s">
        <v>369</v>
      </c>
      <c r="C374">
        <v>0.63270000000000004</v>
      </c>
      <c r="D374">
        <v>0.58040000000000003</v>
      </c>
      <c r="E374">
        <v>0.5343</v>
      </c>
      <c r="F374">
        <f t="shared" si="5"/>
        <v>53.43</v>
      </c>
    </row>
    <row r="375" spans="1:6">
      <c r="A375">
        <v>293015</v>
      </c>
      <c r="B375" t="s">
        <v>370</v>
      </c>
      <c r="C375">
        <v>0.55969999999999998</v>
      </c>
      <c r="D375">
        <v>0.63590000000000002</v>
      </c>
      <c r="E375">
        <v>0.54669999999999996</v>
      </c>
      <c r="F375">
        <f t="shared" si="5"/>
        <v>54.669999999999995</v>
      </c>
    </row>
    <row r="376" spans="1:6">
      <c r="A376">
        <v>293030</v>
      </c>
      <c r="B376" t="s">
        <v>233</v>
      </c>
      <c r="C376">
        <v>0.48299999999999998</v>
      </c>
      <c r="D376">
        <v>0.58809999999999996</v>
      </c>
      <c r="E376">
        <v>0.51429999999999998</v>
      </c>
      <c r="F376">
        <f t="shared" si="5"/>
        <v>51.43</v>
      </c>
    </row>
    <row r="377" spans="1:6">
      <c r="A377">
        <v>293040</v>
      </c>
      <c r="B377" t="s">
        <v>234</v>
      </c>
      <c r="C377">
        <v>0.44479999999999997</v>
      </c>
      <c r="D377">
        <v>0.52980000000000005</v>
      </c>
      <c r="E377">
        <v>0.48870000000000002</v>
      </c>
      <c r="F377">
        <f t="shared" si="5"/>
        <v>48.870000000000005</v>
      </c>
    </row>
    <row r="378" spans="1:6">
      <c r="A378">
        <v>293050</v>
      </c>
      <c r="B378" t="s">
        <v>406</v>
      </c>
      <c r="C378">
        <v>0.58509999999999995</v>
      </c>
      <c r="D378">
        <v>0.60619999999999996</v>
      </c>
      <c r="E378">
        <v>0.56120000000000003</v>
      </c>
      <c r="F378">
        <f t="shared" si="5"/>
        <v>56.120000000000005</v>
      </c>
    </row>
    <row r="379" spans="1:6">
      <c r="A379">
        <v>293060</v>
      </c>
      <c r="B379" t="s">
        <v>235</v>
      </c>
      <c r="C379">
        <v>0.51690000000000003</v>
      </c>
      <c r="D379">
        <v>0.60529999999999995</v>
      </c>
      <c r="E379">
        <v>0.50980000000000003</v>
      </c>
      <c r="F379">
        <f t="shared" si="5"/>
        <v>50.980000000000004</v>
      </c>
    </row>
    <row r="380" spans="1:6">
      <c r="A380">
        <v>293070</v>
      </c>
      <c r="B380" t="s">
        <v>420</v>
      </c>
      <c r="C380">
        <v>0.5171</v>
      </c>
      <c r="D380">
        <v>0.59330000000000005</v>
      </c>
      <c r="E380">
        <v>0.52580000000000005</v>
      </c>
      <c r="F380">
        <f t="shared" si="5"/>
        <v>52.580000000000005</v>
      </c>
    </row>
    <row r="381" spans="1:6">
      <c r="A381">
        <v>293075</v>
      </c>
      <c r="B381" t="s">
        <v>236</v>
      </c>
      <c r="C381">
        <v>0.40739999999999998</v>
      </c>
      <c r="D381">
        <v>0.6048</v>
      </c>
      <c r="E381">
        <v>0.59560000000000002</v>
      </c>
      <c r="F381">
        <f t="shared" si="5"/>
        <v>59.56</v>
      </c>
    </row>
    <row r="382" spans="1:6">
      <c r="A382">
        <v>293076</v>
      </c>
      <c r="B382" t="s">
        <v>237</v>
      </c>
      <c r="C382">
        <v>0.51559999999999995</v>
      </c>
      <c r="D382">
        <v>0.62039999999999995</v>
      </c>
      <c r="E382">
        <v>0.55679999999999996</v>
      </c>
      <c r="F382">
        <f t="shared" si="5"/>
        <v>55.679999999999993</v>
      </c>
    </row>
    <row r="383" spans="1:6">
      <c r="A383">
        <v>293077</v>
      </c>
      <c r="B383" t="s">
        <v>371</v>
      </c>
      <c r="C383">
        <v>0.6905</v>
      </c>
      <c r="D383">
        <v>0.59930000000000005</v>
      </c>
      <c r="E383">
        <v>0.51600000000000001</v>
      </c>
      <c r="F383">
        <f t="shared" si="5"/>
        <v>51.6</v>
      </c>
    </row>
    <row r="384" spans="1:6">
      <c r="A384">
        <v>293080</v>
      </c>
      <c r="B384" t="s">
        <v>238</v>
      </c>
      <c r="C384">
        <v>0.53120000000000001</v>
      </c>
      <c r="D384">
        <v>0.58809999999999996</v>
      </c>
      <c r="E384">
        <v>0.54379999999999995</v>
      </c>
      <c r="F384">
        <f t="shared" si="5"/>
        <v>54.379999999999995</v>
      </c>
    </row>
    <row r="385" spans="1:6">
      <c r="A385">
        <v>293090</v>
      </c>
      <c r="B385" t="s">
        <v>239</v>
      </c>
      <c r="C385">
        <v>0.44390000000000002</v>
      </c>
      <c r="D385">
        <v>0.60970000000000002</v>
      </c>
      <c r="E385">
        <v>0.54100000000000004</v>
      </c>
      <c r="F385">
        <f t="shared" si="5"/>
        <v>54.1</v>
      </c>
    </row>
    <row r="386" spans="1:6">
      <c r="A386">
        <v>293100</v>
      </c>
      <c r="B386" t="s">
        <v>372</v>
      </c>
      <c r="C386">
        <v>0.58430000000000004</v>
      </c>
      <c r="D386">
        <v>0.55659999999999998</v>
      </c>
      <c r="E386">
        <v>0.50829999999999997</v>
      </c>
      <c r="F386">
        <f t="shared" si="5"/>
        <v>50.83</v>
      </c>
    </row>
    <row r="387" spans="1:6">
      <c r="A387">
        <v>293105</v>
      </c>
      <c r="B387" t="s">
        <v>240</v>
      </c>
      <c r="C387">
        <v>0.58709999999999996</v>
      </c>
      <c r="D387">
        <v>0.55889999999999995</v>
      </c>
      <c r="E387">
        <v>0.59970000000000001</v>
      </c>
      <c r="F387">
        <f t="shared" si="5"/>
        <v>59.97</v>
      </c>
    </row>
    <row r="388" spans="1:6">
      <c r="A388">
        <v>293110</v>
      </c>
      <c r="B388" t="s">
        <v>70</v>
      </c>
      <c r="C388">
        <v>0.53990000000000005</v>
      </c>
      <c r="D388">
        <v>0.60109999999999997</v>
      </c>
      <c r="E388">
        <v>0.4854</v>
      </c>
      <c r="F388">
        <f t="shared" si="5"/>
        <v>48.54</v>
      </c>
    </row>
    <row r="389" spans="1:6">
      <c r="A389">
        <v>293120</v>
      </c>
      <c r="B389" t="s">
        <v>241</v>
      </c>
      <c r="C389">
        <v>0.58789999999999998</v>
      </c>
      <c r="D389">
        <v>0.59499999999999997</v>
      </c>
      <c r="E389">
        <v>0.53500000000000003</v>
      </c>
      <c r="F389">
        <f t="shared" ref="F389:F422" si="6">E389*100</f>
        <v>53.5</v>
      </c>
    </row>
    <row r="390" spans="1:6">
      <c r="A390">
        <v>293130</v>
      </c>
      <c r="B390" t="s">
        <v>242</v>
      </c>
      <c r="C390">
        <v>0.45879999999999999</v>
      </c>
      <c r="D390">
        <v>0.51570000000000005</v>
      </c>
      <c r="E390">
        <v>0.61909999999999998</v>
      </c>
      <c r="F390">
        <f t="shared" si="6"/>
        <v>61.91</v>
      </c>
    </row>
    <row r="391" spans="1:6">
      <c r="A391">
        <v>293135</v>
      </c>
      <c r="B391" t="s">
        <v>421</v>
      </c>
      <c r="C391">
        <v>0.61860000000000004</v>
      </c>
      <c r="D391">
        <v>0.63109999999999999</v>
      </c>
      <c r="E391">
        <v>0.54079999999999995</v>
      </c>
      <c r="F391">
        <f t="shared" si="6"/>
        <v>54.08</v>
      </c>
    </row>
    <row r="392" spans="1:6">
      <c r="A392">
        <v>293140</v>
      </c>
      <c r="B392" t="s">
        <v>71</v>
      </c>
      <c r="C392">
        <v>0.59470000000000001</v>
      </c>
      <c r="D392">
        <v>0.50290000000000001</v>
      </c>
      <c r="E392">
        <v>0.56420000000000003</v>
      </c>
      <c r="F392">
        <f t="shared" si="6"/>
        <v>56.42</v>
      </c>
    </row>
    <row r="393" spans="1:6">
      <c r="A393">
        <v>293150</v>
      </c>
      <c r="B393" t="s">
        <v>373</v>
      </c>
      <c r="C393">
        <v>0.71789999999999998</v>
      </c>
      <c r="D393">
        <v>0.66159999999999997</v>
      </c>
      <c r="E393">
        <v>0.54749999999999999</v>
      </c>
      <c r="F393">
        <f t="shared" si="6"/>
        <v>54.75</v>
      </c>
    </row>
    <row r="394" spans="1:6">
      <c r="A394">
        <v>293160</v>
      </c>
      <c r="B394" t="s">
        <v>243</v>
      </c>
      <c r="C394">
        <v>0.5081</v>
      </c>
      <c r="D394">
        <v>0.56540000000000001</v>
      </c>
      <c r="E394">
        <v>0.4859</v>
      </c>
      <c r="F394">
        <f t="shared" si="6"/>
        <v>48.59</v>
      </c>
    </row>
    <row r="395" spans="1:6">
      <c r="A395">
        <v>293170</v>
      </c>
      <c r="B395" t="s">
        <v>244</v>
      </c>
      <c r="C395">
        <v>0.51319999999999999</v>
      </c>
      <c r="D395">
        <v>0.52569999999999995</v>
      </c>
      <c r="E395">
        <v>0.45760000000000001</v>
      </c>
      <c r="F395">
        <f t="shared" si="6"/>
        <v>45.76</v>
      </c>
    </row>
    <row r="396" spans="1:6">
      <c r="A396">
        <v>293180</v>
      </c>
      <c r="B396" t="s">
        <v>245</v>
      </c>
      <c r="C396">
        <v>0.50290000000000001</v>
      </c>
      <c r="D396">
        <v>0.64910000000000001</v>
      </c>
      <c r="E396">
        <v>0.48649999999999999</v>
      </c>
      <c r="F396">
        <f t="shared" si="6"/>
        <v>48.65</v>
      </c>
    </row>
    <row r="397" spans="1:6">
      <c r="A397">
        <v>293190</v>
      </c>
      <c r="B397" t="s">
        <v>407</v>
      </c>
      <c r="C397">
        <v>0.50600000000000001</v>
      </c>
      <c r="D397">
        <v>0.56540000000000001</v>
      </c>
      <c r="E397">
        <v>0.66139999999999999</v>
      </c>
      <c r="F397">
        <f t="shared" si="6"/>
        <v>66.14</v>
      </c>
    </row>
    <row r="398" spans="1:6">
      <c r="A398">
        <v>293200</v>
      </c>
      <c r="B398" t="s">
        <v>374</v>
      </c>
      <c r="C398">
        <v>0.54710000000000003</v>
      </c>
      <c r="D398">
        <v>0.55069999999999997</v>
      </c>
      <c r="E398">
        <v>0.57769999999999999</v>
      </c>
      <c r="F398">
        <f t="shared" si="6"/>
        <v>57.769999999999996</v>
      </c>
    </row>
    <row r="399" spans="1:6">
      <c r="A399">
        <v>293210</v>
      </c>
      <c r="B399" t="s">
        <v>246</v>
      </c>
      <c r="C399">
        <v>0.51239999999999997</v>
      </c>
      <c r="D399">
        <v>0.51219999999999999</v>
      </c>
      <c r="E399">
        <v>0.58309999999999995</v>
      </c>
      <c r="F399">
        <f t="shared" si="6"/>
        <v>58.309999999999995</v>
      </c>
    </row>
    <row r="400" spans="1:6">
      <c r="A400">
        <v>293220</v>
      </c>
      <c r="B400" t="s">
        <v>375</v>
      </c>
      <c r="C400">
        <v>0.65500000000000003</v>
      </c>
      <c r="D400">
        <v>0.57220000000000004</v>
      </c>
      <c r="E400">
        <v>0.56189999999999996</v>
      </c>
      <c r="F400">
        <f t="shared" si="6"/>
        <v>56.19</v>
      </c>
    </row>
    <row r="401" spans="1:6">
      <c r="A401">
        <v>293230</v>
      </c>
      <c r="B401" t="s">
        <v>376</v>
      </c>
      <c r="C401">
        <v>0.68010000000000004</v>
      </c>
      <c r="D401">
        <v>0.62039999999999995</v>
      </c>
      <c r="E401">
        <v>0.53559999999999997</v>
      </c>
      <c r="F401">
        <f t="shared" si="6"/>
        <v>53.559999999999995</v>
      </c>
    </row>
    <row r="402" spans="1:6">
      <c r="A402">
        <v>293240</v>
      </c>
      <c r="B402" t="s">
        <v>247</v>
      </c>
      <c r="C402">
        <v>0.46729999999999999</v>
      </c>
      <c r="D402">
        <v>0.54479999999999995</v>
      </c>
      <c r="E402">
        <v>0.53710000000000002</v>
      </c>
      <c r="F402">
        <f t="shared" si="6"/>
        <v>53.71</v>
      </c>
    </row>
    <row r="403" spans="1:6">
      <c r="A403">
        <v>293245</v>
      </c>
      <c r="B403" t="s">
        <v>248</v>
      </c>
      <c r="C403">
        <v>0.439</v>
      </c>
      <c r="D403">
        <v>0.5444</v>
      </c>
      <c r="E403">
        <v>0.50739999999999996</v>
      </c>
      <c r="F403">
        <f t="shared" si="6"/>
        <v>50.739999999999995</v>
      </c>
    </row>
    <row r="404" spans="1:6">
      <c r="A404">
        <v>293250</v>
      </c>
      <c r="B404" t="s">
        <v>377</v>
      </c>
      <c r="C404">
        <v>0.53190000000000004</v>
      </c>
      <c r="D404">
        <v>0.55110000000000003</v>
      </c>
      <c r="E404">
        <v>0.51780000000000004</v>
      </c>
      <c r="F404">
        <f t="shared" si="6"/>
        <v>51.78</v>
      </c>
    </row>
    <row r="405" spans="1:6">
      <c r="A405">
        <v>293260</v>
      </c>
      <c r="B405" t="s">
        <v>249</v>
      </c>
      <c r="C405">
        <v>0.83240000000000003</v>
      </c>
      <c r="D405">
        <v>0.57769999999999999</v>
      </c>
      <c r="E405">
        <v>0.51259999999999994</v>
      </c>
      <c r="F405">
        <f t="shared" si="6"/>
        <v>51.259999999999991</v>
      </c>
    </row>
    <row r="406" spans="1:6">
      <c r="A406">
        <v>293270</v>
      </c>
      <c r="B406" t="s">
        <v>250</v>
      </c>
      <c r="C406">
        <v>0.51659999999999995</v>
      </c>
      <c r="D406">
        <v>0.51770000000000005</v>
      </c>
      <c r="E406">
        <v>0.49490000000000001</v>
      </c>
      <c r="F406">
        <f t="shared" si="6"/>
        <v>49.49</v>
      </c>
    </row>
    <row r="407" spans="1:6">
      <c r="A407">
        <v>293280</v>
      </c>
      <c r="B407" t="s">
        <v>251</v>
      </c>
      <c r="C407">
        <v>0.50229999999999997</v>
      </c>
      <c r="D407">
        <v>0.55130000000000001</v>
      </c>
      <c r="E407">
        <v>0.62529999999999997</v>
      </c>
      <c r="F407">
        <f t="shared" si="6"/>
        <v>62.529999999999994</v>
      </c>
    </row>
    <row r="408" spans="1:6">
      <c r="A408">
        <v>293290</v>
      </c>
      <c r="B408" t="s">
        <v>408</v>
      </c>
      <c r="C408">
        <v>0.59260000000000002</v>
      </c>
      <c r="D408">
        <v>0.60470000000000002</v>
      </c>
      <c r="E408">
        <v>0.55389999999999995</v>
      </c>
      <c r="F408">
        <f t="shared" si="6"/>
        <v>55.389999999999993</v>
      </c>
    </row>
    <row r="409" spans="1:6">
      <c r="A409">
        <v>293300</v>
      </c>
      <c r="B409" t="s">
        <v>378</v>
      </c>
      <c r="C409">
        <v>0.54120000000000001</v>
      </c>
      <c r="D409">
        <v>0.55610000000000004</v>
      </c>
      <c r="E409">
        <v>0.49830000000000002</v>
      </c>
      <c r="F409">
        <f t="shared" si="6"/>
        <v>49.830000000000005</v>
      </c>
    </row>
    <row r="410" spans="1:6">
      <c r="A410">
        <v>293305</v>
      </c>
      <c r="B410" t="s">
        <v>252</v>
      </c>
      <c r="C410">
        <v>0.49569999999999997</v>
      </c>
      <c r="D410">
        <v>0.58009999999999995</v>
      </c>
      <c r="E410">
        <v>0.49969999999999998</v>
      </c>
      <c r="F410">
        <f t="shared" si="6"/>
        <v>49.97</v>
      </c>
    </row>
    <row r="411" spans="1:6">
      <c r="A411">
        <v>293310</v>
      </c>
      <c r="B411" t="s">
        <v>72</v>
      </c>
      <c r="C411">
        <v>0.49559999999999998</v>
      </c>
      <c r="D411">
        <v>0.53869999999999996</v>
      </c>
      <c r="E411">
        <v>0.51290000000000002</v>
      </c>
      <c r="F411">
        <f t="shared" si="6"/>
        <v>51.29</v>
      </c>
    </row>
    <row r="412" spans="1:6">
      <c r="A412">
        <v>293315</v>
      </c>
      <c r="B412" t="s">
        <v>253</v>
      </c>
      <c r="C412">
        <v>0.4446</v>
      </c>
      <c r="D412">
        <v>0.52739999999999998</v>
      </c>
      <c r="E412">
        <v>0.49930000000000002</v>
      </c>
      <c r="F412">
        <f t="shared" si="6"/>
        <v>49.93</v>
      </c>
    </row>
    <row r="413" spans="1:6">
      <c r="A413">
        <v>293317</v>
      </c>
      <c r="B413" t="s">
        <v>73</v>
      </c>
      <c r="C413">
        <v>0.53890000000000005</v>
      </c>
      <c r="D413">
        <v>0.4919</v>
      </c>
      <c r="E413">
        <v>0.52370000000000005</v>
      </c>
      <c r="F413">
        <f t="shared" si="6"/>
        <v>52.370000000000005</v>
      </c>
    </row>
    <row r="414" spans="1:6">
      <c r="A414">
        <v>293320</v>
      </c>
      <c r="B414" t="s">
        <v>379</v>
      </c>
      <c r="C414">
        <v>0.59409999999999996</v>
      </c>
      <c r="D414">
        <v>0.63719999999999999</v>
      </c>
      <c r="E414">
        <v>0.57869999999999999</v>
      </c>
      <c r="F414">
        <f t="shared" si="6"/>
        <v>57.87</v>
      </c>
    </row>
    <row r="415" spans="1:6">
      <c r="A415">
        <v>293325</v>
      </c>
      <c r="B415" t="s">
        <v>74</v>
      </c>
      <c r="C415">
        <v>0.63449999999999995</v>
      </c>
      <c r="D415">
        <v>0.55289999999999995</v>
      </c>
      <c r="E415">
        <v>0.47289999999999999</v>
      </c>
      <c r="F415">
        <f t="shared" si="6"/>
        <v>47.29</v>
      </c>
    </row>
    <row r="416" spans="1:6">
      <c r="A416">
        <v>293330</v>
      </c>
      <c r="B416" t="s">
        <v>422</v>
      </c>
      <c r="C416">
        <v>0.60529999999999995</v>
      </c>
      <c r="D416">
        <v>0.62829999999999997</v>
      </c>
      <c r="E416">
        <v>0.55879999999999996</v>
      </c>
      <c r="F416">
        <f t="shared" si="6"/>
        <v>55.879999999999995</v>
      </c>
    </row>
    <row r="417" spans="1:6">
      <c r="A417">
        <v>293340</v>
      </c>
      <c r="B417" t="s">
        <v>75</v>
      </c>
      <c r="C417">
        <v>0.53259999999999996</v>
      </c>
      <c r="D417">
        <v>0.61929999999999996</v>
      </c>
      <c r="E417">
        <v>0.5262</v>
      </c>
      <c r="F417">
        <f t="shared" si="6"/>
        <v>52.62</v>
      </c>
    </row>
    <row r="418" spans="1:6">
      <c r="A418">
        <v>293345</v>
      </c>
      <c r="B418" t="s">
        <v>254</v>
      </c>
      <c r="C418">
        <v>0.58130000000000004</v>
      </c>
      <c r="D418">
        <v>0.622</v>
      </c>
      <c r="E418">
        <v>0.59930000000000005</v>
      </c>
      <c r="F418">
        <f t="shared" si="6"/>
        <v>59.930000000000007</v>
      </c>
    </row>
    <row r="419" spans="1:6">
      <c r="A419">
        <v>293350</v>
      </c>
      <c r="B419" t="s">
        <v>380</v>
      </c>
      <c r="C419">
        <v>0.49969999999999998</v>
      </c>
      <c r="D419">
        <v>0.51049999999999995</v>
      </c>
      <c r="E419">
        <v>0.45200000000000001</v>
      </c>
      <c r="F419">
        <f t="shared" si="6"/>
        <v>45.2</v>
      </c>
    </row>
    <row r="420" spans="1:6">
      <c r="A420">
        <v>293360</v>
      </c>
      <c r="B420" t="s">
        <v>381</v>
      </c>
      <c r="C420">
        <v>0.53879999999999995</v>
      </c>
      <c r="D420">
        <v>0.60909999999999997</v>
      </c>
      <c r="E420">
        <v>0.56779999999999997</v>
      </c>
      <c r="F420">
        <f t="shared" si="6"/>
        <v>56.779999999999994</v>
      </c>
    </row>
    <row r="421" spans="1:6">
      <c r="A421" t="s">
        <v>446</v>
      </c>
      <c r="C421">
        <v>0.67400000000000004</v>
      </c>
      <c r="D421">
        <v>0.66539999999999999</v>
      </c>
      <c r="E421">
        <v>0.62780000000000002</v>
      </c>
      <c r="F421">
        <f t="shared" si="6"/>
        <v>62.78</v>
      </c>
    </row>
    <row r="422" spans="1:6">
      <c r="A422" t="s">
        <v>500</v>
      </c>
      <c r="F422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Dicionario</vt:lpstr>
      <vt:lpstr>Dados_v4</vt:lpstr>
      <vt:lpstr>Dados_Positivos e Perc</vt:lpstr>
      <vt:lpstr>Dados_v3</vt:lpstr>
      <vt:lpstr>Tratada</vt:lpstr>
      <vt:lpstr>Original</vt:lpstr>
      <vt:lpstr>Planilha5</vt:lpstr>
      <vt:lpstr>Planilha5!giniba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Oliveira</cp:lastModifiedBy>
  <dcterms:created xsi:type="dcterms:W3CDTF">2019-11-22T22:35:31Z</dcterms:created>
  <dcterms:modified xsi:type="dcterms:W3CDTF">2019-12-26T21:00:55Z</dcterms:modified>
</cp:coreProperties>
</file>