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030" yWindow="60" windowWidth="11360" windowHeight="10850" activeTab="1"/>
  </bookViews>
  <sheets>
    <sheet name="Budget" sheetId="2" r:id="rId1"/>
    <sheet name="Budget Narrative" sheetId="3" r:id="rId2"/>
    <sheet name="Guidance" sheetId="4" r:id="rId3"/>
    <sheet name="Sheet1" sheetId="5" r:id="rId4"/>
  </sheets>
  <definedNames>
    <definedName name="_xlnm.Print_Area" localSheetId="0">Budget!$A$1:$H$26</definedName>
    <definedName name="_xlnm.Print_Area" localSheetId="1">'Budget Narrative'!$A$1:$B$23</definedName>
    <definedName name="_xlnm.Print_Area" localSheetId="2">Guidance!$A$1:$A$6</definedName>
  </definedNames>
  <calcPr calcId="145621" concurrentCalc="0"/>
</workbook>
</file>

<file path=xl/calcChain.xml><?xml version="1.0" encoding="utf-8"?>
<calcChain xmlns="http://schemas.openxmlformats.org/spreadsheetml/2006/main">
  <c r="E6" i="2" l="1"/>
  <c r="B19" i="3"/>
  <c r="C2" i="5"/>
  <c r="C5" i="5"/>
  <c r="G9" i="2"/>
  <c r="F9" i="2"/>
  <c r="E9" i="2"/>
  <c r="G8" i="2"/>
  <c r="F8" i="2"/>
  <c r="E8" i="2"/>
  <c r="H16" i="2"/>
  <c r="H15" i="2"/>
  <c r="H14" i="2"/>
  <c r="H13" i="2"/>
  <c r="H12" i="2"/>
  <c r="H11" i="2"/>
  <c r="H7" i="2"/>
  <c r="H6" i="2"/>
  <c r="G10" i="2"/>
  <c r="G19" i="2"/>
  <c r="G20" i="2"/>
  <c r="F10" i="2"/>
  <c r="E10" i="2"/>
  <c r="H9" i="2"/>
  <c r="H8" i="2"/>
  <c r="G17" i="2"/>
  <c r="F19" i="2"/>
  <c r="F20" i="2"/>
  <c r="G21" i="2"/>
  <c r="H10" i="2"/>
  <c r="E17" i="2"/>
  <c r="E19" i="2"/>
  <c r="H19" i="2"/>
  <c r="F17" i="2"/>
  <c r="F21" i="2"/>
  <c r="E20" i="2"/>
  <c r="H20" i="2"/>
  <c r="H17" i="2"/>
  <c r="E21" i="2"/>
  <c r="H21" i="2"/>
  <c r="H23" i="2"/>
</calcChain>
</file>

<file path=xl/sharedStrings.xml><?xml version="1.0" encoding="utf-8"?>
<sst xmlns="http://schemas.openxmlformats.org/spreadsheetml/2006/main" count="72" uniqueCount="66">
  <si>
    <t>CATEGORY</t>
  </si>
  <si>
    <t>TOTAL BUDGET</t>
  </si>
  <si>
    <t>TOTAL ($)</t>
  </si>
  <si>
    <t>Proposal Title:</t>
  </si>
  <si>
    <t xml:space="preserve">     Total Direct Costs</t>
  </si>
  <si>
    <r>
      <t xml:space="preserve">  </t>
    </r>
    <r>
      <rPr>
        <b/>
        <sz val="10"/>
        <color indexed="8"/>
        <rFont val="Calibri"/>
        <family val="2"/>
      </rPr>
      <t xml:space="preserve">   Total Indirect Costs</t>
    </r>
  </si>
  <si>
    <t xml:space="preserve">     Total for Personnel</t>
  </si>
  <si>
    <t xml:space="preserve">   Indirect Costs</t>
  </si>
  <si>
    <t xml:space="preserve">   Direct Costs</t>
  </si>
  <si>
    <t xml:space="preserve">   </t>
  </si>
  <si>
    <t xml:space="preserve"> </t>
  </si>
  <si>
    <t>Jefferson Lab LDRD</t>
  </si>
  <si>
    <t xml:space="preserve">TOTAL LDRD REQUEST            </t>
  </si>
  <si>
    <t>Labor - Fringe</t>
  </si>
  <si>
    <t>Labor - Non-Fringe</t>
  </si>
  <si>
    <t>Direct Costs &gt;50K</t>
  </si>
  <si>
    <t>Travel  &lt;$50K</t>
  </si>
  <si>
    <t xml:space="preserve">Fringe </t>
  </si>
  <si>
    <t xml:space="preserve">Stats </t>
  </si>
  <si>
    <t>Indirect Rates</t>
  </si>
  <si>
    <t xml:space="preserve">G&amp;A   </t>
  </si>
  <si>
    <t>Consultants / Subcontractors &lt;50K</t>
  </si>
  <si>
    <t>Materials and Supplies  &lt;$50K</t>
  </si>
  <si>
    <t>Equipment  &lt;$50K</t>
  </si>
  <si>
    <t>Other Direct Costs  &lt;$50K</t>
  </si>
  <si>
    <t>Fringe      %</t>
  </si>
  <si>
    <t>Stats        %</t>
  </si>
  <si>
    <t>G&amp;A            %</t>
  </si>
  <si>
    <t>Laboratory Directed Reseach and Development Project</t>
  </si>
  <si>
    <t>JSA / TJNAF</t>
  </si>
  <si>
    <t>Budget Narrative</t>
  </si>
  <si>
    <t>LDRD Reference #</t>
  </si>
  <si>
    <r>
      <rPr>
        <b/>
        <i/>
        <sz val="10"/>
        <color indexed="8"/>
        <rFont val="Calibri"/>
        <family val="2"/>
      </rPr>
      <t>LDRD Funds:</t>
    </r>
    <r>
      <rPr>
        <i/>
        <sz val="10"/>
        <color indexed="8"/>
        <rFont val="Calibri"/>
        <family val="2"/>
      </rPr>
      <t xml:space="preserve">
</t>
    </r>
    <r>
      <rPr>
        <i/>
        <sz val="10"/>
        <color theme="1"/>
        <rFont val="Calibri"/>
        <family val="2"/>
        <scheme val="minor"/>
      </rPr>
      <t>Explain each category for which LDRD funds are requested. Information may be typed directly into the sections or pasted from another document. This spreadsheet has two (2) tabs: Budget and Budget Narrative. Upload completed spreadsheet in the "Budget / Budget Narrative" field in your LDRD Proposal.</t>
    </r>
  </si>
  <si>
    <t>LDRD Budget Guidance</t>
  </si>
  <si>
    <t>Narratives and budgets must be consistent. If staff effort and activities are described in the narrative, they must be covered in the budget. LDRD projects cannot be supported by other funds, either DOE or Work For Others. LDRD projects may utilize existing equipment or facilities of the laboratory, and they may acquire or fabricate additional equipment. However, if the scope of the project is to fabricate new innovative equipment, both the operational effort of personnel and purchase of items must be completely covered in the LDRD project budget. LDRD budgets must be able to achieve a self-contained scientific purpose and scope. Thus LDRD projects cannot be proposed solely for the purchase of equipment, since this equipment must be operated to achieve some purpose. However, the preliminary design or prototype fabrication of new equipment may be proposed to extend or develop some new technique, process, capability, etc.</t>
  </si>
  <si>
    <t>Total Budget</t>
  </si>
  <si>
    <t>DESCRIPTION / JUSTIFICATION                                                                                                                                                                                      (Append added sheets as needed to sufficiently describe cost elements, labor classifications, hours, rates, extended totals, travel - number and cost of trips, M&amp;S, equipment - quantity and cost per unit, etc.)</t>
  </si>
  <si>
    <t>INSTRUCTIONS:  FILL IN WHITE BLOCKS ONLY</t>
  </si>
  <si>
    <t>LDRD Reference # will be assigned after review</t>
  </si>
  <si>
    <t>Instructions:  The only blocks to be entered are the white boxes.  The yellow boxes are calculated using the rates in the</t>
  </si>
  <si>
    <t xml:space="preserve"> Proposal Title:</t>
  </si>
  <si>
    <t xml:space="preserve"> PI Name:</t>
  </si>
  <si>
    <t>For approved projects, divisions must retain notes or documentation of cost estimates provided in the proposed budgets, following budgetary guidance issued by the Chief Financial Officer. These notes should include the estimates of staffing levels and notes of vendor quotes or catalog references. Notes for funded projects should be held in division files for potential cost validations to be performed by the Department of Energy or other auditors. During proposal preparation, Principal Investigators should retain notes in anticipation of these cost validation requirements.  The Laboratory’s Overhead (OH) costs are included in LDRD costs, and are not to be redirected to other cost categories. Please consult with the Budget Office for specific details of Overhead indirect charges. LDRD projects have overhead accounts monitored by the Directorate and are not a part of other budget units of the Laboratory. Nevertheless, all staff administering the LDRD accounts must adhere to all financial and cost accounting principles as well as other programmatic requirements applicable to the Laboratory and their division. Monthly cost profiles will be required of all successful projects at the start of the fiscal year.</t>
  </si>
  <si>
    <t>Equipment &lt; $50K</t>
  </si>
  <si>
    <t>Other Direct Costs &lt; $50K</t>
  </si>
  <si>
    <t>Direct Costs &gt; $50K</t>
  </si>
  <si>
    <t>Consultants / Subcontractors &lt; $50K</t>
  </si>
  <si>
    <t>Materials and Supplies &lt; $50K</t>
  </si>
  <si>
    <t>Travel  &lt; $50K</t>
  </si>
  <si>
    <t>LDRD REQUEST
FY17 ($)</t>
  </si>
  <si>
    <t>FY17</t>
  </si>
  <si>
    <t>FY18</t>
  </si>
  <si>
    <t>LDRD REQUEST
FY18 ($)</t>
  </si>
  <si>
    <t>FY19</t>
  </si>
  <si>
    <t>LDRD REQUEST
FY19 ($)</t>
  </si>
  <si>
    <t>indirect rates columns.</t>
  </si>
  <si>
    <t>Travel</t>
  </si>
  <si>
    <t>A. Camsonne 5%</t>
  </si>
  <si>
    <t>Total</t>
  </si>
  <si>
    <t>Alexandre Camsonne</t>
  </si>
  <si>
    <t>Student Kansas</t>
  </si>
  <si>
    <t>Study of feasibility and preliminary design of roman pots for the JLAB EIC</t>
  </si>
  <si>
    <t>STUDY OF FEASIBILITY AND PRELIMINARY DESIGN OF ROMAN POTS FOR THE JLAB EIC</t>
  </si>
  <si>
    <t>50  % of Kansas University student</t>
  </si>
  <si>
    <t>3 domestic flights round trip for Kansas University personnel, 1 international flight for CERN collaborator</t>
  </si>
  <si>
    <t>Alexandre Camsonne Staff Scientist II 5 %</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</si>
</sst>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i/>
      <sz val="10"/>
      <color indexed="8"/>
      <name val="Calibri"/>
      <family val="2"/>
    </font>
    <font>
      <b/>
      <i/>
      <sz val="10"/>
      <color indexed="8"/>
      <name val="Calibri"/>
      <family val="2"/>
    </font>
    <font>
      <b/>
      <sz val="10"/>
      <color indexed="8"/>
      <name val="Calibri"/>
      <family val="2"/>
    </font>
    <font>
      <sz val="11"/>
      <color theme="1"/>
      <name val="Calibri"/>
      <family val="2"/>
      <scheme val="minor"/>
    </font>
    <font>
      <b/>
      <sz val="11"/>
      <color theme="1"/>
      <name val="Calibri"/>
      <family val="2"/>
      <scheme val="minor"/>
    </font>
    <font>
      <sz val="10"/>
      <color theme="1"/>
      <name val="Calibri"/>
      <family val="2"/>
      <scheme val="minor"/>
    </font>
    <font>
      <b/>
      <sz val="10"/>
      <color theme="0"/>
      <name val="Calibri"/>
      <family val="2"/>
      <scheme val="minor"/>
    </font>
    <font>
      <b/>
      <sz val="10"/>
      <color theme="1"/>
      <name val="Calibri"/>
      <family val="2"/>
      <scheme val="minor"/>
    </font>
    <font>
      <sz val="11"/>
      <name val="Calibri"/>
      <family val="2"/>
      <scheme val="minor"/>
    </font>
    <font>
      <b/>
      <u/>
      <sz val="10"/>
      <color theme="1"/>
      <name val="Calibri"/>
      <family val="2"/>
      <scheme val="minor"/>
    </font>
    <font>
      <b/>
      <u val="double"/>
      <sz val="10"/>
      <color theme="1"/>
      <name val="Calibri"/>
      <family val="2"/>
      <scheme val="minor"/>
    </font>
    <font>
      <sz val="10"/>
      <color theme="1"/>
      <name val="Calibri"/>
      <family val="2"/>
    </font>
    <font>
      <i/>
      <sz val="10"/>
      <color theme="1"/>
      <name val="Calibri"/>
      <family val="2"/>
      <scheme val="minor"/>
    </font>
    <font>
      <b/>
      <sz val="16"/>
      <color theme="1"/>
      <name val="Calibri"/>
      <family val="2"/>
      <scheme val="minor"/>
    </font>
    <font>
      <sz val="16"/>
      <color theme="1"/>
      <name val="Calibri"/>
      <family val="2"/>
      <scheme val="minor"/>
    </font>
    <font>
      <b/>
      <sz val="12"/>
      <color theme="0"/>
      <name val="Calibri"/>
      <family val="2"/>
      <scheme val="minor"/>
    </font>
    <font>
      <sz val="12"/>
      <color theme="1"/>
      <name val="Calibri"/>
      <family val="2"/>
      <scheme val="minor"/>
    </font>
    <font>
      <b/>
      <sz val="10"/>
      <color theme="1"/>
      <name val="Calibri"/>
      <family val="2"/>
    </font>
    <font>
      <sz val="12"/>
      <color theme="1"/>
      <name val="Palatino Linotype"/>
      <family val="1"/>
    </font>
  </fonts>
  <fills count="12">
    <fill>
      <patternFill patternType="none"/>
    </fill>
    <fill>
      <patternFill patternType="gray125"/>
    </fill>
    <fill>
      <patternFill patternType="solid">
        <fgColor theme="2" tint="-0.499984740745262"/>
        <bgColor indexed="64"/>
      </patternFill>
    </fill>
    <fill>
      <patternFill patternType="solid">
        <fgColor rgb="FFE2E1C9"/>
        <bgColor indexed="64"/>
      </patternFill>
    </fill>
    <fill>
      <patternFill patternType="solid">
        <fgColor theme="2" tint="-9.9978637043366805E-2"/>
        <bgColor indexed="64"/>
      </patternFill>
    </fill>
    <fill>
      <patternFill patternType="solid">
        <fgColor theme="2" tint="-9.9948118533890809E-2"/>
        <bgColor indexed="64"/>
      </patternFill>
    </fill>
    <fill>
      <patternFill patternType="solid">
        <fgColor rgb="FFFFFF00"/>
        <bgColor indexed="64"/>
      </patternFill>
    </fill>
    <fill>
      <patternFill patternType="solid">
        <fgColor theme="0"/>
        <bgColor indexed="64"/>
      </patternFill>
    </fill>
    <fill>
      <patternFill patternType="solid">
        <fgColor theme="2"/>
        <bgColor indexed="64"/>
      </patternFill>
    </fill>
    <fill>
      <patternFill patternType="solid">
        <fgColor theme="6" tint="0.79998168889431442"/>
        <bgColor indexed="64"/>
      </patternFill>
    </fill>
    <fill>
      <patternFill patternType="lightTrellis">
        <bgColor rgb="FFE2E1C9"/>
      </patternFill>
    </fill>
    <fill>
      <patternFill patternType="solid">
        <fgColor theme="6" tint="0.399975585192419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indexed="64"/>
      </bottom>
      <diagonal/>
    </border>
    <border>
      <left/>
      <right style="medium">
        <color auto="1"/>
      </right>
      <top/>
      <bottom style="thin">
        <color indexed="64"/>
      </bottom>
      <diagonal/>
    </border>
    <border>
      <left style="medium">
        <color auto="1"/>
      </left>
      <right style="thin">
        <color indexed="64"/>
      </right>
      <top style="thin">
        <color indexed="64"/>
      </top>
      <bottom style="thin">
        <color indexed="64"/>
      </bottom>
      <diagonal/>
    </border>
    <border>
      <left/>
      <right style="medium">
        <color auto="1"/>
      </right>
      <top style="thin">
        <color indexed="64"/>
      </top>
      <bottom style="thin">
        <color indexed="64"/>
      </bottom>
      <diagonal/>
    </border>
    <border>
      <left style="medium">
        <color auto="1"/>
      </left>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style="thin">
        <color indexed="64"/>
      </right>
      <top style="thin">
        <color indexed="64"/>
      </top>
      <bottom style="medium">
        <color auto="1"/>
      </bottom>
      <diagonal/>
    </border>
    <border>
      <left style="thin">
        <color indexed="64"/>
      </left>
      <right style="medium">
        <color auto="1"/>
      </right>
      <top style="thin">
        <color indexed="64"/>
      </top>
      <bottom style="medium">
        <color auto="1"/>
      </bottom>
      <diagonal/>
    </border>
    <border>
      <left style="medium">
        <color auto="1"/>
      </left>
      <right style="thin">
        <color indexed="64"/>
      </right>
      <top/>
      <bottom style="thin">
        <color indexed="64"/>
      </bottom>
      <diagonal/>
    </border>
    <border>
      <left style="thin">
        <color indexed="64"/>
      </left>
      <right style="medium">
        <color auto="1"/>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style="thin">
        <color auto="1"/>
      </left>
      <right/>
      <top style="thin">
        <color auto="1"/>
      </top>
      <bottom/>
      <diagonal/>
    </border>
    <border>
      <left/>
      <right style="thin">
        <color auto="1"/>
      </right>
      <top style="thin">
        <color auto="1"/>
      </top>
      <bottom/>
      <diagonal/>
    </border>
    <border>
      <left style="medium">
        <color auto="1"/>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9" fontId="4" fillId="0" borderId="0" applyFont="0" applyFill="0" applyBorder="0" applyAlignment="0" applyProtection="0"/>
  </cellStyleXfs>
  <cellXfs count="92">
    <xf numFmtId="0" fontId="0" fillId="0" borderId="0" xfId="0"/>
    <xf numFmtId="0" fontId="6" fillId="0" borderId="0" xfId="0" applyFont="1"/>
    <xf numFmtId="0" fontId="6" fillId="0" borderId="0" xfId="0" applyFont="1" applyAlignment="1">
      <alignment horizontal="center" vertical="center" wrapText="1"/>
    </xf>
    <xf numFmtId="0" fontId="0" fillId="0" borderId="0" xfId="0" applyAlignment="1">
      <alignment wrapText="1"/>
    </xf>
    <xf numFmtId="0" fontId="0" fillId="0" borderId="0" xfId="0" applyAlignment="1">
      <alignment horizontal="left" vertical="top" wrapText="1"/>
    </xf>
    <xf numFmtId="0" fontId="7" fillId="5" borderId="3" xfId="0" applyFont="1" applyFill="1" applyBorder="1" applyAlignment="1">
      <alignment horizontal="center" vertical="center" wrapText="1"/>
    </xf>
    <xf numFmtId="3" fontId="6" fillId="0" borderId="1" xfId="0" applyNumberFormat="1" applyFont="1" applyBorder="1"/>
    <xf numFmtId="0" fontId="8" fillId="3" borderId="3" xfId="0" applyFont="1" applyFill="1" applyBorder="1" applyAlignment="1">
      <alignment horizontal="left" wrapText="1"/>
    </xf>
    <xf numFmtId="0" fontId="8" fillId="7" borderId="0" xfId="0" applyFont="1" applyFill="1" applyAlignment="1">
      <alignment wrapText="1"/>
    </xf>
    <xf numFmtId="3" fontId="8" fillId="6" borderId="1" xfId="0" applyNumberFormat="1" applyFont="1" applyFill="1" applyBorder="1"/>
    <xf numFmtId="0" fontId="8" fillId="3" borderId="1" xfId="0" applyFont="1" applyFill="1" applyBorder="1" applyAlignment="1">
      <alignment horizontal="left" wrapText="1"/>
    </xf>
    <xf numFmtId="0" fontId="7" fillId="2" borderId="1" xfId="0" applyFont="1" applyFill="1" applyBorder="1" applyAlignment="1">
      <alignment horizontal="center" vertical="center" wrapText="1"/>
    </xf>
    <xf numFmtId="0" fontId="6" fillId="0" borderId="0" xfId="0" applyFont="1" applyBorder="1"/>
    <xf numFmtId="0" fontId="14" fillId="0" borderId="0" xfId="0" applyFont="1" applyBorder="1" applyAlignment="1">
      <alignment horizontal="center" wrapText="1"/>
    </xf>
    <xf numFmtId="0" fontId="15" fillId="0" borderId="0" xfId="0" applyFont="1" applyBorder="1" applyAlignment="1">
      <alignment horizontal="center" wrapText="1"/>
    </xf>
    <xf numFmtId="0" fontId="5" fillId="3" borderId="11" xfId="0" applyFont="1" applyFill="1" applyBorder="1" applyAlignment="1">
      <alignment horizontal="right" wrapText="1"/>
    </xf>
    <xf numFmtId="0" fontId="5" fillId="3" borderId="7" xfId="0" applyFont="1" applyFill="1" applyBorder="1" applyAlignment="1">
      <alignment horizontal="right" wrapText="1"/>
    </xf>
    <xf numFmtId="0" fontId="7" fillId="2" borderId="11" xfId="0" applyFont="1" applyFill="1" applyBorder="1" applyAlignment="1">
      <alignment horizontal="center" vertical="center" wrapText="1"/>
    </xf>
    <xf numFmtId="0" fontId="8" fillId="5" borderId="13" xfId="0" applyFont="1" applyFill="1" applyBorder="1" applyAlignment="1">
      <alignment horizontal="left" vertical="center" wrapText="1"/>
    </xf>
    <xf numFmtId="0" fontId="7" fillId="5" borderId="12" xfId="0" applyFont="1" applyFill="1" applyBorder="1" applyAlignment="1">
      <alignment horizontal="center" vertical="center" wrapText="1"/>
    </xf>
    <xf numFmtId="0" fontId="12" fillId="3" borderId="11" xfId="0" applyFont="1" applyFill="1" applyBorder="1" applyAlignment="1">
      <alignment wrapText="1"/>
    </xf>
    <xf numFmtId="3" fontId="6" fillId="6" borderId="14" xfId="0" applyNumberFormat="1" applyFont="1" applyFill="1" applyBorder="1"/>
    <xf numFmtId="0" fontId="6" fillId="3" borderId="11" xfId="0" applyFont="1" applyFill="1" applyBorder="1" applyAlignment="1">
      <alignment wrapText="1"/>
    </xf>
    <xf numFmtId="0" fontId="8" fillId="3" borderId="11" xfId="0" applyFont="1" applyFill="1" applyBorder="1" applyAlignment="1">
      <alignment horizontal="right" wrapText="1"/>
    </xf>
    <xf numFmtId="3" fontId="10" fillId="6" borderId="14" xfId="0" applyNumberFormat="1" applyFont="1" applyFill="1" applyBorder="1"/>
    <xf numFmtId="0" fontId="8" fillId="3" borderId="13" xfId="0" applyFont="1" applyFill="1" applyBorder="1" applyAlignment="1">
      <alignment horizontal="left" wrapText="1"/>
    </xf>
    <xf numFmtId="0" fontId="8" fillId="3" borderId="12" xfId="0" applyFont="1" applyFill="1" applyBorder="1" applyAlignment="1">
      <alignment horizontal="left" wrapText="1"/>
    </xf>
    <xf numFmtId="0" fontId="6" fillId="3" borderId="11" xfId="0" applyFont="1" applyFill="1" applyBorder="1" applyAlignment="1">
      <alignment horizontal="left" wrapText="1"/>
    </xf>
    <xf numFmtId="3" fontId="11" fillId="6" borderId="14" xfId="0" applyNumberFormat="1" applyFont="1" applyFill="1" applyBorder="1"/>
    <xf numFmtId="0" fontId="5" fillId="3" borderId="13" xfId="0" applyFont="1" applyFill="1" applyBorder="1" applyAlignment="1">
      <alignment horizontal="right" wrapText="1"/>
    </xf>
    <xf numFmtId="0" fontId="7" fillId="2" borderId="17" xfId="0" applyFont="1" applyFill="1" applyBorder="1" applyAlignment="1">
      <alignment horizontal="center" vertical="center" wrapText="1"/>
    </xf>
    <xf numFmtId="0" fontId="7" fillId="2" borderId="18" xfId="0" applyFont="1" applyFill="1" applyBorder="1" applyAlignment="1">
      <alignment horizontal="center" vertical="center" wrapText="1"/>
    </xf>
    <xf numFmtId="3" fontId="6" fillId="7" borderId="14" xfId="0" applyNumberFormat="1" applyFont="1" applyFill="1" applyBorder="1" applyAlignment="1">
      <alignment wrapText="1"/>
    </xf>
    <xf numFmtId="3" fontId="8" fillId="7" borderId="14" xfId="0" applyNumberFormat="1" applyFont="1" applyFill="1" applyBorder="1" applyAlignment="1">
      <alignment wrapText="1"/>
    </xf>
    <xf numFmtId="0" fontId="9" fillId="2" borderId="7" xfId="0" applyFont="1" applyFill="1" applyBorder="1" applyAlignment="1">
      <alignment wrapText="1"/>
    </xf>
    <xf numFmtId="0" fontId="7" fillId="2" borderId="8" xfId="0" applyFont="1" applyFill="1" applyBorder="1"/>
    <xf numFmtId="9" fontId="0" fillId="0" borderId="16" xfId="1" applyFont="1" applyBorder="1" applyAlignment="1">
      <alignment wrapText="1"/>
    </xf>
    <xf numFmtId="3" fontId="8" fillId="6" borderId="14" xfId="0" applyNumberFormat="1" applyFont="1" applyFill="1" applyBorder="1"/>
    <xf numFmtId="0" fontId="8" fillId="0" borderId="0" xfId="0" applyFont="1" applyAlignment="1">
      <alignment horizontal="center" vertical="center" wrapText="1"/>
    </xf>
    <xf numFmtId="3" fontId="8" fillId="6" borderId="1" xfId="0" applyNumberFormat="1" applyFont="1" applyFill="1" applyBorder="1" applyAlignment="1">
      <alignment wrapText="1"/>
    </xf>
    <xf numFmtId="0" fontId="8" fillId="0" borderId="0" xfId="0" applyFont="1"/>
    <xf numFmtId="0" fontId="5" fillId="3" borderId="3" xfId="0" applyFont="1" applyFill="1" applyBorder="1" applyAlignment="1">
      <alignment horizontal="left" wrapText="1"/>
    </xf>
    <xf numFmtId="10" fontId="8" fillId="5" borderId="3" xfId="0" applyNumberFormat="1" applyFont="1" applyFill="1" applyBorder="1" applyAlignment="1">
      <alignment horizontal="left" vertical="center" wrapText="1"/>
    </xf>
    <xf numFmtId="10" fontId="0" fillId="0" borderId="0" xfId="0" applyNumberFormat="1" applyAlignment="1">
      <alignment wrapText="1"/>
    </xf>
    <xf numFmtId="10" fontId="16" fillId="2" borderId="21" xfId="0" applyNumberFormat="1" applyFont="1" applyFill="1" applyBorder="1" applyAlignment="1">
      <alignment horizontal="center" vertical="center" wrapText="1"/>
    </xf>
    <xf numFmtId="10" fontId="8" fillId="3" borderId="3" xfId="0" applyNumberFormat="1" applyFont="1" applyFill="1" applyBorder="1" applyAlignment="1">
      <alignment horizontal="right" wrapText="1"/>
    </xf>
    <xf numFmtId="10" fontId="17" fillId="0" borderId="0" xfId="0" applyNumberFormat="1" applyFont="1" applyBorder="1" applyAlignment="1">
      <alignment wrapText="1"/>
    </xf>
    <xf numFmtId="0" fontId="17" fillId="0" borderId="0" xfId="0" applyFont="1" applyBorder="1"/>
    <xf numFmtId="0" fontId="8" fillId="3" borderId="24" xfId="0" applyFont="1" applyFill="1" applyBorder="1" applyAlignment="1">
      <alignment horizontal="right" wrapText="1"/>
    </xf>
    <xf numFmtId="0" fontId="17" fillId="0" borderId="20" xfId="0" applyFont="1" applyBorder="1" applyAlignment="1">
      <alignment wrapText="1"/>
    </xf>
    <xf numFmtId="3" fontId="6" fillId="6" borderId="1" xfId="0" applyNumberFormat="1" applyFont="1" applyFill="1" applyBorder="1"/>
    <xf numFmtId="0" fontId="0" fillId="9" borderId="25" xfId="0" applyFill="1" applyBorder="1"/>
    <xf numFmtId="0" fontId="0" fillId="9" borderId="0" xfId="0" applyFill="1"/>
    <xf numFmtId="0" fontId="0" fillId="9" borderId="26" xfId="0" applyFill="1" applyBorder="1" applyAlignment="1">
      <alignment wrapText="1"/>
    </xf>
    <xf numFmtId="0" fontId="0" fillId="9" borderId="27" xfId="0" applyFill="1" applyBorder="1" applyAlignment="1">
      <alignment wrapText="1"/>
    </xf>
    <xf numFmtId="0" fontId="0" fillId="9" borderId="28" xfId="0" applyFill="1" applyBorder="1" applyAlignment="1">
      <alignment wrapText="1"/>
    </xf>
    <xf numFmtId="10" fontId="12" fillId="10" borderId="19" xfId="0" applyNumberFormat="1" applyFont="1" applyFill="1" applyBorder="1" applyAlignment="1">
      <alignment horizontal="right" wrapText="1"/>
    </xf>
    <xf numFmtId="0" fontId="5" fillId="0" borderId="0" xfId="0" applyFont="1"/>
    <xf numFmtId="10" fontId="5" fillId="0" borderId="0" xfId="0" applyNumberFormat="1" applyFont="1" applyBorder="1" applyAlignment="1">
      <alignment wrapText="1"/>
    </xf>
    <xf numFmtId="0" fontId="5" fillId="0" borderId="0" xfId="0" applyFont="1" applyBorder="1"/>
    <xf numFmtId="0" fontId="8" fillId="4" borderId="15" xfId="0" applyFont="1" applyFill="1" applyBorder="1" applyAlignment="1">
      <alignment vertical="center" wrapText="1"/>
    </xf>
    <xf numFmtId="3" fontId="6" fillId="4" borderId="14" xfId="0" applyNumberFormat="1" applyFont="1" applyFill="1" applyBorder="1" applyAlignment="1">
      <alignment wrapText="1"/>
    </xf>
    <xf numFmtId="0" fontId="8" fillId="4" borderId="11" xfId="0" applyFont="1" applyFill="1" applyBorder="1" applyAlignment="1">
      <alignment wrapText="1"/>
    </xf>
    <xf numFmtId="0" fontId="18" fillId="4" borderId="11" xfId="0" applyFont="1" applyFill="1" applyBorder="1" applyAlignment="1">
      <alignment wrapText="1"/>
    </xf>
    <xf numFmtId="0" fontId="8" fillId="4" borderId="13" xfId="0" applyFont="1" applyFill="1" applyBorder="1" applyAlignment="1">
      <alignment horizontal="left" wrapText="1"/>
    </xf>
    <xf numFmtId="0" fontId="8" fillId="4" borderId="11" xfId="0" applyFont="1" applyFill="1" applyBorder="1" applyAlignment="1">
      <alignment horizontal="left" wrapText="1"/>
    </xf>
    <xf numFmtId="0" fontId="6" fillId="4" borderId="14" xfId="0" applyFont="1" applyFill="1" applyBorder="1" applyAlignment="1">
      <alignment wrapText="1"/>
    </xf>
    <xf numFmtId="10" fontId="6" fillId="6" borderId="19" xfId="1" applyNumberFormat="1" applyFont="1" applyFill="1" applyBorder="1" applyAlignment="1">
      <alignment horizontal="right" wrapText="1"/>
    </xf>
    <xf numFmtId="10" fontId="6" fillId="6" borderId="19" xfId="0" applyNumberFormat="1" applyFont="1" applyFill="1" applyBorder="1" applyAlignment="1">
      <alignment horizontal="right" wrapText="1"/>
    </xf>
    <xf numFmtId="0" fontId="5" fillId="3" borderId="2" xfId="0" applyFont="1" applyFill="1" applyBorder="1" applyAlignment="1">
      <alignment horizontal="left" vertical="center" wrapText="1"/>
    </xf>
    <xf numFmtId="0" fontId="19" fillId="0" borderId="0" xfId="0" applyFont="1"/>
    <xf numFmtId="0" fontId="5" fillId="0" borderId="0" xfId="0" applyFont="1" applyAlignment="1">
      <alignment wrapText="1"/>
    </xf>
    <xf numFmtId="0" fontId="14" fillId="0" borderId="4" xfId="0" applyFont="1" applyBorder="1" applyAlignment="1">
      <alignment horizontal="center" wrapText="1"/>
    </xf>
    <xf numFmtId="0" fontId="14" fillId="0" borderId="5" xfId="0" applyFont="1" applyBorder="1" applyAlignment="1">
      <alignment horizontal="center" wrapText="1"/>
    </xf>
    <xf numFmtId="0" fontId="14" fillId="0" borderId="6" xfId="0" applyFont="1" applyBorder="1" applyAlignment="1">
      <alignment horizontal="center" wrapText="1"/>
    </xf>
    <xf numFmtId="0" fontId="5" fillId="3" borderId="3" xfId="0" applyFont="1" applyFill="1" applyBorder="1" applyAlignment="1">
      <alignment horizontal="left" wrapText="1"/>
    </xf>
    <xf numFmtId="0" fontId="5" fillId="3" borderId="12" xfId="0" applyFont="1" applyFill="1" applyBorder="1" applyAlignment="1">
      <alignment horizontal="left" wrapText="1"/>
    </xf>
    <xf numFmtId="0" fontId="5" fillId="3" borderId="3" xfId="0" applyFont="1" applyFill="1" applyBorder="1" applyAlignment="1">
      <alignment horizontal="left" vertical="center" wrapText="1"/>
    </xf>
    <xf numFmtId="0" fontId="5" fillId="3" borderId="12" xfId="0" applyFont="1" applyFill="1" applyBorder="1" applyAlignment="1">
      <alignment horizontal="left" vertical="center" wrapText="1"/>
    </xf>
    <xf numFmtId="10" fontId="5" fillId="3" borderId="22" xfId="0" applyNumberFormat="1" applyFont="1" applyFill="1" applyBorder="1" applyAlignment="1">
      <alignment horizontal="center" wrapText="1"/>
    </xf>
    <xf numFmtId="10" fontId="0" fillId="0" borderId="20" xfId="0" applyNumberFormat="1" applyBorder="1"/>
    <xf numFmtId="10" fontId="0" fillId="0" borderId="23" xfId="0" applyNumberFormat="1" applyBorder="1"/>
    <xf numFmtId="10" fontId="5" fillId="3" borderId="22" xfId="0" applyNumberFormat="1" applyFont="1" applyFill="1" applyBorder="1" applyAlignment="1">
      <alignment horizontal="center" vertical="center" wrapText="1"/>
    </xf>
    <xf numFmtId="10" fontId="0" fillId="0" borderId="20" xfId="0" applyNumberFormat="1" applyBorder="1" applyAlignment="1">
      <alignment vertical="center"/>
    </xf>
    <xf numFmtId="10" fontId="0" fillId="0" borderId="23" xfId="0" applyNumberFormat="1" applyBorder="1" applyAlignment="1">
      <alignment vertical="center"/>
    </xf>
    <xf numFmtId="0" fontId="5" fillId="11" borderId="0" xfId="0" applyFont="1" applyFill="1" applyAlignment="1">
      <alignment wrapText="1"/>
    </xf>
    <xf numFmtId="0" fontId="1" fillId="8" borderId="13" xfId="0" applyFont="1" applyFill="1" applyBorder="1" applyAlignment="1">
      <alignment horizontal="left" vertical="top" wrapText="1"/>
    </xf>
    <xf numFmtId="0" fontId="13" fillId="8" borderId="12" xfId="0" applyFont="1" applyFill="1" applyBorder="1" applyAlignment="1">
      <alignment horizontal="left" vertical="top" wrapText="1"/>
    </xf>
    <xf numFmtId="0" fontId="15" fillId="0" borderId="9" xfId="0" applyFont="1" applyBorder="1" applyAlignment="1">
      <alignment horizontal="center" wrapText="1"/>
    </xf>
    <xf numFmtId="0" fontId="15" fillId="0" borderId="10" xfId="0" applyFont="1" applyBorder="1" applyAlignment="1">
      <alignment horizontal="center" wrapText="1"/>
    </xf>
    <xf numFmtId="0" fontId="14" fillId="0" borderId="7" xfId="0" applyFont="1" applyBorder="1" applyAlignment="1">
      <alignment horizontal="center" wrapText="1"/>
    </xf>
    <xf numFmtId="0" fontId="14" fillId="0" borderId="8" xfId="0" applyFont="1" applyBorder="1" applyAlignment="1">
      <alignment horizontal="center"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zoomScaleNormal="100" workbookViewId="0">
      <selection activeCell="E6" sqref="E6"/>
    </sheetView>
  </sheetViews>
  <sheetFormatPr defaultRowHeight="14.5" x14ac:dyDescent="0.35"/>
  <cols>
    <col min="1" max="1" width="30.54296875" style="3" customWidth="1"/>
    <col min="2" max="4" width="7.54296875" style="43" customWidth="1"/>
    <col min="5" max="6" width="15.54296875" customWidth="1"/>
    <col min="7" max="7" width="14.453125" customWidth="1"/>
    <col min="8" max="8" width="13.54296875" customWidth="1"/>
  </cols>
  <sheetData>
    <row r="1" spans="1:13" ht="21" x14ac:dyDescent="0.35">
      <c r="A1" s="72" t="s">
        <v>11</v>
      </c>
      <c r="B1" s="73"/>
      <c r="C1" s="73"/>
      <c r="D1" s="73"/>
      <c r="E1" s="73"/>
      <c r="F1" s="73"/>
      <c r="G1" s="73"/>
      <c r="H1" s="74"/>
    </row>
    <row r="2" spans="1:13" ht="21" customHeight="1" x14ac:dyDescent="0.35">
      <c r="A2" s="29"/>
      <c r="B2" s="79"/>
      <c r="C2" s="80"/>
      <c r="D2" s="81"/>
      <c r="E2" s="41" t="s">
        <v>41</v>
      </c>
      <c r="F2" s="75" t="s">
        <v>59</v>
      </c>
      <c r="G2" s="75"/>
      <c r="H2" s="76"/>
    </row>
    <row r="3" spans="1:13" ht="31.5" customHeight="1" x14ac:dyDescent="0.35">
      <c r="A3" s="16"/>
      <c r="B3" s="82" t="s">
        <v>19</v>
      </c>
      <c r="C3" s="83"/>
      <c r="D3" s="84"/>
      <c r="E3" s="69" t="s">
        <v>40</v>
      </c>
      <c r="F3" s="77" t="s">
        <v>62</v>
      </c>
      <c r="G3" s="77"/>
      <c r="H3" s="78"/>
    </row>
    <row r="4" spans="1:13" ht="35.25" customHeight="1" x14ac:dyDescent="0.25">
      <c r="A4" s="17" t="s">
        <v>0</v>
      </c>
      <c r="B4" s="44" t="s">
        <v>50</v>
      </c>
      <c r="C4" s="44" t="s">
        <v>51</v>
      </c>
      <c r="D4" s="44" t="s">
        <v>53</v>
      </c>
      <c r="E4" s="11" t="s">
        <v>49</v>
      </c>
      <c r="F4" s="11" t="s">
        <v>52</v>
      </c>
      <c r="G4" s="11" t="s">
        <v>54</v>
      </c>
      <c r="H4" s="31" t="s">
        <v>2</v>
      </c>
      <c r="I4" s="3"/>
      <c r="J4" s="3"/>
      <c r="K4" s="3"/>
      <c r="L4" s="3"/>
      <c r="M4" s="3"/>
    </row>
    <row r="5" spans="1:13" ht="20.25" customHeight="1" x14ac:dyDescent="0.25">
      <c r="A5" s="18" t="s">
        <v>8</v>
      </c>
      <c r="B5" s="42"/>
      <c r="C5" s="42"/>
      <c r="D5" s="42"/>
      <c r="E5" s="5"/>
      <c r="F5" s="5"/>
      <c r="G5" s="5"/>
      <c r="H5" s="19"/>
      <c r="I5" s="3"/>
      <c r="J5" s="3"/>
      <c r="K5" s="3"/>
      <c r="L5" s="3"/>
      <c r="M5" s="3"/>
    </row>
    <row r="6" spans="1:13" s="4" customFormat="1" ht="25" customHeight="1" x14ac:dyDescent="0.3">
      <c r="A6" s="20" t="s">
        <v>13</v>
      </c>
      <c r="B6" s="56"/>
      <c r="C6" s="56"/>
      <c r="D6" s="56"/>
      <c r="E6" s="6">
        <f>(((90782.89/12)*6)+((90782.89/12)*1.03)*6)*0.05</f>
        <v>4607.2316674999993</v>
      </c>
      <c r="F6" s="6"/>
      <c r="G6" s="6"/>
      <c r="H6" s="21">
        <f>SUM(E6:G6)</f>
        <v>4607.2316674999993</v>
      </c>
    </row>
    <row r="7" spans="1:13" s="4" customFormat="1" ht="25" customHeight="1" x14ac:dyDescent="0.3">
      <c r="A7" s="20" t="s">
        <v>14</v>
      </c>
      <c r="B7" s="56"/>
      <c r="C7" s="56"/>
      <c r="D7" s="56"/>
      <c r="E7" s="6"/>
      <c r="F7" s="6"/>
      <c r="G7" s="6"/>
      <c r="H7" s="21">
        <f t="shared" ref="H7:H9" si="0">SUM(E7:G7)</f>
        <v>0</v>
      </c>
    </row>
    <row r="8" spans="1:13" s="2" customFormat="1" ht="25" customHeight="1" x14ac:dyDescent="0.2">
      <c r="A8" s="22" t="s">
        <v>17</v>
      </c>
      <c r="B8" s="67">
        <v>0.51300000000000001</v>
      </c>
      <c r="C8" s="67">
        <v>0.51300000000000001</v>
      </c>
      <c r="D8" s="67">
        <v>0.51300000000000001</v>
      </c>
      <c r="E8" s="50">
        <f>ROUND(E6*B8,0)</f>
        <v>2364</v>
      </c>
      <c r="F8" s="50">
        <f>ROUND(F6*C8,0)</f>
        <v>0</v>
      </c>
      <c r="G8" s="50">
        <f>ROUND(G6*D8,0)</f>
        <v>0</v>
      </c>
      <c r="H8" s="21">
        <f>SUM((E8:G8))</f>
        <v>2364</v>
      </c>
    </row>
    <row r="9" spans="1:13" s="2" customFormat="1" ht="25" customHeight="1" x14ac:dyDescent="0.2">
      <c r="A9" s="22" t="s">
        <v>18</v>
      </c>
      <c r="B9" s="68">
        <v>8.8999999999999996E-2</v>
      </c>
      <c r="C9" s="68">
        <v>8.8999999999999996E-2</v>
      </c>
      <c r="D9" s="68">
        <v>8.8999999999999996E-2</v>
      </c>
      <c r="E9" s="50">
        <f>ROUND((E6+E7)*B9,0)</f>
        <v>410</v>
      </c>
      <c r="F9" s="50">
        <f t="shared" ref="F9:G9" si="1">ROUND((F6+F7)*C9,0)</f>
        <v>0</v>
      </c>
      <c r="G9" s="50">
        <f t="shared" si="1"/>
        <v>0</v>
      </c>
      <c r="H9" s="21">
        <f t="shared" si="0"/>
        <v>410</v>
      </c>
    </row>
    <row r="10" spans="1:13" s="38" customFormat="1" ht="25" customHeight="1" x14ac:dyDescent="0.2">
      <c r="A10" s="23" t="s">
        <v>6</v>
      </c>
      <c r="B10" s="56"/>
      <c r="C10" s="56"/>
      <c r="D10" s="56"/>
      <c r="E10" s="9">
        <f>SUM(E6:E9)</f>
        <v>7381.2316674999993</v>
      </c>
      <c r="F10" s="9">
        <f>SUM(F6:F9)</f>
        <v>0</v>
      </c>
      <c r="G10" s="9">
        <f>SUM(G6:G9)</f>
        <v>0</v>
      </c>
      <c r="H10" s="37">
        <f>SUM(E10:G10)</f>
        <v>7381.2316674999993</v>
      </c>
    </row>
    <row r="11" spans="1:13" s="1" customFormat="1" ht="25" customHeight="1" x14ac:dyDescent="0.2">
      <c r="A11" s="22" t="s">
        <v>48</v>
      </c>
      <c r="B11" s="56"/>
      <c r="C11" s="56"/>
      <c r="D11" s="56"/>
      <c r="E11" s="6">
        <v>10000</v>
      </c>
      <c r="F11" s="6"/>
      <c r="G11" s="6"/>
      <c r="H11" s="21">
        <f>SUM(E11:G11)</f>
        <v>10000</v>
      </c>
    </row>
    <row r="12" spans="1:13" s="1" customFormat="1" ht="25" customHeight="1" x14ac:dyDescent="0.2">
      <c r="A12" s="22" t="s">
        <v>46</v>
      </c>
      <c r="B12" s="56"/>
      <c r="C12" s="56"/>
      <c r="D12" s="56"/>
      <c r="E12" s="6">
        <v>15000</v>
      </c>
      <c r="F12" s="6"/>
      <c r="G12" s="6"/>
      <c r="H12" s="21">
        <f t="shared" ref="H12:H16" si="2">SUM(E12:G12)</f>
        <v>15000</v>
      </c>
    </row>
    <row r="13" spans="1:13" s="1" customFormat="1" ht="25" customHeight="1" x14ac:dyDescent="0.2">
      <c r="A13" s="22" t="s">
        <v>47</v>
      </c>
      <c r="B13" s="56"/>
      <c r="C13" s="56"/>
      <c r="D13" s="56"/>
      <c r="E13" s="6"/>
      <c r="F13" s="6"/>
      <c r="G13" s="6"/>
      <c r="H13" s="21">
        <f t="shared" si="2"/>
        <v>0</v>
      </c>
    </row>
    <row r="14" spans="1:13" s="1" customFormat="1" ht="25" customHeight="1" x14ac:dyDescent="0.2">
      <c r="A14" s="22" t="s">
        <v>43</v>
      </c>
      <c r="B14" s="56"/>
      <c r="C14" s="56"/>
      <c r="D14" s="56"/>
      <c r="E14" s="6"/>
      <c r="F14" s="6"/>
      <c r="G14" s="6"/>
      <c r="H14" s="21">
        <f t="shared" si="2"/>
        <v>0</v>
      </c>
    </row>
    <row r="15" spans="1:13" s="1" customFormat="1" ht="25" customHeight="1" x14ac:dyDescent="0.2">
      <c r="A15" s="22" t="s">
        <v>44</v>
      </c>
      <c r="B15" s="56"/>
      <c r="C15" s="56"/>
      <c r="D15" s="56"/>
      <c r="E15" s="6"/>
      <c r="F15" s="6"/>
      <c r="G15" s="6"/>
      <c r="H15" s="21">
        <f t="shared" si="2"/>
        <v>0</v>
      </c>
    </row>
    <row r="16" spans="1:13" s="1" customFormat="1" ht="25" customHeight="1" x14ac:dyDescent="0.2">
      <c r="A16" s="22" t="s">
        <v>45</v>
      </c>
      <c r="B16" s="56"/>
      <c r="C16" s="56"/>
      <c r="D16" s="56"/>
      <c r="E16" s="6"/>
      <c r="F16" s="6"/>
      <c r="G16" s="6"/>
      <c r="H16" s="21">
        <f t="shared" si="2"/>
        <v>0</v>
      </c>
    </row>
    <row r="17" spans="1:9" s="1" customFormat="1" ht="25" customHeight="1" x14ac:dyDescent="0.2">
      <c r="A17" s="23" t="s">
        <v>4</v>
      </c>
      <c r="B17" s="56"/>
      <c r="C17" s="56"/>
      <c r="D17" s="56"/>
      <c r="E17" s="9">
        <f>SUM(E10:E16)</f>
        <v>32381.2316675</v>
      </c>
      <c r="F17" s="9">
        <f t="shared" ref="F17:G17" si="3">SUM(F10:F16)</f>
        <v>0</v>
      </c>
      <c r="G17" s="9">
        <f t="shared" si="3"/>
        <v>0</v>
      </c>
      <c r="H17" s="24">
        <f>SUM(E17:G17)</f>
        <v>32381.2316675</v>
      </c>
    </row>
    <row r="18" spans="1:9" s="1" customFormat="1" ht="25" customHeight="1" x14ac:dyDescent="0.3">
      <c r="A18" s="25" t="s">
        <v>7</v>
      </c>
      <c r="B18" s="45"/>
      <c r="C18" s="45"/>
      <c r="D18" s="45"/>
      <c r="E18" s="7" t="s">
        <v>9</v>
      </c>
      <c r="F18" s="7"/>
      <c r="G18" s="7"/>
      <c r="H18" s="26"/>
    </row>
    <row r="19" spans="1:9" s="1" customFormat="1" ht="25" customHeight="1" x14ac:dyDescent="0.3">
      <c r="A19" s="27" t="s">
        <v>20</v>
      </c>
      <c r="B19" s="68">
        <v>0.49199999999999999</v>
      </c>
      <c r="C19" s="68">
        <v>0.49199999999999999</v>
      </c>
      <c r="D19" s="68">
        <v>0.54</v>
      </c>
      <c r="E19" s="50">
        <f>ROUND(((E10+E11+E12+E13+E14+E15)*B19),0)</f>
        <v>15932</v>
      </c>
      <c r="F19" s="50">
        <f t="shared" ref="F19:G19" si="4">ROUND(((F10+F11+F12+F13+F14+F15)*C19),0)</f>
        <v>0</v>
      </c>
      <c r="G19" s="50">
        <f t="shared" si="4"/>
        <v>0</v>
      </c>
      <c r="H19" s="21">
        <f t="shared" ref="H19:H20" si="5">SUM(E19:G19)</f>
        <v>15932</v>
      </c>
    </row>
    <row r="20" spans="1:9" s="40" customFormat="1" ht="25" customHeight="1" x14ac:dyDescent="0.3">
      <c r="A20" s="23" t="s">
        <v>5</v>
      </c>
      <c r="B20" s="56"/>
      <c r="C20" s="56"/>
      <c r="D20" s="56"/>
      <c r="E20" s="39">
        <f>SUM(E19:E19)</f>
        <v>15932</v>
      </c>
      <c r="F20" s="39">
        <f t="shared" ref="F20:G20" si="6">SUM(F19:F19)</f>
        <v>0</v>
      </c>
      <c r="G20" s="39">
        <f t="shared" si="6"/>
        <v>0</v>
      </c>
      <c r="H20" s="37">
        <f t="shared" si="5"/>
        <v>15932</v>
      </c>
    </row>
    <row r="21" spans="1:9" s="1" customFormat="1" ht="25" customHeight="1" x14ac:dyDescent="0.3">
      <c r="A21" s="23" t="s">
        <v>12</v>
      </c>
      <c r="B21" s="56"/>
      <c r="C21" s="56"/>
      <c r="D21" s="56"/>
      <c r="E21" s="9">
        <f>SUM(E17+E20)</f>
        <v>48313.231667500004</v>
      </c>
      <c r="F21" s="9">
        <f>SUM(F17+F20)</f>
        <v>0</v>
      </c>
      <c r="G21" s="9">
        <f>SUM(G17+G20)</f>
        <v>0</v>
      </c>
      <c r="H21" s="28">
        <f>SUM(E21:G21)</f>
        <v>48313.231667500004</v>
      </c>
    </row>
    <row r="22" spans="1:9" s="1" customFormat="1" ht="13.5" customHeight="1" x14ac:dyDescent="0.3">
      <c r="A22" s="23"/>
      <c r="B22" s="56"/>
      <c r="C22" s="56"/>
      <c r="D22" s="56"/>
      <c r="E22" s="10"/>
      <c r="F22" s="10"/>
      <c r="G22" s="10"/>
      <c r="H22" s="10"/>
    </row>
    <row r="23" spans="1:9" s="1" customFormat="1" ht="25" customHeight="1" x14ac:dyDescent="0.3">
      <c r="A23" s="48" t="s">
        <v>1</v>
      </c>
      <c r="B23" s="56"/>
      <c r="C23" s="56"/>
      <c r="D23" s="56"/>
      <c r="E23" s="10"/>
      <c r="F23" s="10"/>
      <c r="G23" s="10"/>
      <c r="H23" s="28">
        <f>SUM(H21+H22)</f>
        <v>48313.231667500004</v>
      </c>
    </row>
    <row r="24" spans="1:9" s="1" customFormat="1" ht="15.5" x14ac:dyDescent="0.35">
      <c r="A24" s="49"/>
      <c r="B24" s="46"/>
      <c r="C24" s="46"/>
      <c r="D24" s="46"/>
      <c r="E24" s="47"/>
      <c r="F24" s="47"/>
      <c r="G24" s="47"/>
      <c r="H24" s="47"/>
      <c r="I24" s="12"/>
    </row>
    <row r="25" spans="1:9" s="1" customFormat="1" x14ac:dyDescent="0.35">
      <c r="A25" s="57" t="s">
        <v>39</v>
      </c>
      <c r="B25" s="57"/>
      <c r="C25" s="58"/>
      <c r="D25" s="58"/>
      <c r="E25" s="59"/>
      <c r="F25" s="59"/>
      <c r="G25" s="59"/>
      <c r="H25" s="59"/>
    </row>
    <row r="26" spans="1:9" ht="16.5" customHeight="1" x14ac:dyDescent="0.35">
      <c r="A26" s="71" t="s">
        <v>55</v>
      </c>
      <c r="B26" s="71"/>
      <c r="C26" s="71"/>
      <c r="D26" s="71"/>
      <c r="E26" s="71"/>
      <c r="F26" s="71"/>
      <c r="G26" s="71"/>
      <c r="H26" s="71"/>
    </row>
  </sheetData>
  <mergeCells count="6">
    <mergeCell ref="A26:H26"/>
    <mergeCell ref="A1:H1"/>
    <mergeCell ref="F2:H2"/>
    <mergeCell ref="F3:H3"/>
    <mergeCell ref="B2:D2"/>
    <mergeCell ref="B3:D3"/>
  </mergeCells>
  <printOptions horizontalCentered="1"/>
  <pageMargins left="0.2" right="0.2" top="0.75" bottom="0.5" header="0.3" footer="0.3"/>
  <pageSetup scale="9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tabSelected="1" view="pageBreakPreview" zoomScaleNormal="100" zoomScaleSheetLayoutView="100" workbookViewId="0">
      <selection activeCell="B9" sqref="B9"/>
    </sheetView>
  </sheetViews>
  <sheetFormatPr defaultRowHeight="14.5" x14ac:dyDescent="0.35"/>
  <cols>
    <col min="1" max="1" width="30.1796875" style="3" customWidth="1"/>
    <col min="2" max="2" width="86.81640625" customWidth="1"/>
  </cols>
  <sheetData>
    <row r="1" spans="1:7" ht="21" customHeight="1" x14ac:dyDescent="0.35">
      <c r="A1" s="72" t="s">
        <v>28</v>
      </c>
      <c r="B1" s="74"/>
      <c r="C1" s="13"/>
      <c r="D1" s="13"/>
    </row>
    <row r="2" spans="1:7" ht="21" customHeight="1" x14ac:dyDescent="0.35">
      <c r="A2" s="90" t="s">
        <v>29</v>
      </c>
      <c r="B2" s="91"/>
      <c r="C2" s="13"/>
      <c r="D2" s="13"/>
      <c r="E2" s="3"/>
      <c r="F2" s="3"/>
      <c r="G2" s="3"/>
    </row>
    <row r="3" spans="1:7" s="4" customFormat="1" ht="21" customHeight="1" x14ac:dyDescent="0.35">
      <c r="A3" s="88" t="s">
        <v>30</v>
      </c>
      <c r="B3" s="89"/>
      <c r="C3" s="14"/>
      <c r="D3" s="14"/>
    </row>
    <row r="4" spans="1:7" s="4" customFormat="1" ht="28.5" customHeight="1" x14ac:dyDescent="0.5">
      <c r="A4" s="15" t="s">
        <v>31</v>
      </c>
      <c r="B4" s="66"/>
      <c r="C4" s="14"/>
      <c r="D4" s="14"/>
    </row>
    <row r="5" spans="1:7" s="4" customFormat="1" ht="30.75" customHeight="1" x14ac:dyDescent="0.5">
      <c r="A5" s="29" t="s">
        <v>3</v>
      </c>
      <c r="B5" s="70" t="s">
        <v>61</v>
      </c>
      <c r="C5" s="14"/>
      <c r="D5" s="14"/>
    </row>
    <row r="6" spans="1:7" s="4" customFormat="1" ht="69.75" customHeight="1" x14ac:dyDescent="0.5">
      <c r="A6" s="86" t="s">
        <v>32</v>
      </c>
      <c r="B6" s="87"/>
      <c r="C6" s="14"/>
      <c r="D6" s="14"/>
    </row>
    <row r="7" spans="1:7" s="2" customFormat="1" ht="62.5" customHeight="1" x14ac:dyDescent="0.25">
      <c r="A7" s="30" t="s">
        <v>0</v>
      </c>
      <c r="B7" s="31" t="s">
        <v>36</v>
      </c>
    </row>
    <row r="8" spans="1:7" s="2" customFormat="1" ht="18.75" customHeight="1" x14ac:dyDescent="0.35">
      <c r="A8" s="18" t="s">
        <v>8</v>
      </c>
      <c r="B8" s="19"/>
    </row>
    <row r="9" spans="1:7" s="1" customFormat="1" ht="35.15" customHeight="1" x14ac:dyDescent="0.35">
      <c r="A9" s="63" t="s">
        <v>13</v>
      </c>
      <c r="B9" t="s">
        <v>65</v>
      </c>
    </row>
    <row r="10" spans="1:7" s="1" customFormat="1" ht="35.15" customHeight="1" x14ac:dyDescent="0.3">
      <c r="A10" s="63" t="s">
        <v>14</v>
      </c>
      <c r="B10" s="32" t="s">
        <v>63</v>
      </c>
    </row>
    <row r="11" spans="1:7" s="1" customFormat="1" ht="35.15" customHeight="1" x14ac:dyDescent="0.3">
      <c r="A11" s="62" t="s">
        <v>25</v>
      </c>
      <c r="B11" s="61"/>
    </row>
    <row r="12" spans="1:7" s="1" customFormat="1" ht="35.15" customHeight="1" x14ac:dyDescent="0.3">
      <c r="A12" s="62" t="s">
        <v>26</v>
      </c>
      <c r="B12" s="61"/>
    </row>
    <row r="13" spans="1:7" s="1" customFormat="1" ht="35.15" customHeight="1" x14ac:dyDescent="0.3">
      <c r="A13" s="62" t="s">
        <v>16</v>
      </c>
      <c r="B13" s="32" t="s">
        <v>64</v>
      </c>
    </row>
    <row r="14" spans="1:7" s="1" customFormat="1" ht="35.15" customHeight="1" x14ac:dyDescent="0.3">
      <c r="A14" s="62" t="s">
        <v>21</v>
      </c>
      <c r="B14" s="32"/>
    </row>
    <row r="15" spans="1:7" s="1" customFormat="1" ht="35.15" customHeight="1" x14ac:dyDescent="0.3">
      <c r="A15" s="62" t="s">
        <v>22</v>
      </c>
      <c r="B15" s="32"/>
    </row>
    <row r="16" spans="1:7" s="1" customFormat="1" ht="35.15" customHeight="1" x14ac:dyDescent="0.3">
      <c r="A16" s="62" t="s">
        <v>23</v>
      </c>
      <c r="B16" s="32"/>
    </row>
    <row r="17" spans="1:2" s="1" customFormat="1" ht="35.15" customHeight="1" x14ac:dyDescent="0.3">
      <c r="A17" s="62" t="s">
        <v>24</v>
      </c>
      <c r="B17" s="32"/>
    </row>
    <row r="18" spans="1:2" s="1" customFormat="1" ht="35.15" customHeight="1" x14ac:dyDescent="0.3">
      <c r="A18" s="62" t="s">
        <v>15</v>
      </c>
      <c r="B18" s="32"/>
    </row>
    <row r="19" spans="1:2" s="1" customFormat="1" ht="35.15" customHeight="1" x14ac:dyDescent="0.3">
      <c r="A19" s="65" t="s">
        <v>4</v>
      </c>
      <c r="B19" s="33">
        <f>SUM(B9:B18)</f>
        <v>0</v>
      </c>
    </row>
    <row r="20" spans="1:2" s="1" customFormat="1" ht="23.25" customHeight="1" x14ac:dyDescent="0.3">
      <c r="A20" s="64" t="s">
        <v>7</v>
      </c>
      <c r="B20" s="19"/>
    </row>
    <row r="21" spans="1:2" s="1" customFormat="1" ht="26.25" customHeight="1" x14ac:dyDescent="0.3">
      <c r="A21" s="65" t="s">
        <v>27</v>
      </c>
      <c r="B21" s="61" t="s">
        <v>10</v>
      </c>
    </row>
    <row r="22" spans="1:2" x14ac:dyDescent="0.35">
      <c r="A22" s="34"/>
      <c r="B22" s="35"/>
    </row>
    <row r="23" spans="1:2" ht="35.15" customHeight="1" thickBot="1" x14ac:dyDescent="0.4">
      <c r="A23" s="60" t="s">
        <v>35</v>
      </c>
      <c r="B23" s="36"/>
    </row>
    <row r="24" spans="1:2" ht="7.5" customHeight="1" x14ac:dyDescent="0.35">
      <c r="A24" s="8"/>
    </row>
    <row r="25" spans="1:2" ht="18.75" customHeight="1" x14ac:dyDescent="0.35">
      <c r="A25" s="85" t="s">
        <v>37</v>
      </c>
      <c r="B25" s="85"/>
    </row>
    <row r="26" spans="1:2" ht="18" customHeight="1" x14ac:dyDescent="0.35">
      <c r="A26" s="71" t="s">
        <v>38</v>
      </c>
      <c r="B26" s="71"/>
    </row>
  </sheetData>
  <mergeCells count="6">
    <mergeCell ref="A25:B25"/>
    <mergeCell ref="A26:B26"/>
    <mergeCell ref="A6:B6"/>
    <mergeCell ref="A1:B1"/>
    <mergeCell ref="A3:B3"/>
    <mergeCell ref="A2:B2"/>
  </mergeCells>
  <printOptions horizontalCentered="1"/>
  <pageMargins left="0.7" right="0.7" top="0.75" bottom="0.75" header="0.3" footer="0.3"/>
  <pageSetup scale="7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16" sqref="A16"/>
    </sheetView>
  </sheetViews>
  <sheetFormatPr defaultRowHeight="14.5" x14ac:dyDescent="0.35"/>
  <cols>
    <col min="1" max="1" width="90.453125" customWidth="1"/>
  </cols>
  <sheetData>
    <row r="1" spans="1:1" ht="15.75" thickBot="1" x14ac:dyDescent="0.3">
      <c r="A1" s="51" t="s">
        <v>33</v>
      </c>
    </row>
    <row r="2" spans="1:1" ht="15.75" thickBot="1" x14ac:dyDescent="0.3">
      <c r="A2" s="52"/>
    </row>
    <row r="3" spans="1:1" ht="150" x14ac:dyDescent="0.25">
      <c r="A3" s="53" t="s">
        <v>34</v>
      </c>
    </row>
    <row r="4" spans="1:1" ht="15" x14ac:dyDescent="0.25">
      <c r="A4" s="54"/>
    </row>
    <row r="5" spans="1:1" ht="174" x14ac:dyDescent="0.35">
      <c r="A5" s="54" t="s">
        <v>42</v>
      </c>
    </row>
    <row r="6" spans="1:1" ht="15" thickBot="1" x14ac:dyDescent="0.4">
      <c r="A6" s="55"/>
    </row>
  </sheetData>
  <printOptions horizontalCentered="1"/>
  <pageMargins left="0.45" right="0.45"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2" sqref="C2"/>
    </sheetView>
  </sheetViews>
  <sheetFormatPr defaultRowHeight="14.5" x14ac:dyDescent="0.35"/>
  <sheetData>
    <row r="1" spans="1:3" x14ac:dyDescent="0.35">
      <c r="A1" t="s">
        <v>60</v>
      </c>
      <c r="C1">
        <v>15000</v>
      </c>
    </row>
    <row r="2" spans="1:3" x14ac:dyDescent="0.35">
      <c r="A2" t="s">
        <v>57</v>
      </c>
      <c r="C2">
        <f>90782*0.05</f>
        <v>4539.1000000000004</v>
      </c>
    </row>
    <row r="3" spans="1:3" x14ac:dyDescent="0.35">
      <c r="A3" t="s">
        <v>56</v>
      </c>
      <c r="C3">
        <v>10000</v>
      </c>
    </row>
    <row r="5" spans="1:3" x14ac:dyDescent="0.35">
      <c r="A5" t="s">
        <v>58</v>
      </c>
      <c r="C5">
        <f>SUM(C1:C3)</f>
        <v>29539.1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Budget</vt:lpstr>
      <vt:lpstr>Budget Narrative</vt:lpstr>
      <vt:lpstr>Guidance</vt:lpstr>
      <vt:lpstr>Sheet1</vt:lpstr>
      <vt:lpstr>Budget!Print_Area</vt:lpstr>
      <vt:lpstr>'Budget Narrative'!Print_Area</vt:lpstr>
      <vt:lpstr>Guidance!Print_Area</vt:lpstr>
    </vt:vector>
  </TitlesOfParts>
  <Company>Virginia IT Infrastructure Partnership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kpg92218</dc:creator>
  <cp:lastModifiedBy>Alexandre Camsonne</cp:lastModifiedBy>
  <cp:lastPrinted>2016-02-23T15:06:19Z</cp:lastPrinted>
  <dcterms:created xsi:type="dcterms:W3CDTF">2011-09-13T13:59:17Z</dcterms:created>
  <dcterms:modified xsi:type="dcterms:W3CDTF">2016-04-28T00:06:46Z</dcterms:modified>
</cp:coreProperties>
</file>