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21075" windowHeight="10035" activeTab="1"/>
  </bookViews>
  <sheets>
    <sheet name="Buys" sheetId="6" r:id="rId1"/>
    <sheet name="Decider" sheetId="2" r:id="rId2"/>
    <sheet name="2013" sheetId="4" r:id="rId3"/>
    <sheet name="Combos" sheetId="5" r:id="rId4"/>
    <sheet name="testOutputs" sheetId="1" r:id="rId5"/>
  </sheets>
  <definedNames>
    <definedName name="_xlnm._FilterDatabase" localSheetId="2" hidden="1">'2013'!#REF!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2" hidden="1">40976.9751736111</definedName>
    <definedName name="IQ_NAMES_REVISION_DATE_" hidden="1">41303.8599884259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2">'2013'!$B$1:$N$71</definedName>
  </definedNames>
  <calcPr calcId="0"/>
</workbook>
</file>

<file path=xl/calcChain.xml><?xml version="1.0" encoding="utf-8"?>
<calcChain xmlns="http://schemas.openxmlformats.org/spreadsheetml/2006/main">
  <c r="D1" i="2" l="1"/>
  <c r="G52" i="2"/>
  <c r="N51" i="2"/>
  <c r="N52" i="2"/>
  <c r="N53" i="2"/>
  <c r="N54" i="2"/>
  <c r="N55" i="2"/>
  <c r="N56" i="2"/>
  <c r="N57" i="2"/>
  <c r="N58" i="2"/>
  <c r="N59" i="2"/>
  <c r="N60" i="2"/>
  <c r="N61" i="2"/>
  <c r="N62" i="2"/>
  <c r="N50" i="2"/>
  <c r="N36" i="2"/>
  <c r="N37" i="2"/>
  <c r="N38" i="2"/>
  <c r="N39" i="2"/>
  <c r="N40" i="2"/>
  <c r="N41" i="2"/>
  <c r="N42" i="2"/>
  <c r="N43" i="2"/>
  <c r="N44" i="2"/>
  <c r="N45" i="2"/>
  <c r="N46" i="2"/>
  <c r="N47" i="2"/>
  <c r="N35" i="2"/>
  <c r="N21" i="2"/>
  <c r="N22" i="2"/>
  <c r="N23" i="2"/>
  <c r="N24" i="2"/>
  <c r="N25" i="2"/>
  <c r="N26" i="2"/>
  <c r="N27" i="2"/>
  <c r="N28" i="2"/>
  <c r="N29" i="2"/>
  <c r="N30" i="2"/>
  <c r="N31" i="2"/>
  <c r="N32" i="2"/>
  <c r="N20" i="2"/>
  <c r="N6" i="2"/>
  <c r="N7" i="2"/>
  <c r="N8" i="2"/>
  <c r="N9" i="2"/>
  <c r="N10" i="2"/>
  <c r="N11" i="2"/>
  <c r="N12" i="2"/>
  <c r="N13" i="2"/>
  <c r="N14" i="2"/>
  <c r="N15" i="2"/>
  <c r="N16" i="2"/>
  <c r="N17" i="2"/>
  <c r="N5" i="2"/>
  <c r="G50" i="2"/>
  <c r="F50" i="2"/>
  <c r="J50" i="2"/>
  <c r="I50" i="2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J52" i="2"/>
  <c r="G51" i="2"/>
  <c r="J51" i="2" s="1"/>
  <c r="G37" i="2"/>
  <c r="J37" i="2" s="1"/>
  <c r="F37" i="2"/>
  <c r="I37" i="2" s="1"/>
  <c r="G35" i="2"/>
  <c r="J35" i="2" s="1"/>
  <c r="F35" i="2"/>
  <c r="I35" i="2" s="1"/>
  <c r="G20" i="2"/>
  <c r="J20" i="2" s="1"/>
  <c r="F20" i="2"/>
  <c r="I20" i="2" s="1"/>
  <c r="G5" i="2"/>
  <c r="J5" i="2" s="1"/>
  <c r="F5" i="2"/>
  <c r="I5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6" i="2"/>
  <c r="J36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6" i="2"/>
  <c r="J6" i="2" s="1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F45" i="5"/>
  <c r="G45" i="5" s="1"/>
  <c r="E45" i="5"/>
  <c r="F44" i="5"/>
  <c r="G44" i="5" s="1"/>
  <c r="E44" i="5"/>
  <c r="F43" i="5"/>
  <c r="G43" i="5" s="1"/>
  <c r="E43" i="5"/>
  <c r="F42" i="5"/>
  <c r="G42" i="5" s="1"/>
  <c r="E42" i="5"/>
  <c r="G46" i="5"/>
  <c r="F46" i="5" s="1"/>
  <c r="F41" i="5"/>
  <c r="G41" i="5" s="1"/>
  <c r="E41" i="5"/>
  <c r="E46" i="5" s="1"/>
  <c r="H35" i="5"/>
  <c r="I35" i="5"/>
  <c r="I34" i="5"/>
  <c r="H34" i="5"/>
  <c r="F35" i="5"/>
  <c r="G35" i="5" s="1"/>
  <c r="E35" i="5"/>
  <c r="G36" i="5"/>
  <c r="F36" i="5" s="1"/>
  <c r="F34" i="5"/>
  <c r="G34" i="5" s="1"/>
  <c r="E34" i="5"/>
  <c r="E36" i="5" s="1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 s="1"/>
  <c r="E26" i="5"/>
  <c r="F25" i="5"/>
  <c r="G25" i="5" s="1"/>
  <c r="E25" i="5"/>
  <c r="G29" i="5"/>
  <c r="F29" i="5" s="1"/>
  <c r="F24" i="5"/>
  <c r="G24" i="5" s="1"/>
  <c r="E24" i="5"/>
  <c r="E29" i="5" s="1"/>
  <c r="F18" i="5"/>
  <c r="G18" i="5" s="1"/>
  <c r="E18" i="5"/>
  <c r="F17" i="5"/>
  <c r="G17" i="5" s="1"/>
  <c r="E17" i="5"/>
  <c r="F16" i="5"/>
  <c r="G16" i="5" s="1"/>
  <c r="E16" i="5"/>
  <c r="F15" i="5"/>
  <c r="G15" i="5" s="1"/>
  <c r="E15" i="5"/>
  <c r="E19" i="5" s="1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G9" i="5" s="1"/>
  <c r="F9" i="5" s="1"/>
  <c r="F5" i="5"/>
  <c r="G5" i="5" s="1"/>
  <c r="F6" i="5"/>
  <c r="G6" i="5" s="1"/>
  <c r="F7" i="5"/>
  <c r="G7" i="5" s="1"/>
  <c r="F8" i="5"/>
  <c r="G8" i="5" s="1"/>
  <c r="F4" i="5"/>
  <c r="G4" i="5" s="1"/>
  <c r="E5" i="5"/>
  <c r="E6" i="5"/>
  <c r="E7" i="5"/>
  <c r="E8" i="5"/>
  <c r="E4" i="5"/>
  <c r="E9" i="5" s="1"/>
  <c r="D62" i="2"/>
  <c r="F62" i="2" s="1"/>
  <c r="I62" i="2" s="1"/>
  <c r="D61" i="2"/>
  <c r="F61" i="2" s="1"/>
  <c r="I61" i="2" s="1"/>
  <c r="D60" i="2"/>
  <c r="F60" i="2" s="1"/>
  <c r="I60" i="2" s="1"/>
  <c r="D59" i="2"/>
  <c r="F59" i="2" s="1"/>
  <c r="I59" i="2" s="1"/>
  <c r="D58" i="2"/>
  <c r="F58" i="2" s="1"/>
  <c r="I58" i="2" s="1"/>
  <c r="D57" i="2"/>
  <c r="F57" i="2" s="1"/>
  <c r="I57" i="2" s="1"/>
  <c r="D56" i="2"/>
  <c r="F56" i="2" s="1"/>
  <c r="I56" i="2" s="1"/>
  <c r="D55" i="2"/>
  <c r="F55" i="2" s="1"/>
  <c r="I55" i="2" s="1"/>
  <c r="D54" i="2"/>
  <c r="F54" i="2" s="1"/>
  <c r="I54" i="2" s="1"/>
  <c r="D53" i="2"/>
  <c r="F53" i="2" s="1"/>
  <c r="I53" i="2" s="1"/>
  <c r="D52" i="2"/>
  <c r="F52" i="2" s="1"/>
  <c r="I52" i="2" s="1"/>
  <c r="F51" i="2"/>
  <c r="I51" i="2" s="1"/>
  <c r="D47" i="2"/>
  <c r="F47" i="2" s="1"/>
  <c r="I47" i="2" s="1"/>
  <c r="D46" i="2"/>
  <c r="F46" i="2" s="1"/>
  <c r="I46" i="2" s="1"/>
  <c r="D45" i="2"/>
  <c r="F45" i="2" s="1"/>
  <c r="I45" i="2" s="1"/>
  <c r="D44" i="2"/>
  <c r="F44" i="2" s="1"/>
  <c r="I44" i="2" s="1"/>
  <c r="D43" i="2"/>
  <c r="F43" i="2" s="1"/>
  <c r="I43" i="2" s="1"/>
  <c r="D42" i="2"/>
  <c r="F42" i="2" s="1"/>
  <c r="I42" i="2" s="1"/>
  <c r="D41" i="2"/>
  <c r="F41" i="2" s="1"/>
  <c r="I41" i="2" s="1"/>
  <c r="D40" i="2"/>
  <c r="F40" i="2" s="1"/>
  <c r="I40" i="2" s="1"/>
  <c r="D39" i="2"/>
  <c r="F39" i="2" s="1"/>
  <c r="I39" i="2" s="1"/>
  <c r="D38" i="2"/>
  <c r="F38" i="2" s="1"/>
  <c r="I38" i="2" s="1"/>
  <c r="D37" i="2"/>
  <c r="D36" i="2"/>
  <c r="F36" i="2" s="1"/>
  <c r="I36" i="2" s="1"/>
  <c r="D32" i="2"/>
  <c r="F32" i="2" s="1"/>
  <c r="I32" i="2" s="1"/>
  <c r="D31" i="2"/>
  <c r="F31" i="2" s="1"/>
  <c r="I31" i="2" s="1"/>
  <c r="D30" i="2"/>
  <c r="F30" i="2" s="1"/>
  <c r="I30" i="2" s="1"/>
  <c r="D29" i="2"/>
  <c r="F29" i="2" s="1"/>
  <c r="I29" i="2" s="1"/>
  <c r="D28" i="2"/>
  <c r="F28" i="2" s="1"/>
  <c r="I28" i="2" s="1"/>
  <c r="D27" i="2"/>
  <c r="F27" i="2" s="1"/>
  <c r="I27" i="2" s="1"/>
  <c r="D26" i="2"/>
  <c r="F26" i="2" s="1"/>
  <c r="I26" i="2" s="1"/>
  <c r="D25" i="2"/>
  <c r="F25" i="2" s="1"/>
  <c r="I25" i="2" s="1"/>
  <c r="D24" i="2"/>
  <c r="F24" i="2" s="1"/>
  <c r="I24" i="2" s="1"/>
  <c r="D23" i="2"/>
  <c r="F23" i="2" s="1"/>
  <c r="I23" i="2" s="1"/>
  <c r="D22" i="2"/>
  <c r="F22" i="2" s="1"/>
  <c r="I22" i="2" s="1"/>
  <c r="D21" i="2"/>
  <c r="F21" i="2" s="1"/>
  <c r="I21" i="2" s="1"/>
  <c r="D7" i="2"/>
  <c r="F7" i="2" s="1"/>
  <c r="I7" i="2" s="1"/>
  <c r="D8" i="2"/>
  <c r="F8" i="2" s="1"/>
  <c r="I8" i="2" s="1"/>
  <c r="D9" i="2"/>
  <c r="F9" i="2" s="1"/>
  <c r="I9" i="2" s="1"/>
  <c r="D10" i="2"/>
  <c r="F10" i="2" s="1"/>
  <c r="I10" i="2" s="1"/>
  <c r="D11" i="2"/>
  <c r="F11" i="2" s="1"/>
  <c r="I11" i="2" s="1"/>
  <c r="D12" i="2"/>
  <c r="F12" i="2" s="1"/>
  <c r="I12" i="2" s="1"/>
  <c r="D13" i="2"/>
  <c r="F13" i="2" s="1"/>
  <c r="I13" i="2" s="1"/>
  <c r="D14" i="2"/>
  <c r="F14" i="2" s="1"/>
  <c r="I14" i="2" s="1"/>
  <c r="D15" i="2"/>
  <c r="F15" i="2" s="1"/>
  <c r="I15" i="2" s="1"/>
  <c r="D16" i="2"/>
  <c r="F16" i="2" s="1"/>
  <c r="I16" i="2" s="1"/>
  <c r="D17" i="2"/>
  <c r="F17" i="2" s="1"/>
  <c r="I17" i="2" s="1"/>
  <c r="D6" i="2"/>
  <c r="F6" i="2" s="1"/>
  <c r="I6" i="2" s="1"/>
  <c r="F5" i="4"/>
  <c r="G5" i="4"/>
  <c r="H5" i="4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G19" i="5" l="1"/>
  <c r="F19" i="5" s="1"/>
  <c r="I2" i="4"/>
  <c r="K4" i="4"/>
  <c r="J4" i="4"/>
  <c r="I4" i="4"/>
  <c r="H4" i="4"/>
  <c r="G4" i="4"/>
  <c r="F4" i="4"/>
  <c r="F7" i="4" l="1"/>
  <c r="G7" i="4"/>
  <c r="H7" i="4"/>
  <c r="I7" i="4"/>
  <c r="J7" i="4"/>
  <c r="K7" i="4"/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M69" i="4" l="1"/>
  <c r="N69" i="4"/>
  <c r="M68" i="4"/>
  <c r="N68" i="4"/>
  <c r="M67" i="4"/>
  <c r="N67" i="4"/>
  <c r="M66" i="4"/>
  <c r="N66" i="4"/>
  <c r="M65" i="4"/>
  <c r="N65" i="4"/>
  <c r="M64" i="4"/>
  <c r="N64" i="4"/>
  <c r="M63" i="4"/>
  <c r="N63" i="4"/>
  <c r="M62" i="4"/>
  <c r="N62" i="4"/>
  <c r="M61" i="4"/>
  <c r="N61" i="4"/>
  <c r="M60" i="4"/>
  <c r="N60" i="4"/>
  <c r="M59" i="4"/>
  <c r="N59" i="4"/>
  <c r="M58" i="4"/>
  <c r="N58" i="4"/>
  <c r="M57" i="4"/>
  <c r="N57" i="4"/>
  <c r="L70" i="4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M42" i="4"/>
  <c r="N42" i="4"/>
  <c r="L55" i="4"/>
  <c r="M39" i="4"/>
  <c r="N39" i="4"/>
  <c r="M38" i="4"/>
  <c r="N38" i="4"/>
  <c r="M37" i="4"/>
  <c r="N37" i="4"/>
  <c r="M36" i="4"/>
  <c r="N36" i="4"/>
  <c r="M35" i="4"/>
  <c r="N35" i="4"/>
  <c r="M34" i="4"/>
  <c r="N34" i="4"/>
  <c r="M33" i="4"/>
  <c r="N33" i="4"/>
  <c r="M32" i="4"/>
  <c r="N32" i="4"/>
  <c r="M31" i="4"/>
  <c r="N31" i="4"/>
  <c r="M30" i="4"/>
  <c r="N30" i="4"/>
  <c r="M29" i="4"/>
  <c r="N29" i="4"/>
  <c r="M28" i="4"/>
  <c r="N28" i="4"/>
  <c r="M27" i="4"/>
  <c r="N27" i="4"/>
  <c r="L40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L25" i="4"/>
  <c r="L71" i="4" l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<sst xmlns="http://schemas.openxmlformats.org/spreadsheetml/2006/main" count="407" uniqueCount="125">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</sst>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5" formatCode="0.00000000000000000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0"/>
      <name val="Arial"/>
      <family val="2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83">
    <xf numFmtId="0" fontId="0" fillId="0" borderId="0" xfId="0"/>
    <xf numFmtId="11" fontId="0" fillId="0" borderId="0" xfId="0" applyNumberFormat="1"/>
    <xf numFmtId="164" fontId="0" fillId="0" borderId="0" xfId="0" applyNumberFormat="1"/>
    <xf numFmtId="39" fontId="0" fillId="0" borderId="0" xfId="0" applyNumberFormat="1"/>
    <xf numFmtId="0" fontId="18" fillId="0" borderId="0" xfId="42"/>
    <xf numFmtId="165" fontId="18" fillId="0" borderId="0" xfId="42" applyNumberFormat="1"/>
    <xf numFmtId="0" fontId="19" fillId="0" borderId="0" xfId="42" applyFont="1" applyBorder="1"/>
    <xf numFmtId="0" fontId="19" fillId="0" borderId="10" xfId="42" applyFont="1" applyFill="1" applyBorder="1"/>
    <xf numFmtId="0" fontId="18" fillId="0" borderId="11" xfId="42" applyFill="1" applyBorder="1"/>
    <xf numFmtId="37" fontId="20" fillId="33" borderId="12" xfId="42" applyNumberFormat="1" applyFont="1" applyFill="1" applyBorder="1"/>
    <xf numFmtId="44" fontId="18" fillId="0" borderId="0" xfId="43" applyBorder="1"/>
    <xf numFmtId="44" fontId="18" fillId="0" borderId="0" xfId="43" applyFont="1" applyBorder="1"/>
    <xf numFmtId="0" fontId="21" fillId="0" borderId="13" xfId="42" applyFont="1" applyFill="1" applyBorder="1"/>
    <xf numFmtId="9" fontId="18" fillId="0" borderId="0" xfId="44"/>
    <xf numFmtId="0" fontId="21" fillId="0" borderId="16" xfId="42" applyFont="1" applyFill="1" applyBorder="1"/>
    <xf numFmtId="0" fontId="21" fillId="0" borderId="18" xfId="42" applyFont="1" applyFill="1" applyBorder="1"/>
    <xf numFmtId="166" fontId="18" fillId="0" borderId="0" xfId="42" applyNumberFormat="1"/>
    <xf numFmtId="0" fontId="19" fillId="0" borderId="0" xfId="42" applyFont="1"/>
    <xf numFmtId="0" fontId="18" fillId="0" borderId="16" xfId="42" applyBorder="1"/>
    <xf numFmtId="0" fontId="18" fillId="0" borderId="0" xfId="42" applyBorder="1"/>
    <xf numFmtId="0" fontId="18" fillId="0" borderId="17" xfId="42" applyBorder="1"/>
    <xf numFmtId="164" fontId="18" fillId="0" borderId="0" xfId="42" applyNumberFormat="1" applyFill="1"/>
    <xf numFmtId="0" fontId="18" fillId="0" borderId="0" xfId="42" applyFill="1" applyAlignment="1">
      <alignment horizontal="centerContinuous"/>
    </xf>
    <xf numFmtId="0" fontId="18" fillId="0" borderId="0" xfId="42" applyFill="1"/>
    <xf numFmtId="0" fontId="22" fillId="0" borderId="16" xfId="42" applyFont="1" applyFill="1" applyBorder="1" applyAlignment="1">
      <alignment horizontal="left"/>
    </xf>
    <xf numFmtId="167" fontId="22" fillId="0" borderId="16" xfId="43" applyNumberFormat="1" applyFont="1" applyFill="1" applyBorder="1"/>
    <xf numFmtId="167" fontId="24" fillId="0" borderId="0" xfId="42" applyNumberFormat="1" applyFont="1" applyFill="1" applyBorder="1"/>
    <xf numFmtId="167" fontId="24" fillId="0" borderId="17" xfId="42" applyNumberFormat="1" applyFont="1" applyFill="1" applyBorder="1"/>
    <xf numFmtId="169" fontId="18" fillId="0" borderId="0" xfId="44" applyNumberFormat="1" applyFill="1" applyBorder="1"/>
    <xf numFmtId="39" fontId="18" fillId="0" borderId="0" xfId="42" applyNumberFormat="1" applyFill="1"/>
    <xf numFmtId="44" fontId="18" fillId="0" borderId="0" xfId="42" applyNumberFormat="1" applyFill="1"/>
    <xf numFmtId="167" fontId="19" fillId="0" borderId="12" xfId="43" applyNumberFormat="1" applyFont="1" applyFill="1" applyBorder="1"/>
    <xf numFmtId="167" fontId="19" fillId="0" borderId="10" xfId="42" applyNumberFormat="1" applyFont="1" applyFill="1" applyBorder="1"/>
    <xf numFmtId="167" fontId="19" fillId="0" borderId="11" xfId="42" applyNumberFormat="1" applyFont="1" applyFill="1" applyBorder="1"/>
    <xf numFmtId="167" fontId="19" fillId="0" borderId="25" xfId="42" applyNumberFormat="1" applyFont="1" applyFill="1" applyBorder="1"/>
    <xf numFmtId="0" fontId="19" fillId="0" borderId="0" xfId="42" applyFont="1" applyFill="1"/>
    <xf numFmtId="0" fontId="18" fillId="0" borderId="16" xfId="42" applyFill="1" applyBorder="1"/>
    <xf numFmtId="0" fontId="18" fillId="0" borderId="0" xfId="42" applyFill="1" applyBorder="1"/>
    <xf numFmtId="0" fontId="18" fillId="0" borderId="17" xfId="42" applyFill="1" applyBorder="1"/>
    <xf numFmtId="44" fontId="18" fillId="0" borderId="0" xfId="43" applyFill="1"/>
    <xf numFmtId="170" fontId="22" fillId="0" borderId="0" xfId="42" applyNumberFormat="1" applyFont="1" applyFill="1"/>
    <xf numFmtId="171" fontId="18" fillId="0" borderId="0" xfId="42" applyNumberFormat="1" applyFill="1"/>
    <xf numFmtId="0" fontId="18" fillId="0" borderId="0" xfId="42" quotePrefix="1" applyFill="1"/>
    <xf numFmtId="0" fontId="25" fillId="0" borderId="0" xfId="42" applyFont="1" applyFill="1"/>
    <xf numFmtId="0" fontId="24" fillId="0" borderId="0" xfId="42" applyFont="1" applyFill="1" applyBorder="1"/>
    <xf numFmtId="0" fontId="24" fillId="0" borderId="17" xfId="42" applyFont="1" applyFill="1" applyBorder="1"/>
    <xf numFmtId="172" fontId="18" fillId="0" borderId="0" xfId="42" applyNumberFormat="1" applyFill="1"/>
    <xf numFmtId="0" fontId="18" fillId="0" borderId="0" xfId="42" applyAlignment="1">
      <alignment horizontal="centerContinuous"/>
    </xf>
    <xf numFmtId="0" fontId="22" fillId="0" borderId="16" xfId="42" applyFont="1" applyBorder="1" applyAlignment="1">
      <alignment horizontal="left"/>
    </xf>
    <xf numFmtId="172" fontId="18" fillId="0" borderId="0" xfId="42" applyNumberFormat="1"/>
    <xf numFmtId="167" fontId="19" fillId="0" borderId="26" xfId="43" applyNumberFormat="1" applyFont="1" applyFill="1" applyBorder="1"/>
    <xf numFmtId="167" fontId="19" fillId="0" borderId="0" xfId="43" applyNumberFormat="1" applyFont="1" applyFill="1" applyBorder="1"/>
    <xf numFmtId="0" fontId="23" fillId="34" borderId="21" xfId="42" applyFont="1" applyFill="1" applyBorder="1" applyAlignment="1">
      <alignment horizontal="centerContinuous" vertical="center"/>
    </xf>
    <xf numFmtId="0" fontId="23" fillId="34" borderId="22" xfId="42" applyFont="1" applyFill="1" applyBorder="1" applyAlignment="1">
      <alignment horizontal="centerContinuous" vertical="center"/>
    </xf>
    <xf numFmtId="0" fontId="23" fillId="34" borderId="23" xfId="42" applyFont="1" applyFill="1" applyBorder="1" applyAlignment="1">
      <alignment horizontal="centerContinuous" vertical="center"/>
    </xf>
    <xf numFmtId="0" fontId="28" fillId="35" borderId="24" xfId="42" applyFont="1" applyFill="1" applyBorder="1" applyAlignment="1">
      <alignment horizontal="center" vertical="center"/>
    </xf>
    <xf numFmtId="164" fontId="18" fillId="36" borderId="14" xfId="42" applyNumberFormat="1" applyFill="1" applyBorder="1"/>
    <xf numFmtId="164" fontId="18" fillId="36" borderId="15" xfId="42" applyNumberFormat="1" applyFill="1" applyBorder="1"/>
    <xf numFmtId="9" fontId="18" fillId="36" borderId="0" xfId="44" applyNumberFormat="1" applyFill="1" applyBorder="1"/>
    <xf numFmtId="9" fontId="18" fillId="36" borderId="17" xfId="44" applyNumberFormat="1" applyFill="1" applyBorder="1"/>
    <xf numFmtId="165" fontId="22" fillId="36" borderId="0" xfId="44" applyNumberFormat="1" applyFont="1" applyFill="1" applyBorder="1"/>
    <xf numFmtId="165" fontId="22" fillId="36" borderId="17" xfId="44" applyNumberFormat="1" applyFont="1" applyFill="1" applyBorder="1"/>
    <xf numFmtId="164" fontId="18" fillId="36" borderId="19" xfId="44" applyNumberFormat="1" applyFill="1" applyBorder="1"/>
    <xf numFmtId="164" fontId="18" fillId="36" borderId="20" xfId="44" applyNumberFormat="1" applyFill="1" applyBorder="1"/>
    <xf numFmtId="168" fontId="18" fillId="36" borderId="13" xfId="43" applyNumberFormat="1" applyFill="1" applyBorder="1"/>
    <xf numFmtId="168" fontId="18" fillId="36" borderId="16" xfId="43" applyNumberFormat="1" applyFill="1" applyBorder="1"/>
    <xf numFmtId="168" fontId="19" fillId="37" borderId="12" xfId="43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17" fillId="35" borderId="0" xfId="0" applyFont="1" applyFill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175" fontId="0" fillId="0" borderId="0" xfId="0" applyNumberFormat="1"/>
    <xf numFmtId="0" fontId="16" fillId="0" borderId="10" xfId="0" applyFont="1" applyBorder="1"/>
    <xf numFmtId="170" fontId="16" fillId="0" borderId="11" xfId="0" applyNumberFormat="1" applyFont="1" applyBorder="1"/>
    <xf numFmtId="170" fontId="16" fillId="0" borderId="25" xfId="0" applyNumberFormat="1" applyFont="1" applyBorder="1"/>
    <xf numFmtId="0" fontId="16" fillId="0" borderId="0" xfId="0" applyFont="1" applyBorder="1"/>
    <xf numFmtId="170" fontId="16" fillId="0" borderId="0" xfId="0" applyNumberFormat="1" applyFont="1" applyBorder="1"/>
    <xf numFmtId="164" fontId="29" fillId="0" borderId="0" xfId="0" applyNumberFormat="1" applyFont="1"/>
    <xf numFmtId="0" fontId="13" fillId="35" borderId="0" xfId="0" applyFont="1" applyFill="1" applyAlignment="1">
      <alignment horizontal="centerContinuous"/>
    </xf>
    <xf numFmtId="0" fontId="16" fillId="35" borderId="0" xfId="0" applyFont="1" applyFill="1" applyAlignment="1">
      <alignment horizontal="centerContinuous"/>
    </xf>
    <xf numFmtId="0" fontId="16" fillId="34" borderId="0" xfId="0" applyFont="1" applyFill="1" applyAlignment="1">
      <alignment horizontal="centerContinuous"/>
    </xf>
    <xf numFmtId="164" fontId="30" fillId="0" borderId="0" xfId="0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3" sqref="B3"/>
    </sheetView>
  </sheetViews>
  <sheetFormatPr defaultRowHeight="15" x14ac:dyDescent="0.25"/>
  <sheetData>
    <row r="2" spans="2:3" x14ac:dyDescent="0.25">
      <c r="B2" t="s">
        <v>104</v>
      </c>
      <c r="C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62"/>
  <sheetViews>
    <sheetView tabSelected="1" workbookViewId="0">
      <selection activeCell="D1" sqref="D1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4" x14ac:dyDescent="0.25">
      <c r="C1" t="s">
        <v>106</v>
      </c>
      <c r="D1" s="78">
        <f>SUM(M5:M62)</f>
        <v>5305</v>
      </c>
    </row>
    <row r="3" spans="2:14" x14ac:dyDescent="0.25">
      <c r="F3" s="79" t="s">
        <v>107</v>
      </c>
      <c r="G3" s="80"/>
      <c r="I3" s="79" t="s">
        <v>79</v>
      </c>
      <c r="J3" s="80"/>
      <c r="L3" s="79" t="s">
        <v>108</v>
      </c>
      <c r="M3" s="79"/>
      <c r="N3" s="80"/>
    </row>
    <row r="4" spans="2:14" x14ac:dyDescent="0.25">
      <c r="C4" s="81" t="s">
        <v>96</v>
      </c>
      <c r="D4" s="81" t="s">
        <v>97</v>
      </c>
      <c r="F4" s="81" t="s">
        <v>1</v>
      </c>
      <c r="G4" s="81" t="s">
        <v>98</v>
      </c>
      <c r="I4" s="81" t="s">
        <v>1</v>
      </c>
      <c r="J4" s="81" t="s">
        <v>98</v>
      </c>
      <c r="L4" s="81" t="s">
        <v>78</v>
      </c>
      <c r="M4" s="81" t="s">
        <v>105</v>
      </c>
      <c r="N4" s="81" t="s">
        <v>109</v>
      </c>
    </row>
    <row r="5" spans="2:14" x14ac:dyDescent="0.25">
      <c r="B5" s="22">
        <v>13</v>
      </c>
      <c r="C5" s="23" t="s">
        <v>90</v>
      </c>
      <c r="F5" s="67">
        <f>Combos!E9</f>
        <v>9.5776113000000385E-3</v>
      </c>
      <c r="G5" s="67">
        <f>Combos!F9</f>
        <v>1.4365619462362899E-2</v>
      </c>
      <c r="I5" s="2">
        <f>F5*$D$1</f>
        <v>50.809227946500201</v>
      </c>
      <c r="J5" s="2">
        <f>G5*$D$1</f>
        <v>76.209611247835184</v>
      </c>
      <c r="L5" t="s">
        <v>111</v>
      </c>
      <c r="M5" s="82">
        <v>20</v>
      </c>
      <c r="N5" s="2">
        <f>M5/F5</f>
        <v>2088.2033498268947</v>
      </c>
    </row>
    <row r="6" spans="2:14" x14ac:dyDescent="0.25">
      <c r="B6" s="22">
        <v>12</v>
      </c>
      <c r="C6" s="23" t="s">
        <v>12</v>
      </c>
      <c r="D6" t="str">
        <f>C6</f>
        <v>California</v>
      </c>
      <c r="F6" s="67">
        <f>VLOOKUP($D6,testOutputs!$A$1:$BS$69,2,FALSE)</f>
        <v>5.8400190999999702E-3</v>
      </c>
      <c r="G6" s="67">
        <f>VLOOKUP($D6,testOutputs!$A$1:$BS$69,3,FALSE)</f>
        <v>1.00217176568205E-2</v>
      </c>
      <c r="I6" s="2">
        <f t="shared" ref="I6:I17" si="0">F6*$D$1</f>
        <v>30.981301325499842</v>
      </c>
      <c r="J6" s="2">
        <f t="shared" ref="J6:J17" si="1">G6*$D$1</f>
        <v>53.165212169432756</v>
      </c>
      <c r="L6" t="s">
        <v>112</v>
      </c>
      <c r="M6" s="82">
        <v>25</v>
      </c>
      <c r="N6" s="2">
        <f t="shared" ref="N6:N17" si="2">M6/F6</f>
        <v>4280.8079172207035</v>
      </c>
    </row>
    <row r="7" spans="2:14" x14ac:dyDescent="0.25">
      <c r="B7" s="22">
        <v>11</v>
      </c>
      <c r="C7" s="23" t="s">
        <v>8</v>
      </c>
      <c r="D7" t="str">
        <f t="shared" ref="D7:D17" si="3">C7</f>
        <v>Bucknell</v>
      </c>
      <c r="F7" s="67">
        <f>VLOOKUP($D7,testOutputs!$A$1:$BS$69,2,FALSE)</f>
        <v>5.3699136999999404E-3</v>
      </c>
      <c r="G7" s="67">
        <f>VLOOKUP($D7,testOutputs!$A$1:$BS$69,3,FALSE)</f>
        <v>9.3378901362986908E-3</v>
      </c>
      <c r="I7" s="2">
        <f t="shared" si="0"/>
        <v>28.487392178499682</v>
      </c>
      <c r="J7" s="2">
        <f t="shared" si="1"/>
        <v>49.537507173064554</v>
      </c>
      <c r="L7" t="s">
        <v>112</v>
      </c>
      <c r="M7" s="82">
        <v>20</v>
      </c>
      <c r="N7" s="2">
        <f t="shared" si="2"/>
        <v>3724.4546406770414</v>
      </c>
    </row>
    <row r="8" spans="2:14" x14ac:dyDescent="0.25">
      <c r="B8" s="22">
        <v>10</v>
      </c>
      <c r="C8" s="23" t="s">
        <v>7</v>
      </c>
      <c r="D8" t="str">
        <f t="shared" si="3"/>
        <v>Colorado</v>
      </c>
      <c r="F8" s="67">
        <f>VLOOKUP($D8,testOutputs!$A$1:$BS$69,2,FALSE)</f>
        <v>7.9297513999998705E-3</v>
      </c>
      <c r="G8" s="67">
        <f>VLOOKUP($D8,testOutputs!$A$1:$BS$69,3,FALSE)</f>
        <v>1.39921707545586E-2</v>
      </c>
      <c r="I8" s="2">
        <f t="shared" si="0"/>
        <v>42.067331176999311</v>
      </c>
      <c r="J8" s="2">
        <f t="shared" si="1"/>
        <v>74.228465852933368</v>
      </c>
      <c r="L8" t="s">
        <v>113</v>
      </c>
      <c r="M8" s="82">
        <v>20</v>
      </c>
      <c r="N8" s="2">
        <f t="shared" si="2"/>
        <v>2522.147163402919</v>
      </c>
    </row>
    <row r="9" spans="2:14" x14ac:dyDescent="0.25">
      <c r="B9" s="22">
        <v>9</v>
      </c>
      <c r="C9" s="23" t="s">
        <v>9</v>
      </c>
      <c r="D9" t="str">
        <f t="shared" si="3"/>
        <v>Temple</v>
      </c>
      <c r="F9" s="67">
        <f>VLOOKUP($D9,testOutputs!$A$1:$BS$69,2,FALSE)</f>
        <v>4.0992276000000301E-3</v>
      </c>
      <c r="G9" s="67">
        <f>VLOOKUP($D9,testOutputs!$A$1:$BS$69,3,FALSE)</f>
        <v>8.1499691527908494E-3</v>
      </c>
      <c r="I9" s="2">
        <f t="shared" si="0"/>
        <v>21.746402418000159</v>
      </c>
      <c r="J9" s="2">
        <f t="shared" si="1"/>
        <v>43.235586355555455</v>
      </c>
      <c r="L9" t="s">
        <v>114</v>
      </c>
      <c r="M9" s="82">
        <v>20</v>
      </c>
      <c r="N9" s="2">
        <f t="shared" si="2"/>
        <v>4878.9679304461779</v>
      </c>
    </row>
    <row r="10" spans="2:14" x14ac:dyDescent="0.25">
      <c r="B10" s="22">
        <v>8</v>
      </c>
      <c r="C10" s="23" t="s">
        <v>39</v>
      </c>
      <c r="D10" t="str">
        <f t="shared" si="3"/>
        <v>NC State</v>
      </c>
      <c r="F10" s="67">
        <f>VLOOKUP($D10,testOutputs!$A$1:$BS$69,2,FALSE)</f>
        <v>1.17134179E-2</v>
      </c>
      <c r="G10" s="67">
        <f>VLOOKUP($D10,testOutputs!$A$1:$BS$69,3,FALSE)</f>
        <v>2.014192375614E-2</v>
      </c>
      <c r="I10" s="2">
        <f t="shared" si="0"/>
        <v>62.139681959500003</v>
      </c>
      <c r="J10" s="2">
        <f t="shared" si="1"/>
        <v>106.8529055263227</v>
      </c>
      <c r="L10" t="s">
        <v>115</v>
      </c>
      <c r="M10" s="82">
        <v>35</v>
      </c>
      <c r="N10" s="2">
        <f t="shared" si="2"/>
        <v>2988.0262361338614</v>
      </c>
    </row>
    <row r="11" spans="2:14" x14ac:dyDescent="0.25">
      <c r="B11" s="22">
        <v>7</v>
      </c>
      <c r="C11" s="23" t="s">
        <v>41</v>
      </c>
      <c r="D11" t="str">
        <f t="shared" si="3"/>
        <v>Illinois</v>
      </c>
      <c r="F11" s="67">
        <f>VLOOKUP($D11,testOutputs!$A$1:$BS$69,2,FALSE)</f>
        <v>1.06474949E-2</v>
      </c>
      <c r="G11" s="67">
        <f>VLOOKUP($D11,testOutputs!$A$1:$BS$69,3,FALSE)</f>
        <v>1.6779356561253501E-2</v>
      </c>
      <c r="I11" s="2">
        <f t="shared" si="0"/>
        <v>56.484960444500004</v>
      </c>
      <c r="J11" s="2">
        <f t="shared" si="1"/>
        <v>89.014486557449828</v>
      </c>
      <c r="L11" t="s">
        <v>116</v>
      </c>
      <c r="M11" s="82">
        <v>45</v>
      </c>
      <c r="N11" s="2">
        <f t="shared" si="2"/>
        <v>4226.3462366157128</v>
      </c>
    </row>
    <row r="12" spans="2:14" x14ac:dyDescent="0.25">
      <c r="B12" s="22">
        <v>6</v>
      </c>
      <c r="C12" s="23" t="s">
        <v>40</v>
      </c>
      <c r="D12" t="str">
        <f t="shared" si="3"/>
        <v>Butler</v>
      </c>
      <c r="F12" s="67">
        <f>VLOOKUP($D12,testOutputs!$A$1:$BS$69,2,FALSE)</f>
        <v>1.17635657999999E-2</v>
      </c>
      <c r="G12" s="67">
        <f>VLOOKUP($D12,testOutputs!$A$1:$BS$69,3,FALSE)</f>
        <v>1.49603737503802E-2</v>
      </c>
      <c r="I12" s="2">
        <f t="shared" si="0"/>
        <v>62.405716568999466</v>
      </c>
      <c r="J12" s="2">
        <f t="shared" si="1"/>
        <v>79.364782745766959</v>
      </c>
      <c r="L12" t="s">
        <v>117</v>
      </c>
      <c r="M12" s="82">
        <v>55</v>
      </c>
      <c r="N12" s="2">
        <f t="shared" si="2"/>
        <v>4675.4530841320639</v>
      </c>
    </row>
    <row r="13" spans="2:14" x14ac:dyDescent="0.25">
      <c r="B13" s="22">
        <v>5</v>
      </c>
      <c r="C13" s="23" t="s">
        <v>67</v>
      </c>
      <c r="D13" t="str">
        <f t="shared" si="3"/>
        <v>UNLV</v>
      </c>
      <c r="F13" s="67">
        <f>VLOOKUP($D13,testOutputs!$A$1:$BS$69,2,FALSE)</f>
        <v>1.02596967000001E-2</v>
      </c>
      <c r="G13" s="67">
        <f>VLOOKUP($D13,testOutputs!$A$1:$BS$69,3,FALSE)</f>
        <v>1.5568670925301E-2</v>
      </c>
      <c r="I13" s="2">
        <f t="shared" si="0"/>
        <v>54.427690993500534</v>
      </c>
      <c r="J13" s="2">
        <f t="shared" si="1"/>
        <v>82.591799258721807</v>
      </c>
      <c r="L13" t="s">
        <v>118</v>
      </c>
      <c r="M13" s="82">
        <v>55</v>
      </c>
      <c r="N13" s="2">
        <f t="shared" si="2"/>
        <v>5360.7822539236922</v>
      </c>
    </row>
    <row r="14" spans="2:14" x14ac:dyDescent="0.25">
      <c r="B14" s="22">
        <v>4</v>
      </c>
      <c r="C14" s="23" t="s">
        <v>42</v>
      </c>
      <c r="D14" t="str">
        <f t="shared" si="3"/>
        <v>Syracuse</v>
      </c>
      <c r="F14" s="67">
        <f>VLOOKUP($D14,testOutputs!$A$1:$BS$69,2,FALSE)</f>
        <v>3.1587142699999599E-2</v>
      </c>
      <c r="G14" s="67">
        <f>VLOOKUP($D14,testOutputs!$A$1:$BS$69,3,FALSE)</f>
        <v>4.3112726320344498E-2</v>
      </c>
      <c r="I14" s="2">
        <f t="shared" si="0"/>
        <v>167.56979202349788</v>
      </c>
      <c r="J14" s="2">
        <f t="shared" si="1"/>
        <v>228.71301312942757</v>
      </c>
      <c r="L14" t="s">
        <v>111</v>
      </c>
      <c r="M14" s="82">
        <v>80</v>
      </c>
      <c r="N14" s="2">
        <f t="shared" si="2"/>
        <v>2532.6760561980495</v>
      </c>
    </row>
    <row r="15" spans="2:14" x14ac:dyDescent="0.25">
      <c r="B15" s="22">
        <v>3</v>
      </c>
      <c r="C15" s="23" t="s">
        <v>10</v>
      </c>
      <c r="D15" t="str">
        <f t="shared" si="3"/>
        <v>Marquette</v>
      </c>
      <c r="F15" s="67">
        <f>VLOOKUP($D15,testOutputs!$A$1:$BS$69,2,FALSE)</f>
        <v>1.8838798300000101E-2</v>
      </c>
      <c r="G15" s="67">
        <f>VLOOKUP($D15,testOutputs!$A$1:$BS$69,3,FALSE)</f>
        <v>2.8202107139894201E-2</v>
      </c>
      <c r="I15" s="2">
        <f t="shared" si="0"/>
        <v>99.939824981500536</v>
      </c>
      <c r="J15" s="2">
        <f t="shared" si="1"/>
        <v>149.61217837713875</v>
      </c>
      <c r="L15" t="s">
        <v>116</v>
      </c>
      <c r="M15" s="82">
        <v>85</v>
      </c>
      <c r="N15" s="2">
        <f t="shared" si="2"/>
        <v>4511.9650758190637</v>
      </c>
    </row>
    <row r="16" spans="2:14" x14ac:dyDescent="0.25">
      <c r="B16" s="22">
        <v>2</v>
      </c>
      <c r="C16" s="23" t="s">
        <v>55</v>
      </c>
      <c r="D16" t="str">
        <f t="shared" si="3"/>
        <v>Miami (FL)</v>
      </c>
      <c r="F16" s="67">
        <f>VLOOKUP($D16,testOutputs!$A$1:$BS$69,2,FALSE)</f>
        <v>3.4369681399999498E-2</v>
      </c>
      <c r="G16" s="67">
        <f>VLOOKUP($D16,testOutputs!$A$1:$BS$69,3,FALSE)</f>
        <v>4.22141090460732E-2</v>
      </c>
      <c r="I16" s="2">
        <f t="shared" si="0"/>
        <v>182.33115982699735</v>
      </c>
      <c r="J16" s="2">
        <f t="shared" si="1"/>
        <v>223.94584848941832</v>
      </c>
      <c r="L16" t="s">
        <v>115</v>
      </c>
      <c r="M16" s="82">
        <v>200</v>
      </c>
      <c r="N16" s="2">
        <f t="shared" si="2"/>
        <v>5819.0821635024795</v>
      </c>
    </row>
    <row r="17" spans="2:14" x14ac:dyDescent="0.25">
      <c r="B17" s="22">
        <v>1</v>
      </c>
      <c r="C17" s="23" t="s">
        <v>56</v>
      </c>
      <c r="D17" t="str">
        <f t="shared" si="3"/>
        <v>Indiana</v>
      </c>
      <c r="F17" s="67">
        <f>VLOOKUP($D17,testOutputs!$A$1:$BS$69,2,FALSE)</f>
        <v>8.1784879200000798E-2</v>
      </c>
      <c r="G17" s="67">
        <f>VLOOKUP($D17,testOutputs!$A$1:$BS$69,3,FALSE)</f>
        <v>8.3379971468404895E-2</v>
      </c>
      <c r="I17" s="2">
        <f t="shared" si="0"/>
        <v>433.86878415600421</v>
      </c>
      <c r="J17" s="2">
        <f t="shared" si="1"/>
        <v>442.33074863988799</v>
      </c>
      <c r="L17" t="s">
        <v>112</v>
      </c>
      <c r="M17" s="82">
        <v>300</v>
      </c>
      <c r="N17" s="2">
        <f t="shared" si="2"/>
        <v>3668.1597250558398</v>
      </c>
    </row>
    <row r="18" spans="2:14" x14ac:dyDescent="0.25">
      <c r="B18" s="22"/>
      <c r="C18" s="30"/>
      <c r="M18" s="82"/>
    </row>
    <row r="19" spans="2:14" x14ac:dyDescent="0.25">
      <c r="B19" s="22"/>
      <c r="C19" s="35" t="s">
        <v>91</v>
      </c>
      <c r="M19" s="82"/>
    </row>
    <row r="20" spans="2:14" x14ac:dyDescent="0.25">
      <c r="B20" s="22">
        <v>13</v>
      </c>
      <c r="C20" s="23" t="s">
        <v>90</v>
      </c>
      <c r="F20" s="67">
        <f>Combos!E19</f>
        <v>3.124118400000001E-3</v>
      </c>
      <c r="G20" s="67">
        <f>Combos!F19</f>
        <v>6.5402877826912786E-3</v>
      </c>
      <c r="I20" s="2">
        <f>F20*$D$1</f>
        <v>16.573448112000005</v>
      </c>
      <c r="J20" s="2">
        <f>G20*$D$1</f>
        <v>34.69622668717723</v>
      </c>
      <c r="L20" t="s">
        <v>119</v>
      </c>
      <c r="M20" s="82">
        <v>40</v>
      </c>
      <c r="N20" s="2">
        <f t="shared" ref="N20:N32" si="4">M20/F20</f>
        <v>12803.612052603381</v>
      </c>
    </row>
    <row r="21" spans="2:14" x14ac:dyDescent="0.25">
      <c r="B21" s="22">
        <v>12</v>
      </c>
      <c r="C21" s="23" t="s">
        <v>25</v>
      </c>
      <c r="D21" t="str">
        <f>C21</f>
        <v>Akron</v>
      </c>
      <c r="F21" s="67">
        <f>VLOOKUP($D21,testOutputs!$A$1:$BS$69,2,FALSE)</f>
        <v>3.1103093999999801E-3</v>
      </c>
      <c r="G21" s="67">
        <f>VLOOKUP($D21,testOutputs!$A$1:$BS$69,3,FALSE)</f>
        <v>7.54455038824092E-3</v>
      </c>
      <c r="I21" s="2">
        <f t="shared" ref="I21:I32" si="5">F21*$D$1</f>
        <v>16.500191366999893</v>
      </c>
      <c r="J21" s="2">
        <f t="shared" ref="J21:J32" si="6">G21*$D$1</f>
        <v>40.023839809618082</v>
      </c>
      <c r="L21" t="s">
        <v>121</v>
      </c>
      <c r="M21" s="82">
        <v>35</v>
      </c>
      <c r="N21" s="2">
        <f t="shared" si="4"/>
        <v>11252.899791898588</v>
      </c>
    </row>
    <row r="22" spans="2:14" x14ac:dyDescent="0.25">
      <c r="B22" s="22">
        <v>11</v>
      </c>
      <c r="C22" s="23" t="s">
        <v>28</v>
      </c>
      <c r="D22" t="str">
        <f t="shared" ref="D22:D32" si="7">C22</f>
        <v>Minnesota</v>
      </c>
      <c r="F22" s="67">
        <f>VLOOKUP($D22,testOutputs!$A$1:$BS$69,2,FALSE)</f>
        <v>9.7685109999998496E-3</v>
      </c>
      <c r="G22" s="67">
        <f>VLOOKUP($D22,testOutputs!$A$1:$BS$69,3,FALSE)</f>
        <v>1.6284939522935301E-2</v>
      </c>
      <c r="I22" s="2">
        <f t="shared" si="5"/>
        <v>51.821950854999201</v>
      </c>
      <c r="J22" s="2">
        <f t="shared" si="6"/>
        <v>86.391604169171771</v>
      </c>
      <c r="L22" t="s">
        <v>112</v>
      </c>
      <c r="M22" s="82">
        <v>50</v>
      </c>
      <c r="N22" s="2">
        <f t="shared" si="4"/>
        <v>5118.4873518595386</v>
      </c>
    </row>
    <row r="23" spans="2:14" x14ac:dyDescent="0.25">
      <c r="B23" s="22">
        <v>10</v>
      </c>
      <c r="C23" s="23" t="s">
        <v>27</v>
      </c>
      <c r="D23" t="str">
        <f t="shared" si="7"/>
        <v>Oklahoma</v>
      </c>
      <c r="F23" s="67">
        <f>VLOOKUP($D23,testOutputs!$A$1:$BS$69,2,FALSE)</f>
        <v>6.0563170000000098E-3</v>
      </c>
      <c r="G23" s="67">
        <f>VLOOKUP($D23,testOutputs!$A$1:$BS$69,3,FALSE)</f>
        <v>1.0658858063517801E-2</v>
      </c>
      <c r="I23" s="2">
        <f t="shared" si="5"/>
        <v>32.12876168500005</v>
      </c>
      <c r="J23" s="2">
        <f t="shared" si="6"/>
        <v>56.54524202696193</v>
      </c>
      <c r="L23" t="s">
        <v>120</v>
      </c>
      <c r="M23" s="82">
        <v>45</v>
      </c>
      <c r="N23" s="2">
        <f t="shared" si="4"/>
        <v>7430.2583566877238</v>
      </c>
    </row>
    <row r="24" spans="2:14" x14ac:dyDescent="0.25">
      <c r="B24" s="22">
        <v>9</v>
      </c>
      <c r="C24" s="42" t="s">
        <v>51</v>
      </c>
      <c r="D24" t="str">
        <f t="shared" si="7"/>
        <v>Villanova</v>
      </c>
      <c r="F24" s="67">
        <f>VLOOKUP($D24,testOutputs!$A$1:$BS$69,2,FALSE)</f>
        <v>4.7919711999999202E-3</v>
      </c>
      <c r="G24" s="67">
        <f>VLOOKUP($D24,testOutputs!$A$1:$BS$69,3,FALSE)</f>
        <v>9.9488432704161207E-3</v>
      </c>
      <c r="I24" s="2">
        <f t="shared" si="5"/>
        <v>25.421407215999576</v>
      </c>
      <c r="J24" s="2">
        <f t="shared" si="6"/>
        <v>52.778613549557519</v>
      </c>
      <c r="L24" t="s">
        <v>119</v>
      </c>
      <c r="M24" s="82">
        <v>50</v>
      </c>
      <c r="N24" s="2">
        <f t="shared" si="4"/>
        <v>10434.119470501166</v>
      </c>
    </row>
    <row r="25" spans="2:14" x14ac:dyDescent="0.25">
      <c r="B25" s="22">
        <v>8</v>
      </c>
      <c r="C25" s="23" t="s">
        <v>32</v>
      </c>
      <c r="D25" t="str">
        <f t="shared" si="7"/>
        <v>North Carolina</v>
      </c>
      <c r="F25" s="67">
        <f>VLOOKUP($D25,testOutputs!$A$1:$BS$69,2,FALSE)</f>
        <v>1.23362068999999E-2</v>
      </c>
      <c r="G25" s="67">
        <f>VLOOKUP($D25,testOutputs!$A$1:$BS$69,3,FALSE)</f>
        <v>2.0257042550564801E-2</v>
      </c>
      <c r="I25" s="2">
        <f t="shared" si="5"/>
        <v>65.443577604499467</v>
      </c>
      <c r="J25" s="2">
        <f t="shared" si="6"/>
        <v>107.46361073074627</v>
      </c>
      <c r="L25" t="s">
        <v>118</v>
      </c>
      <c r="M25" s="82">
        <v>60</v>
      </c>
      <c r="N25" s="2">
        <f t="shared" si="4"/>
        <v>4863.7316548249919</v>
      </c>
    </row>
    <row r="26" spans="2:14" x14ac:dyDescent="0.25">
      <c r="B26" s="22">
        <v>7</v>
      </c>
      <c r="C26" s="23" t="s">
        <v>49</v>
      </c>
      <c r="D26" t="str">
        <f t="shared" si="7"/>
        <v>San Diego State</v>
      </c>
      <c r="F26" s="67">
        <f>VLOOKUP($D26,testOutputs!$A$1:$BS$69,2,FALSE)</f>
        <v>1.02723807E-2</v>
      </c>
      <c r="G26" s="67">
        <f>VLOOKUP($D26,testOutputs!$A$1:$BS$69,3,FALSE)</f>
        <v>1.5375350284119699E-2</v>
      </c>
      <c r="I26" s="2">
        <f t="shared" si="5"/>
        <v>54.4949796135</v>
      </c>
      <c r="J26" s="2">
        <f t="shared" si="6"/>
        <v>81.566233257255007</v>
      </c>
      <c r="L26" t="s">
        <v>112</v>
      </c>
      <c r="M26" s="82">
        <v>70</v>
      </c>
      <c r="N26" s="2">
        <f t="shared" si="4"/>
        <v>6814.3891902292917</v>
      </c>
    </row>
    <row r="27" spans="2:14" x14ac:dyDescent="0.25">
      <c r="B27" s="22">
        <v>6</v>
      </c>
      <c r="C27" s="23" t="s">
        <v>50</v>
      </c>
      <c r="D27" t="str">
        <f t="shared" si="7"/>
        <v>UCLA</v>
      </c>
      <c r="F27" s="67">
        <f>VLOOKUP($D27,testOutputs!$A$1:$BS$69,2,FALSE)</f>
        <v>5.1083472000000097E-3</v>
      </c>
      <c r="G27" s="67">
        <f>VLOOKUP($D27,testOutputs!$A$1:$BS$69,3,FALSE)</f>
        <v>9.8944518479879701E-3</v>
      </c>
      <c r="I27" s="2">
        <f t="shared" si="5"/>
        <v>27.099781896000053</v>
      </c>
      <c r="J27" s="2">
        <f t="shared" si="6"/>
        <v>52.490067053576183</v>
      </c>
      <c r="L27" t="s">
        <v>114</v>
      </c>
      <c r="M27" s="82">
        <v>70</v>
      </c>
      <c r="N27" s="2">
        <f t="shared" si="4"/>
        <v>13703.062313383842</v>
      </c>
    </row>
    <row r="28" spans="2:14" x14ac:dyDescent="0.25">
      <c r="B28" s="22">
        <v>5</v>
      </c>
      <c r="C28" s="23" t="s">
        <v>48</v>
      </c>
      <c r="D28" t="str">
        <f t="shared" si="7"/>
        <v>VCU</v>
      </c>
      <c r="F28" s="67">
        <f>VLOOKUP($D28,testOutputs!$A$1:$BS$69,2,FALSE)</f>
        <v>1.6227129400000002E-2</v>
      </c>
      <c r="G28" s="67">
        <f>VLOOKUP($D28,testOutputs!$A$1:$BS$69,3,FALSE)</f>
        <v>2.30594350501814E-2</v>
      </c>
      <c r="I28" s="2">
        <f t="shared" si="5"/>
        <v>86.084921467000015</v>
      </c>
      <c r="J28" s="2">
        <f t="shared" si="6"/>
        <v>122.33030294121232</v>
      </c>
      <c r="L28" t="s">
        <v>122</v>
      </c>
      <c r="M28" s="82">
        <v>85</v>
      </c>
      <c r="N28" s="2">
        <f t="shared" si="4"/>
        <v>5238.1415039433896</v>
      </c>
    </row>
    <row r="29" spans="2:14" x14ac:dyDescent="0.25">
      <c r="B29" s="22">
        <v>4</v>
      </c>
      <c r="C29" s="23" t="s">
        <v>60</v>
      </c>
      <c r="D29" t="str">
        <f t="shared" si="7"/>
        <v>Michigan</v>
      </c>
      <c r="F29" s="67">
        <f>VLOOKUP($D29,testOutputs!$A$1:$BS$69,2,FALSE)</f>
        <v>2.7904583600000098E-2</v>
      </c>
      <c r="G29" s="67">
        <f>VLOOKUP($D29,testOutputs!$A$1:$BS$69,3,FALSE)</f>
        <v>4.0071419062899599E-2</v>
      </c>
      <c r="I29" s="2">
        <f t="shared" si="5"/>
        <v>148.03381599800053</v>
      </c>
      <c r="J29" s="2">
        <f t="shared" si="6"/>
        <v>212.57887812868236</v>
      </c>
      <c r="L29" t="s">
        <v>116</v>
      </c>
      <c r="M29" s="82">
        <v>110</v>
      </c>
      <c r="N29" s="2">
        <f t="shared" si="4"/>
        <v>3942.0047106526117</v>
      </c>
    </row>
    <row r="30" spans="2:14" x14ac:dyDescent="0.25">
      <c r="B30" s="22">
        <v>3</v>
      </c>
      <c r="C30" s="23" t="s">
        <v>66</v>
      </c>
      <c r="D30" t="str">
        <f t="shared" si="7"/>
        <v>Florida</v>
      </c>
      <c r="F30" s="67">
        <f>VLOOKUP($D30,testOutputs!$A$1:$BS$69,2,FALSE)</f>
        <v>7.7902513000000201E-2</v>
      </c>
      <c r="G30" s="67">
        <f>VLOOKUP($D30,testOutputs!$A$1:$BS$69,3,FALSE)</f>
        <v>8.2937432339909203E-2</v>
      </c>
      <c r="I30" s="2">
        <f t="shared" si="5"/>
        <v>413.27283146500105</v>
      </c>
      <c r="J30" s="2">
        <f t="shared" si="6"/>
        <v>439.98307856321833</v>
      </c>
      <c r="L30" t="s">
        <v>111</v>
      </c>
      <c r="M30" s="82">
        <v>200</v>
      </c>
      <c r="N30" s="2">
        <f t="shared" si="4"/>
        <v>2567.3112753114842</v>
      </c>
    </row>
    <row r="31" spans="2:14" x14ac:dyDescent="0.25">
      <c r="B31" s="22">
        <v>2</v>
      </c>
      <c r="C31" s="23" t="s">
        <v>61</v>
      </c>
      <c r="D31" t="str">
        <f t="shared" si="7"/>
        <v>Georgetown</v>
      </c>
      <c r="F31" s="67">
        <f>VLOOKUP($D31,testOutputs!$A$1:$BS$69,2,FALSE)</f>
        <v>2.91206604000004E-2</v>
      </c>
      <c r="G31" s="67">
        <f>VLOOKUP($D31,testOutputs!$A$1:$BS$69,3,FALSE)</f>
        <v>4.0782094118768597E-2</v>
      </c>
      <c r="I31" s="2">
        <f t="shared" si="5"/>
        <v>154.48510342200211</v>
      </c>
      <c r="J31" s="2">
        <f t="shared" si="6"/>
        <v>216.34900930006739</v>
      </c>
      <c r="L31" t="s">
        <v>118</v>
      </c>
      <c r="M31" s="82">
        <v>170</v>
      </c>
      <c r="N31" s="2">
        <f t="shared" si="4"/>
        <v>5837.7796954082014</v>
      </c>
    </row>
    <row r="32" spans="2:14" x14ac:dyDescent="0.25">
      <c r="B32" s="22">
        <v>1</v>
      </c>
      <c r="C32" s="23" t="s">
        <v>70</v>
      </c>
      <c r="D32" t="str">
        <f t="shared" si="7"/>
        <v>Kansas</v>
      </c>
      <c r="F32" s="67">
        <f>VLOOKUP($D32,testOutputs!$A$1:$BS$69,2,FALSE)</f>
        <v>5.1297751799999999E-2</v>
      </c>
      <c r="G32" s="67">
        <f>VLOOKUP($D32,testOutputs!$A$1:$BS$69,3,FALSE)</f>
        <v>6.3673247404004693E-2</v>
      </c>
      <c r="I32" s="2">
        <f t="shared" si="5"/>
        <v>272.13457329900001</v>
      </c>
      <c r="J32" s="2">
        <f t="shared" si="6"/>
        <v>337.78657747824491</v>
      </c>
      <c r="L32" t="s">
        <v>117</v>
      </c>
      <c r="M32" s="82">
        <v>375</v>
      </c>
      <c r="N32" s="2">
        <f t="shared" si="4"/>
        <v>7310.2618894888883</v>
      </c>
    </row>
    <row r="33" spans="2:14" x14ac:dyDescent="0.25">
      <c r="B33" s="22"/>
      <c r="C33" s="23"/>
      <c r="M33" s="82"/>
    </row>
    <row r="34" spans="2:14" x14ac:dyDescent="0.25">
      <c r="B34" s="22"/>
      <c r="C34" s="35" t="s">
        <v>92</v>
      </c>
      <c r="M34" s="82"/>
    </row>
    <row r="35" spans="2:14" x14ac:dyDescent="0.25">
      <c r="B35" s="22">
        <v>13</v>
      </c>
      <c r="C35" s="23" t="s">
        <v>90</v>
      </c>
      <c r="F35" s="67">
        <f>Combos!E29</f>
        <v>4.7264238999999795E-3</v>
      </c>
      <c r="G35" s="67">
        <f>Combos!F29</f>
        <v>8.8252152030839845E-3</v>
      </c>
      <c r="I35" s="2">
        <f>F35*$D$1</f>
        <v>25.07367878949989</v>
      </c>
      <c r="J35" s="2">
        <f>G35*$D$1</f>
        <v>46.81776665236054</v>
      </c>
      <c r="L35" t="s">
        <v>119</v>
      </c>
      <c r="M35" s="82">
        <v>40</v>
      </c>
      <c r="N35" s="2">
        <f t="shared" ref="N35:N47" si="8">M35/F35</f>
        <v>8463.0580849932176</v>
      </c>
    </row>
    <row r="36" spans="2:14" x14ac:dyDescent="0.25">
      <c r="B36" s="22">
        <v>12</v>
      </c>
      <c r="C36" s="23" t="s">
        <v>38</v>
      </c>
      <c r="D36" t="str">
        <f>C36</f>
        <v>Oregon</v>
      </c>
      <c r="F36" s="67">
        <f>VLOOKUP($D36,testOutputs!$A$1:$BS$69,2,FALSE)</f>
        <v>5.8708043000000997E-3</v>
      </c>
      <c r="G36" s="67">
        <f>VLOOKUP($D36,testOutputs!$A$1:$BS$69,3,FALSE)</f>
        <v>1.08804578797901E-2</v>
      </c>
      <c r="I36" s="2">
        <f t="shared" ref="I36:I47" si="9">F36*$D$1</f>
        <v>31.14461681150053</v>
      </c>
      <c r="J36" s="2">
        <f t="shared" ref="J36:J47" si="10">G36*$D$1</f>
        <v>57.720829052286476</v>
      </c>
      <c r="L36" t="s">
        <v>115</v>
      </c>
      <c r="M36" s="82">
        <v>60</v>
      </c>
      <c r="N36" s="2">
        <f t="shared" si="8"/>
        <v>10220.064736274548</v>
      </c>
    </row>
    <row r="37" spans="2:14" x14ac:dyDescent="0.25">
      <c r="B37" s="22">
        <v>11</v>
      </c>
      <c r="C37" s="23" t="s">
        <v>93</v>
      </c>
      <c r="D37" t="str">
        <f t="shared" ref="D37:D47" si="11">C37</f>
        <v>Mid Tenn / St. Mary's</v>
      </c>
      <c r="F37" s="67">
        <f>Combos!E36</f>
        <v>8.4052303999999998E-3</v>
      </c>
      <c r="G37" s="67">
        <f>Combos!F36</f>
        <v>1.5368997832843852E-2</v>
      </c>
      <c r="I37" s="2">
        <f t="shared" si="9"/>
        <v>44.589747271999997</v>
      </c>
      <c r="J37" s="2">
        <f t="shared" si="10"/>
        <v>81.532533503236635</v>
      </c>
      <c r="L37" t="s">
        <v>118</v>
      </c>
      <c r="M37" s="82">
        <v>35</v>
      </c>
      <c r="N37" s="2">
        <f t="shared" si="8"/>
        <v>4164.0738366910209</v>
      </c>
    </row>
    <row r="38" spans="2:14" x14ac:dyDescent="0.25">
      <c r="B38" s="22">
        <v>10</v>
      </c>
      <c r="C38" s="23" t="s">
        <v>52</v>
      </c>
      <c r="D38" t="str">
        <f t="shared" si="11"/>
        <v>Cincinnati</v>
      </c>
      <c r="F38" s="67">
        <f>VLOOKUP($D38,testOutputs!$A$1:$BS$69,2,FALSE)</f>
        <v>5.8887611000000197E-3</v>
      </c>
      <c r="G38" s="67">
        <f>VLOOKUP($D38,testOutputs!$A$1:$BS$69,3,FALSE)</f>
        <v>1.1913308376325199E-2</v>
      </c>
      <c r="I38" s="2">
        <f t="shared" si="9"/>
        <v>31.239877635500104</v>
      </c>
      <c r="J38" s="2">
        <f t="shared" si="10"/>
        <v>63.200100936405185</v>
      </c>
      <c r="L38" t="s">
        <v>116</v>
      </c>
      <c r="M38" s="82">
        <v>45</v>
      </c>
      <c r="N38" s="2">
        <f t="shared" si="8"/>
        <v>7641.6752583153439</v>
      </c>
    </row>
    <row r="39" spans="2:14" x14ac:dyDescent="0.25">
      <c r="B39" s="22">
        <v>9</v>
      </c>
      <c r="C39" s="23" t="s">
        <v>68</v>
      </c>
      <c r="D39" t="str">
        <f t="shared" si="11"/>
        <v>Missouri</v>
      </c>
      <c r="F39" s="67">
        <f>VLOOKUP($D39,testOutputs!$A$1:$BS$69,2,FALSE)</f>
        <v>1.1934355299999999E-2</v>
      </c>
      <c r="G39" s="67">
        <f>VLOOKUP($D39,testOutputs!$A$1:$BS$69,3,FALSE)</f>
        <v>2.3695480859665899E-2</v>
      </c>
      <c r="I39" s="2">
        <f t="shared" si="9"/>
        <v>63.311754866499996</v>
      </c>
      <c r="J39" s="2">
        <f t="shared" si="10"/>
        <v>125.70452596052759</v>
      </c>
      <c r="L39" t="s">
        <v>116</v>
      </c>
      <c r="M39" s="82">
        <v>45</v>
      </c>
      <c r="N39" s="2">
        <f t="shared" si="8"/>
        <v>3770.6268054546695</v>
      </c>
    </row>
    <row r="40" spans="2:14" x14ac:dyDescent="0.25">
      <c r="B40" s="22">
        <v>8</v>
      </c>
      <c r="C40" s="23" t="s">
        <v>36</v>
      </c>
      <c r="D40" t="str">
        <f t="shared" si="11"/>
        <v>Colorado State</v>
      </c>
      <c r="F40" s="67">
        <f>VLOOKUP($D40,testOutputs!$A$1:$BS$69,2,FALSE)</f>
        <v>5.3056955000000197E-3</v>
      </c>
      <c r="G40" s="67">
        <f>VLOOKUP($D40,testOutputs!$A$1:$BS$69,3,FALSE)</f>
        <v>1.11685671325972E-2</v>
      </c>
      <c r="I40" s="2">
        <f t="shared" si="9"/>
        <v>28.146714627500106</v>
      </c>
      <c r="J40" s="2">
        <f t="shared" si="10"/>
        <v>59.249248638428142</v>
      </c>
      <c r="L40" t="s">
        <v>112</v>
      </c>
      <c r="M40" s="82">
        <v>45</v>
      </c>
      <c r="N40" s="2">
        <f t="shared" si="8"/>
        <v>8481.4516777300614</v>
      </c>
    </row>
    <row r="41" spans="2:14" x14ac:dyDescent="0.25">
      <c r="B41" s="22">
        <v>7</v>
      </c>
      <c r="C41" s="23" t="s">
        <v>35</v>
      </c>
      <c r="D41" t="str">
        <f t="shared" si="11"/>
        <v>Creighton</v>
      </c>
      <c r="F41" s="67">
        <f>VLOOKUP($D41,testOutputs!$A$1:$BS$69,2,FALSE)</f>
        <v>1.27781442000001E-2</v>
      </c>
      <c r="G41" s="67">
        <f>VLOOKUP($D41,testOutputs!$A$1:$BS$69,3,FALSE)</f>
        <v>2.22946118243274E-2</v>
      </c>
      <c r="I41" s="2">
        <f t="shared" si="9"/>
        <v>67.788054981000528</v>
      </c>
      <c r="J41" s="2">
        <f t="shared" si="10"/>
        <v>118.27291572805686</v>
      </c>
      <c r="L41" t="s">
        <v>118</v>
      </c>
      <c r="M41" s="82">
        <v>55</v>
      </c>
      <c r="N41" s="2">
        <f t="shared" si="8"/>
        <v>4304.2243959024636</v>
      </c>
    </row>
    <row r="42" spans="2:14" x14ac:dyDescent="0.25">
      <c r="B42" s="22">
        <v>6</v>
      </c>
      <c r="C42" s="23" t="s">
        <v>23</v>
      </c>
      <c r="D42" t="str">
        <f t="shared" si="11"/>
        <v>Memphis</v>
      </c>
      <c r="F42" s="67">
        <f>VLOOKUP($D42,testOutputs!$A$1:$BS$69,2,FALSE)</f>
        <v>9.2265029999999398E-3</v>
      </c>
      <c r="G42" s="67">
        <f>VLOOKUP($D42,testOutputs!$A$1:$BS$69,3,FALSE)</f>
        <v>1.56188179532206E-2</v>
      </c>
      <c r="I42" s="2">
        <f t="shared" si="9"/>
        <v>48.946598414999677</v>
      </c>
      <c r="J42" s="2">
        <f t="shared" si="10"/>
        <v>82.857829241835276</v>
      </c>
      <c r="L42" t="s">
        <v>119</v>
      </c>
      <c r="M42" s="82">
        <v>55</v>
      </c>
      <c r="N42" s="2">
        <f t="shared" si="8"/>
        <v>5961.0883993643483</v>
      </c>
    </row>
    <row r="43" spans="2:14" x14ac:dyDescent="0.25">
      <c r="B43" s="22">
        <v>5</v>
      </c>
      <c r="C43" s="23" t="s">
        <v>62</v>
      </c>
      <c r="D43" t="str">
        <f t="shared" si="11"/>
        <v>Oklahoma State</v>
      </c>
      <c r="F43" s="67">
        <f>VLOOKUP($D43,testOutputs!$A$1:$BS$69,2,FALSE)</f>
        <v>1.37320933E-2</v>
      </c>
      <c r="G43" s="67">
        <f>VLOOKUP($D43,testOutputs!$A$1:$BS$69,3,FALSE)</f>
        <v>2.3021191517423101E-2</v>
      </c>
      <c r="I43" s="2">
        <f t="shared" si="9"/>
        <v>72.848754956500002</v>
      </c>
      <c r="J43" s="2">
        <f t="shared" si="10"/>
        <v>122.12742099992956</v>
      </c>
      <c r="L43" t="s">
        <v>119</v>
      </c>
      <c r="M43" s="82">
        <v>65</v>
      </c>
      <c r="N43" s="2">
        <f t="shared" si="8"/>
        <v>4733.4371082375328</v>
      </c>
    </row>
    <row r="44" spans="2:14" x14ac:dyDescent="0.25">
      <c r="B44" s="22">
        <v>4</v>
      </c>
      <c r="C44" s="23" t="s">
        <v>54</v>
      </c>
      <c r="D44" t="str">
        <f t="shared" si="11"/>
        <v>Saint Louis</v>
      </c>
      <c r="F44" s="67">
        <f>VLOOKUP($D44,testOutputs!$A$1:$BS$69,2,FALSE)</f>
        <v>1.9690636399999999E-2</v>
      </c>
      <c r="G44" s="67">
        <f>VLOOKUP($D44,testOutputs!$A$1:$BS$69,3,FALSE)</f>
        <v>2.7781591297362199E-2</v>
      </c>
      <c r="I44" s="2">
        <f t="shared" si="9"/>
        <v>104.458826102</v>
      </c>
      <c r="J44" s="2">
        <f t="shared" si="10"/>
        <v>147.38134183250645</v>
      </c>
      <c r="L44" t="s">
        <v>122</v>
      </c>
      <c r="M44" s="82">
        <v>90</v>
      </c>
      <c r="N44" s="2">
        <f t="shared" si="8"/>
        <v>4570.7004167727155</v>
      </c>
    </row>
    <row r="45" spans="2:14" x14ac:dyDescent="0.25">
      <c r="B45" s="22">
        <v>3</v>
      </c>
      <c r="C45" s="23" t="s">
        <v>47</v>
      </c>
      <c r="D45" t="str">
        <f t="shared" si="11"/>
        <v>Michigan State</v>
      </c>
      <c r="F45" s="67">
        <f>VLOOKUP($D45,testOutputs!$A$1:$BS$69,2,FALSE)</f>
        <v>3.0962513199999799E-2</v>
      </c>
      <c r="G45" s="67">
        <f>VLOOKUP($D45,testOutputs!$A$1:$BS$69,3,FALSE)</f>
        <v>4.4301763888344697E-2</v>
      </c>
      <c r="I45" s="2">
        <f t="shared" si="9"/>
        <v>164.25613252599894</v>
      </c>
      <c r="J45" s="2">
        <f t="shared" si="10"/>
        <v>235.02085742766863</v>
      </c>
      <c r="L45" t="s">
        <v>121</v>
      </c>
      <c r="M45" s="82">
        <v>275</v>
      </c>
      <c r="N45" s="2">
        <f t="shared" si="8"/>
        <v>8881.7079616134579</v>
      </c>
    </row>
    <row r="46" spans="2:14" x14ac:dyDescent="0.25">
      <c r="B46" s="22">
        <v>2</v>
      </c>
      <c r="C46" s="23" t="s">
        <v>59</v>
      </c>
      <c r="D46" t="str">
        <f t="shared" si="11"/>
        <v>Duke</v>
      </c>
      <c r="F46" s="67">
        <f>VLOOKUP($D46,testOutputs!$A$1:$BS$69,2,FALSE)</f>
        <v>4.4149381699999997E-2</v>
      </c>
      <c r="G46" s="67">
        <f>VLOOKUP($D46,testOutputs!$A$1:$BS$69,3,FALSE)</f>
        <v>5.7600296198620102E-2</v>
      </c>
      <c r="I46" s="2">
        <f t="shared" si="9"/>
        <v>234.21246991849998</v>
      </c>
      <c r="J46" s="2">
        <f t="shared" si="10"/>
        <v>305.56957133367962</v>
      </c>
      <c r="L46" t="s">
        <v>112</v>
      </c>
      <c r="M46" s="82">
        <v>235</v>
      </c>
      <c r="N46" s="2">
        <f t="shared" si="8"/>
        <v>5322.8378507506941</v>
      </c>
    </row>
    <row r="47" spans="2:14" x14ac:dyDescent="0.25">
      <c r="B47" s="22">
        <v>1</v>
      </c>
      <c r="C47" s="23" t="s">
        <v>53</v>
      </c>
      <c r="D47" t="str">
        <f t="shared" si="11"/>
        <v>Louisville</v>
      </c>
      <c r="F47" s="67">
        <f>VLOOKUP($D47,testOutputs!$A$1:$BS$69,2,FALSE)</f>
        <v>8.8707457699998701E-2</v>
      </c>
      <c r="G47" s="67">
        <f>VLOOKUP($D47,testOutputs!$A$1:$BS$69,3,FALSE)</f>
        <v>8.9096729754861007E-2</v>
      </c>
      <c r="I47" s="2">
        <f t="shared" si="9"/>
        <v>470.59306309849313</v>
      </c>
      <c r="J47" s="2">
        <f t="shared" si="10"/>
        <v>472.65815134953766</v>
      </c>
      <c r="L47" t="s">
        <v>115</v>
      </c>
      <c r="M47" s="82">
        <v>475</v>
      </c>
      <c r="N47" s="2">
        <f t="shared" si="8"/>
        <v>5354.6794408922278</v>
      </c>
    </row>
    <row r="48" spans="2:14" x14ac:dyDescent="0.25">
      <c r="B48" s="22"/>
      <c r="C48" s="23"/>
      <c r="M48" s="82"/>
    </row>
    <row r="49" spans="2:14" x14ac:dyDescent="0.25">
      <c r="B49" s="22"/>
      <c r="C49" s="35" t="s">
        <v>94</v>
      </c>
      <c r="M49" s="82"/>
    </row>
    <row r="50" spans="2:14" x14ac:dyDescent="0.25">
      <c r="B50" s="22">
        <v>13</v>
      </c>
      <c r="C50" s="23" t="s">
        <v>90</v>
      </c>
      <c r="F50" s="67">
        <f>Combos!E46</f>
        <v>7.2196929999999377E-3</v>
      </c>
      <c r="G50" s="67">
        <f>Combos!F46</f>
        <v>1.0728058672760547E-2</v>
      </c>
      <c r="I50" s="2">
        <f>F50*$D$1</f>
        <v>38.300471364999666</v>
      </c>
      <c r="J50" s="2">
        <f>G50*$D$1</f>
        <v>56.912351258994704</v>
      </c>
      <c r="L50" t="s">
        <v>123</v>
      </c>
      <c r="M50" s="82">
        <v>40</v>
      </c>
      <c r="N50" s="2">
        <f t="shared" ref="N50:N62" si="12">M50/F50</f>
        <v>5540.4017871674523</v>
      </c>
    </row>
    <row r="51" spans="2:14" x14ac:dyDescent="0.25">
      <c r="B51" s="22">
        <v>12</v>
      </c>
      <c r="C51" s="23" t="s">
        <v>95</v>
      </c>
      <c r="D51" t="s">
        <v>16</v>
      </c>
      <c r="F51" s="67">
        <f>VLOOKUP($D51,testOutputs!$A$1:$BS$69,2,FALSE)</f>
        <v>5.8330755999998502E-3</v>
      </c>
      <c r="G51" s="67">
        <f>VLOOKUP($D51,testOutputs!$A$1:$BS$69,3,FALSE)</f>
        <v>1.5186238256758701E-2</v>
      </c>
      <c r="I51" s="2">
        <f t="shared" ref="I51:I62" si="13">F51*$D$1</f>
        <v>30.944466057999204</v>
      </c>
      <c r="J51" s="2">
        <f t="shared" ref="J51:J62" si="14">G51*$D$1</f>
        <v>80.562993952104904</v>
      </c>
      <c r="L51" t="s">
        <v>121</v>
      </c>
      <c r="M51" s="82">
        <v>50</v>
      </c>
      <c r="N51" s="2">
        <f t="shared" si="12"/>
        <v>8571.8072983661114</v>
      </c>
    </row>
    <row r="52" spans="2:14" x14ac:dyDescent="0.25">
      <c r="B52" s="22">
        <v>11</v>
      </c>
      <c r="C52" s="23" t="s">
        <v>46</v>
      </c>
      <c r="D52" t="str">
        <f t="shared" ref="D52:D62" si="15">C52</f>
        <v>Belmont</v>
      </c>
      <c r="F52" s="67">
        <f>VLOOKUP($D52,testOutputs!$A$1:$BS$69,2,FALSE)</f>
        <v>5.7253876000000897E-3</v>
      </c>
      <c r="G52" s="67">
        <f>VLOOKUP($D52,testOutputs!$A$1:$BS$69,3,FALSE)</f>
        <v>1.2086302218002E-2</v>
      </c>
      <c r="I52" s="2">
        <f t="shared" si="13"/>
        <v>30.373181218000475</v>
      </c>
      <c r="J52" s="2">
        <f t="shared" si="14"/>
        <v>64.117833266500611</v>
      </c>
      <c r="L52" t="s">
        <v>116</v>
      </c>
      <c r="M52" s="82">
        <v>35</v>
      </c>
      <c r="N52" s="2">
        <f t="shared" si="12"/>
        <v>6113.1232407740308</v>
      </c>
    </row>
    <row r="53" spans="2:14" x14ac:dyDescent="0.25">
      <c r="B53" s="22">
        <v>10</v>
      </c>
      <c r="C53" s="23" t="s">
        <v>18</v>
      </c>
      <c r="D53" t="str">
        <f t="shared" si="15"/>
        <v>Iowa State</v>
      </c>
      <c r="F53" s="67">
        <f>VLOOKUP($D53,testOutputs!$A$1:$BS$69,2,FALSE)</f>
        <v>7.8548600999998695E-3</v>
      </c>
      <c r="G53" s="67">
        <f>VLOOKUP($D53,testOutputs!$A$1:$BS$69,3,FALSE)</f>
        <v>1.55453860361462E-2</v>
      </c>
      <c r="I53" s="2">
        <f t="shared" si="13"/>
        <v>41.670032830499309</v>
      </c>
      <c r="J53" s="2">
        <f t="shared" si="14"/>
        <v>82.468272921755599</v>
      </c>
      <c r="L53" t="s">
        <v>117</v>
      </c>
      <c r="M53" s="82">
        <v>35</v>
      </c>
      <c r="N53" s="2">
        <f t="shared" si="12"/>
        <v>4455.840021899382</v>
      </c>
    </row>
    <row r="54" spans="2:14" x14ac:dyDescent="0.25">
      <c r="B54" s="22">
        <v>9</v>
      </c>
      <c r="C54" s="23" t="s">
        <v>20</v>
      </c>
      <c r="D54" t="str">
        <f t="shared" si="15"/>
        <v>Wichita State</v>
      </c>
      <c r="F54" s="67">
        <f>VLOOKUP($D54,testOutputs!$A$1:$BS$69,2,FALSE)</f>
        <v>4.8038226000000003E-3</v>
      </c>
      <c r="G54" s="67">
        <f>VLOOKUP($D54,testOutputs!$A$1:$BS$69,3,FALSE)</f>
        <v>1.0690026914493099E-2</v>
      </c>
      <c r="I54" s="2">
        <f t="shared" si="13"/>
        <v>25.484278893000003</v>
      </c>
      <c r="J54" s="2">
        <f t="shared" si="14"/>
        <v>56.710592781385891</v>
      </c>
      <c r="L54" t="s">
        <v>112</v>
      </c>
      <c r="M54" s="82">
        <v>50</v>
      </c>
      <c r="N54" s="2">
        <f t="shared" si="12"/>
        <v>10408.377694879906</v>
      </c>
    </row>
    <row r="55" spans="2:14" x14ac:dyDescent="0.25">
      <c r="B55" s="22">
        <v>8</v>
      </c>
      <c r="C55" s="23" t="s">
        <v>45</v>
      </c>
      <c r="D55" t="str">
        <f t="shared" si="15"/>
        <v>Pittsburgh</v>
      </c>
      <c r="F55" s="67">
        <f>VLOOKUP($D55,testOutputs!$A$1:$BS$69,2,FALSE)</f>
        <v>1.9757114299999701E-2</v>
      </c>
      <c r="G55" s="67">
        <f>VLOOKUP($D55,testOutputs!$A$1:$BS$69,3,FALSE)</f>
        <v>3.6980013047709301E-2</v>
      </c>
      <c r="I55" s="2">
        <f t="shared" si="13"/>
        <v>104.81149136149841</v>
      </c>
      <c r="J55" s="2">
        <f t="shared" si="14"/>
        <v>196.17896921809785</v>
      </c>
      <c r="L55" t="s">
        <v>112</v>
      </c>
      <c r="M55" s="82">
        <v>100</v>
      </c>
      <c r="N55" s="2">
        <f t="shared" si="12"/>
        <v>5061.4679088029325</v>
      </c>
    </row>
    <row r="56" spans="2:14" x14ac:dyDescent="0.25">
      <c r="B56" s="22">
        <v>7</v>
      </c>
      <c r="C56" s="23" t="s">
        <v>58</v>
      </c>
      <c r="D56" t="str">
        <f t="shared" si="15"/>
        <v>Notre Dame</v>
      </c>
      <c r="F56" s="67">
        <f>VLOOKUP($D56,testOutputs!$A$1:$BS$69,2,FALSE)</f>
        <v>1.0952924899999999E-2</v>
      </c>
      <c r="G56" s="67">
        <f>VLOOKUP($D56,testOutputs!$A$1:$BS$69,3,FALSE)</f>
        <v>2.04303224228812E-2</v>
      </c>
      <c r="I56" s="2">
        <f t="shared" si="13"/>
        <v>58.105266594499994</v>
      </c>
      <c r="J56" s="2">
        <f t="shared" si="14"/>
        <v>108.38286045338477</v>
      </c>
      <c r="L56" t="s">
        <v>112</v>
      </c>
      <c r="M56" s="82">
        <v>70</v>
      </c>
      <c r="N56" s="2">
        <f t="shared" si="12"/>
        <v>6390.9869408490149</v>
      </c>
    </row>
    <row r="57" spans="2:14" x14ac:dyDescent="0.25">
      <c r="B57" s="22">
        <v>6</v>
      </c>
      <c r="C57" s="23" t="s">
        <v>19</v>
      </c>
      <c r="D57" t="str">
        <f t="shared" si="15"/>
        <v>Arizona</v>
      </c>
      <c r="F57" s="67">
        <f>VLOOKUP($D57,testOutputs!$A$1:$BS$69,2,FALSE)</f>
        <v>1.6472177100000401E-2</v>
      </c>
      <c r="G57" s="67">
        <f>VLOOKUP($D57,testOutputs!$A$1:$BS$69,3,FALSE)</f>
        <v>2.5435898318299802E-2</v>
      </c>
      <c r="I57" s="2">
        <f t="shared" si="13"/>
        <v>87.384899515502127</v>
      </c>
      <c r="J57" s="2">
        <f t="shared" si="14"/>
        <v>134.93744057858044</v>
      </c>
      <c r="L57" t="s">
        <v>111</v>
      </c>
      <c r="M57" s="82">
        <v>70</v>
      </c>
      <c r="N57" s="2">
        <f t="shared" si="12"/>
        <v>4249.5900557066188</v>
      </c>
    </row>
    <row r="58" spans="2:14" x14ac:dyDescent="0.25">
      <c r="B58" s="47">
        <v>5</v>
      </c>
      <c r="C58" s="23" t="s">
        <v>57</v>
      </c>
      <c r="D58" t="str">
        <f t="shared" si="15"/>
        <v>Wisconsin</v>
      </c>
      <c r="F58" s="67">
        <f>VLOOKUP($D58,testOutputs!$A$1:$BS$69,2,FALSE)</f>
        <v>2.7567899300000101E-2</v>
      </c>
      <c r="G58" s="67">
        <f>VLOOKUP($D58,testOutputs!$A$1:$BS$69,3,FALSE)</f>
        <v>4.44768168332298E-2</v>
      </c>
      <c r="I58" s="2">
        <f t="shared" si="13"/>
        <v>146.24770578650055</v>
      </c>
      <c r="J58" s="2">
        <f t="shared" si="14"/>
        <v>235.94951330028408</v>
      </c>
      <c r="L58" t="s">
        <v>112</v>
      </c>
      <c r="M58" s="82">
        <v>145</v>
      </c>
      <c r="N58" s="2">
        <f t="shared" si="12"/>
        <v>5259.7406288407137</v>
      </c>
    </row>
    <row r="59" spans="2:14" x14ac:dyDescent="0.25">
      <c r="B59" s="47">
        <v>4</v>
      </c>
      <c r="C59" s="23" t="s">
        <v>43</v>
      </c>
      <c r="D59" t="str">
        <f t="shared" si="15"/>
        <v>Kansas State</v>
      </c>
      <c r="F59" s="67">
        <f>VLOOKUP($D59,testOutputs!$A$1:$BS$69,2,FALSE)</f>
        <v>1.29633576999999E-2</v>
      </c>
      <c r="G59" s="67">
        <f>VLOOKUP($D59,testOutputs!$A$1:$BS$69,3,FALSE)</f>
        <v>2.0085215499264598E-2</v>
      </c>
      <c r="I59" s="2">
        <f t="shared" si="13"/>
        <v>68.770612598499469</v>
      </c>
      <c r="J59" s="2">
        <f t="shared" si="14"/>
        <v>106.5520682235987</v>
      </c>
      <c r="L59" t="s">
        <v>123</v>
      </c>
      <c r="M59" s="82">
        <v>120</v>
      </c>
      <c r="N59" s="2">
        <f t="shared" si="12"/>
        <v>9256.8609751469648</v>
      </c>
    </row>
    <row r="60" spans="2:14" x14ac:dyDescent="0.25">
      <c r="B60" s="47">
        <v>3</v>
      </c>
      <c r="C60" s="23" t="s">
        <v>65</v>
      </c>
      <c r="D60" t="str">
        <f t="shared" si="15"/>
        <v>New Mexico</v>
      </c>
      <c r="F60" s="67">
        <f>VLOOKUP($D60,testOutputs!$A$1:$BS$69,2,FALSE)</f>
        <v>2.06884000999999E-2</v>
      </c>
      <c r="G60" s="67">
        <f>VLOOKUP($D60,testOutputs!$A$1:$BS$69,3,FALSE)</f>
        <v>2.5694014243393501E-2</v>
      </c>
      <c r="I60" s="2">
        <f t="shared" si="13"/>
        <v>109.75196253049947</v>
      </c>
      <c r="J60" s="2">
        <f t="shared" si="14"/>
        <v>136.30674556120252</v>
      </c>
      <c r="L60" t="s">
        <v>115</v>
      </c>
      <c r="M60" s="82">
        <v>140</v>
      </c>
      <c r="N60" s="2">
        <f t="shared" si="12"/>
        <v>6767.0771699741381</v>
      </c>
    </row>
    <row r="61" spans="2:14" x14ac:dyDescent="0.25">
      <c r="B61" s="47">
        <v>2</v>
      </c>
      <c r="C61" s="23" t="s">
        <v>44</v>
      </c>
      <c r="D61" t="str">
        <f t="shared" si="15"/>
        <v>Ohio State</v>
      </c>
      <c r="F61" s="67">
        <f>VLOOKUP($D61,testOutputs!$A$1:$BS$69,2,FALSE)</f>
        <v>4.9815802699999502E-2</v>
      </c>
      <c r="G61" s="67">
        <f>VLOOKUP($D61,testOutputs!$A$1:$BS$69,3,FALSE)</f>
        <v>6.2425876879746697E-2</v>
      </c>
      <c r="I61" s="2">
        <f t="shared" si="13"/>
        <v>264.27283332349737</v>
      </c>
      <c r="J61" s="2">
        <f t="shared" si="14"/>
        <v>331.16927684705621</v>
      </c>
      <c r="L61" t="s">
        <v>124</v>
      </c>
      <c r="M61" s="82">
        <v>310</v>
      </c>
      <c r="N61" s="2">
        <f t="shared" si="12"/>
        <v>6222.9249193650576</v>
      </c>
    </row>
    <row r="62" spans="2:14" x14ac:dyDescent="0.25">
      <c r="B62" s="47">
        <v>1</v>
      </c>
      <c r="C62" s="23" t="s">
        <v>69</v>
      </c>
      <c r="D62" t="str">
        <f t="shared" si="15"/>
        <v>Gonzaga</v>
      </c>
      <c r="F62" s="67">
        <f>VLOOKUP($D62,testOutputs!$A$1:$BS$69,2,FALSE)</f>
        <v>4.8245484999999699E-2</v>
      </c>
      <c r="G62" s="67">
        <f>VLOOKUP($D62,testOutputs!$A$1:$BS$69,3,FALSE)</f>
        <v>6.1998705573652099E-2</v>
      </c>
      <c r="I62" s="2">
        <f t="shared" si="13"/>
        <v>255.9422979249984</v>
      </c>
      <c r="J62" s="2">
        <f t="shared" si="14"/>
        <v>328.90313306822441</v>
      </c>
      <c r="L62" t="s">
        <v>113</v>
      </c>
      <c r="M62" s="82">
        <v>300</v>
      </c>
      <c r="N62" s="2">
        <f t="shared" si="12"/>
        <v>6218.1984490362547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42" activePane="bottomRight" state="frozen"/>
      <selection pane="topRight" activeCell="D1" sqref="D1"/>
      <selection pane="bottomLeft" activeCell="A11" sqref="A11"/>
      <selection pane="bottomRight" activeCell="B11" sqref="B11:C42"/>
    </sheetView>
  </sheetViews>
  <sheetFormatPr defaultRowHeight="12.75" x14ac:dyDescent="0.2"/>
  <cols>
    <col min="1" max="2" width="9.140625" style="4"/>
    <col min="3" max="3" width="19.7109375" style="4" bestFit="1" customWidth="1"/>
    <col min="4" max="4" width="12.7109375" style="4" customWidth="1"/>
    <col min="5" max="5" width="16" style="4" customWidth="1"/>
    <col min="6" max="12" width="11.7109375" style="4" customWidth="1"/>
    <col min="13" max="14" width="10.7109375" style="4" customWidth="1"/>
    <col min="15" max="17" width="9.140625" style="4"/>
    <col min="18" max="24" width="13.7109375" style="4" customWidth="1"/>
    <col min="25" max="26" width="9.140625" style="4"/>
    <col min="27" max="33" width="13.7109375" style="4" customWidth="1"/>
    <col min="34" max="16384" width="9.140625" style="4"/>
  </cols>
  <sheetData>
    <row r="1" spans="1:14" x14ac:dyDescent="0.2">
      <c r="K1" s="5"/>
    </row>
    <row r="2" spans="1:14" x14ac:dyDescent="0.2">
      <c r="F2" s="6"/>
      <c r="G2" s="7" t="s">
        <v>71</v>
      </c>
      <c r="H2" s="8"/>
      <c r="I2" s="9">
        <f>SUM(E25,E40,E55,E70)</f>
        <v>0</v>
      </c>
    </row>
    <row r="3" spans="1:14" x14ac:dyDescent="0.2">
      <c r="F3" s="6"/>
      <c r="J3" s="10"/>
    </row>
    <row r="4" spans="1:14" x14ac:dyDescent="0.2">
      <c r="D4" s="11"/>
      <c r="E4" s="12" t="s">
        <v>72</v>
      </c>
      <c r="F4" s="56">
        <f>+F5*$I$2</f>
        <v>0</v>
      </c>
      <c r="G4" s="56">
        <f>+G5*$I$2</f>
        <v>0</v>
      </c>
      <c r="H4" s="56">
        <f>+H5*$I$2</f>
        <v>0</v>
      </c>
      <c r="I4" s="56">
        <f>+I5*$I$2</f>
        <v>0</v>
      </c>
      <c r="J4" s="56">
        <f>+J5*$I$2</f>
        <v>0</v>
      </c>
      <c r="K4" s="57">
        <f>+K5*$I$2</f>
        <v>0</v>
      </c>
    </row>
    <row r="5" spans="1:14" x14ac:dyDescent="0.2">
      <c r="D5" s="13"/>
      <c r="E5" s="14" t="s">
        <v>73</v>
      </c>
      <c r="F5" s="58">
        <f>+F6*16</f>
        <v>0.17</v>
      </c>
      <c r="G5" s="58">
        <f>+G6*8</f>
        <v>0.16</v>
      </c>
      <c r="H5" s="58">
        <f>+H6*4</f>
        <v>0.15</v>
      </c>
      <c r="I5" s="58">
        <f>+I6*2</f>
        <v>0.14000000000000001</v>
      </c>
      <c r="J5" s="58">
        <f>+J6*1</f>
        <v>0.13</v>
      </c>
      <c r="K5" s="59">
        <f>+K6*1</f>
        <v>0.25</v>
      </c>
    </row>
    <row r="6" spans="1:14" x14ac:dyDescent="0.2">
      <c r="E6" s="14" t="s">
        <v>74</v>
      </c>
      <c r="F6" s="60">
        <v>1.0625000000000001E-2</v>
      </c>
      <c r="G6" s="60">
        <v>0.02</v>
      </c>
      <c r="H6" s="60">
        <v>3.7499999999999999E-2</v>
      </c>
      <c r="I6" s="60">
        <v>7.0000000000000007E-2</v>
      </c>
      <c r="J6" s="60">
        <v>0.13</v>
      </c>
      <c r="K6" s="61">
        <v>0.25</v>
      </c>
    </row>
    <row r="7" spans="1:14" x14ac:dyDescent="0.2">
      <c r="E7" s="15" t="s">
        <v>75</v>
      </c>
      <c r="F7" s="62">
        <f>F6*$I$2</f>
        <v>0</v>
      </c>
      <c r="G7" s="62">
        <f>G6*$I$2</f>
        <v>0</v>
      </c>
      <c r="H7" s="62">
        <f>H6*$I$2</f>
        <v>0</v>
      </c>
      <c r="I7" s="62">
        <f>I6*$I$2</f>
        <v>0</v>
      </c>
      <c r="J7" s="62">
        <f>J6*$I$2</f>
        <v>0</v>
      </c>
      <c r="K7" s="63">
        <f>K6*$I$2</f>
        <v>0</v>
      </c>
      <c r="L7" s="16"/>
    </row>
    <row r="8" spans="1:14" ht="13.5" thickBot="1" x14ac:dyDescent="0.25"/>
    <row r="9" spans="1:14" ht="15" customHeight="1" thickBot="1" x14ac:dyDescent="0.25">
      <c r="C9" s="17"/>
      <c r="D9" s="52" t="s">
        <v>76</v>
      </c>
      <c r="E9" s="53"/>
      <c r="F9" s="53"/>
      <c r="G9" s="53"/>
      <c r="H9" s="53"/>
      <c r="I9" s="53"/>
      <c r="J9" s="53"/>
      <c r="K9" s="53"/>
      <c r="L9" s="54"/>
      <c r="M9" s="52" t="s">
        <v>77</v>
      </c>
      <c r="N9" s="54"/>
    </row>
    <row r="10" spans="1:14" ht="15" customHeight="1" thickBot="1" x14ac:dyDescent="0.25">
      <c r="D10" s="55" t="s">
        <v>78</v>
      </c>
      <c r="E10" s="55" t="s">
        <v>79</v>
      </c>
      <c r="F10" s="55" t="s">
        <v>80</v>
      </c>
      <c r="G10" s="55" t="s">
        <v>81</v>
      </c>
      <c r="H10" s="55" t="s">
        <v>82</v>
      </c>
      <c r="I10" s="55" t="s">
        <v>83</v>
      </c>
      <c r="J10" s="55" t="s">
        <v>84</v>
      </c>
      <c r="K10" s="55" t="s">
        <v>85</v>
      </c>
      <c r="L10" s="55" t="s">
        <v>86</v>
      </c>
      <c r="M10" s="55" t="s">
        <v>87</v>
      </c>
      <c r="N10" s="55" t="s">
        <v>88</v>
      </c>
    </row>
    <row r="11" spans="1:14" x14ac:dyDescent="0.2">
      <c r="C11" s="17" t="s">
        <v>89</v>
      </c>
      <c r="D11" s="18"/>
      <c r="E11" s="18"/>
      <c r="F11" s="19"/>
      <c r="G11" s="19"/>
      <c r="H11" s="19"/>
      <c r="I11" s="19"/>
      <c r="J11" s="19"/>
      <c r="K11" s="20"/>
    </row>
    <row r="12" spans="1:14" s="23" customFormat="1" x14ac:dyDescent="0.2">
      <c r="A12" s="21"/>
      <c r="B12" s="22">
        <v>13</v>
      </c>
      <c r="C12" s="23" t="s">
        <v>90</v>
      </c>
      <c r="D12" s="24"/>
      <c r="E12" s="25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7">
        <v>0</v>
      </c>
      <c r="L12" s="64">
        <f>SUMPRODUCT(F12:K12,$F$7:$K$7)</f>
        <v>0</v>
      </c>
      <c r="M12" s="28" t="e">
        <f>+L12/E12-1</f>
        <v>#DIV/0!</v>
      </c>
      <c r="N12" s="29">
        <f>+L12-E12</f>
        <v>0</v>
      </c>
    </row>
    <row r="13" spans="1:14" s="23" customFormat="1" x14ac:dyDescent="0.2">
      <c r="A13" s="21"/>
      <c r="B13" s="22">
        <v>12</v>
      </c>
      <c r="C13" s="23" t="s">
        <v>12</v>
      </c>
      <c r="D13" s="24"/>
      <c r="E13" s="25"/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7">
        <v>0</v>
      </c>
      <c r="L13" s="65">
        <f>SUMPRODUCT(F13:K13,$F$7:$K$7)</f>
        <v>0</v>
      </c>
      <c r="M13" s="28" t="e">
        <f>+L13/E13-1</f>
        <v>#DIV/0!</v>
      </c>
      <c r="N13" s="29">
        <f>+L13-E13</f>
        <v>0</v>
      </c>
    </row>
    <row r="14" spans="1:14" s="23" customFormat="1" x14ac:dyDescent="0.2">
      <c r="A14" s="21"/>
      <c r="B14" s="22">
        <v>11</v>
      </c>
      <c r="C14" s="23" t="s">
        <v>8</v>
      </c>
      <c r="D14" s="24"/>
      <c r="E14" s="25"/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7">
        <v>0</v>
      </c>
      <c r="L14" s="65">
        <f>SUMPRODUCT(F14:K14,$F$7:$K$7)</f>
        <v>0</v>
      </c>
      <c r="M14" s="28" t="e">
        <f>+L14/E14-1</f>
        <v>#DIV/0!</v>
      </c>
      <c r="N14" s="29">
        <f>+L14-E14</f>
        <v>0</v>
      </c>
    </row>
    <row r="15" spans="1:14" s="23" customFormat="1" x14ac:dyDescent="0.2">
      <c r="A15" s="21"/>
      <c r="B15" s="22">
        <v>10</v>
      </c>
      <c r="C15" s="23" t="s">
        <v>7</v>
      </c>
      <c r="D15" s="24"/>
      <c r="E15" s="25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7">
        <v>0</v>
      </c>
      <c r="L15" s="65">
        <f>SUMPRODUCT(F15:K15,$F$7:$K$7)</f>
        <v>0</v>
      </c>
      <c r="M15" s="28" t="e">
        <f>+L15/E15-1</f>
        <v>#DIV/0!</v>
      </c>
      <c r="N15" s="29">
        <f>+L15-E15</f>
        <v>0</v>
      </c>
    </row>
    <row r="16" spans="1:14" s="23" customFormat="1" x14ac:dyDescent="0.2">
      <c r="A16" s="21"/>
      <c r="B16" s="22">
        <v>9</v>
      </c>
      <c r="C16" s="23" t="s">
        <v>9</v>
      </c>
      <c r="D16" s="24"/>
      <c r="E16" s="25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7">
        <v>0</v>
      </c>
      <c r="L16" s="65">
        <f>SUMPRODUCT(F16:K16,$F$7:$K$7)</f>
        <v>0</v>
      </c>
      <c r="M16" s="28" t="e">
        <f>+L16/E16-1</f>
        <v>#DIV/0!</v>
      </c>
      <c r="N16" s="29">
        <f>+L16-E16</f>
        <v>0</v>
      </c>
    </row>
    <row r="17" spans="1:14" s="23" customFormat="1" x14ac:dyDescent="0.2">
      <c r="A17" s="21"/>
      <c r="B17" s="22">
        <v>8</v>
      </c>
      <c r="C17" s="23" t="s">
        <v>39</v>
      </c>
      <c r="D17" s="24"/>
      <c r="E17" s="25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7">
        <v>0</v>
      </c>
      <c r="L17" s="65">
        <f>SUMPRODUCT(F17:K17,$F$7:$K$7)</f>
        <v>0</v>
      </c>
      <c r="M17" s="28" t="e">
        <f>+L17/E17-1</f>
        <v>#DIV/0!</v>
      </c>
      <c r="N17" s="29">
        <f>+L17-E17</f>
        <v>0</v>
      </c>
    </row>
    <row r="18" spans="1:14" s="23" customFormat="1" x14ac:dyDescent="0.2">
      <c r="A18" s="21"/>
      <c r="B18" s="22">
        <v>7</v>
      </c>
      <c r="C18" s="23" t="s">
        <v>41</v>
      </c>
      <c r="D18" s="24"/>
      <c r="E18" s="25"/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7">
        <v>0</v>
      </c>
      <c r="L18" s="65">
        <f>SUMPRODUCT(F18:K18,$F$7:$K$7)</f>
        <v>0</v>
      </c>
      <c r="M18" s="28" t="e">
        <f>+L18/E18-1</f>
        <v>#DIV/0!</v>
      </c>
      <c r="N18" s="29">
        <f>+L18-E18</f>
        <v>0</v>
      </c>
    </row>
    <row r="19" spans="1:14" s="23" customFormat="1" x14ac:dyDescent="0.2">
      <c r="A19" s="21"/>
      <c r="B19" s="22">
        <v>6</v>
      </c>
      <c r="C19" s="23" t="s">
        <v>40</v>
      </c>
      <c r="D19" s="24"/>
      <c r="E19" s="25"/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7">
        <v>0</v>
      </c>
      <c r="L19" s="65">
        <f>SUMPRODUCT(F19:K19,$F$7:$K$7)</f>
        <v>0</v>
      </c>
      <c r="M19" s="28" t="e">
        <f>+L19/E19-1</f>
        <v>#DIV/0!</v>
      </c>
      <c r="N19" s="29">
        <f>+L19-E19</f>
        <v>0</v>
      </c>
    </row>
    <row r="20" spans="1:14" s="23" customFormat="1" x14ac:dyDescent="0.2">
      <c r="A20" s="21"/>
      <c r="B20" s="22">
        <v>5</v>
      </c>
      <c r="C20" s="23" t="s">
        <v>67</v>
      </c>
      <c r="D20" s="24"/>
      <c r="E20" s="25"/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7">
        <v>0</v>
      </c>
      <c r="L20" s="65">
        <f>SUMPRODUCT(F20:K20,$F$7:$K$7)</f>
        <v>0</v>
      </c>
      <c r="M20" s="28" t="e">
        <f>+L20/E20-1</f>
        <v>#DIV/0!</v>
      </c>
      <c r="N20" s="29">
        <f>+L20-E20</f>
        <v>0</v>
      </c>
    </row>
    <row r="21" spans="1:14" s="23" customFormat="1" x14ac:dyDescent="0.2">
      <c r="A21" s="21"/>
      <c r="B21" s="22">
        <v>4</v>
      </c>
      <c r="C21" s="23" t="s">
        <v>42</v>
      </c>
      <c r="D21" s="24"/>
      <c r="E21" s="25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7">
        <v>0</v>
      </c>
      <c r="L21" s="65">
        <f>SUMPRODUCT(F21:K21,$F$7:$K$7)</f>
        <v>0</v>
      </c>
      <c r="M21" s="28" t="e">
        <f>+L21/E21-1</f>
        <v>#DIV/0!</v>
      </c>
      <c r="N21" s="29">
        <f>+L21-E21</f>
        <v>0</v>
      </c>
    </row>
    <row r="22" spans="1:14" s="23" customFormat="1" x14ac:dyDescent="0.2">
      <c r="A22" s="21"/>
      <c r="B22" s="22">
        <v>3</v>
      </c>
      <c r="C22" s="23" t="s">
        <v>10</v>
      </c>
      <c r="D22" s="24"/>
      <c r="E22" s="25"/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7">
        <v>0</v>
      </c>
      <c r="L22" s="65">
        <f>SUMPRODUCT(F22:K22,$F$7:$K$7)</f>
        <v>0</v>
      </c>
      <c r="M22" s="28" t="e">
        <f>+L22/E22-1</f>
        <v>#DIV/0!</v>
      </c>
      <c r="N22" s="29">
        <f>+L22-E22</f>
        <v>0</v>
      </c>
    </row>
    <row r="23" spans="1:14" s="23" customFormat="1" x14ac:dyDescent="0.2">
      <c r="A23" s="21"/>
      <c r="B23" s="22">
        <v>2</v>
      </c>
      <c r="C23" s="23" t="s">
        <v>55</v>
      </c>
      <c r="D23" s="24"/>
      <c r="E23" s="25"/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7">
        <v>0</v>
      </c>
      <c r="L23" s="65">
        <f>SUMPRODUCT(F23:K23,$F$7:$K$7)</f>
        <v>0</v>
      </c>
      <c r="M23" s="28" t="e">
        <f>+L23/E23-1</f>
        <v>#DIV/0!</v>
      </c>
      <c r="N23" s="29">
        <f>+L23-E23</f>
        <v>0</v>
      </c>
    </row>
    <row r="24" spans="1:14" s="23" customFormat="1" x14ac:dyDescent="0.2">
      <c r="A24" s="21"/>
      <c r="B24" s="22">
        <v>1</v>
      </c>
      <c r="C24" s="23" t="s">
        <v>56</v>
      </c>
      <c r="D24" s="24"/>
      <c r="E24" s="25"/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7">
        <v>0</v>
      </c>
      <c r="L24" s="65">
        <f>SUMPRODUCT(F24:K24,$F$7:$K$7)</f>
        <v>0</v>
      </c>
      <c r="M24" s="28" t="e">
        <f>+L24/E24-1</f>
        <v>#DIV/0!</v>
      </c>
      <c r="N24" s="29">
        <f>+L24-E24</f>
        <v>0</v>
      </c>
    </row>
    <row r="25" spans="1:14" s="23" customFormat="1" x14ac:dyDescent="0.2">
      <c r="A25" s="21"/>
      <c r="B25" s="22"/>
      <c r="C25" s="30"/>
      <c r="D25" s="24"/>
      <c r="E25" s="31">
        <f>+SUM(E12:E24)</f>
        <v>0</v>
      </c>
      <c r="F25" s="32">
        <f>SUM(F12:F24)</f>
        <v>0</v>
      </c>
      <c r="G25" s="33">
        <f>SUM(G12:G24)</f>
        <v>0</v>
      </c>
      <c r="H25" s="33">
        <f>SUM(H12:H24)</f>
        <v>0</v>
      </c>
      <c r="I25" s="33">
        <f>SUM(I12:I24)</f>
        <v>0</v>
      </c>
      <c r="J25" s="33">
        <f>SUM(J12:J24)</f>
        <v>0</v>
      </c>
      <c r="K25" s="34">
        <f>SUM(K12:K24)</f>
        <v>0</v>
      </c>
      <c r="L25" s="66">
        <f>SUM(L12:L24)</f>
        <v>0</v>
      </c>
    </row>
    <row r="26" spans="1:14" s="23" customFormat="1" x14ac:dyDescent="0.2">
      <c r="B26" s="22"/>
      <c r="C26" s="35" t="s">
        <v>91</v>
      </c>
      <c r="D26" s="24"/>
      <c r="E26" s="36"/>
      <c r="F26" s="37"/>
      <c r="G26" s="37"/>
      <c r="H26" s="37"/>
      <c r="I26" s="37"/>
      <c r="J26" s="37"/>
      <c r="K26" s="38"/>
      <c r="L26" s="39"/>
    </row>
    <row r="27" spans="1:14" s="23" customFormat="1" x14ac:dyDescent="0.2">
      <c r="A27" s="40"/>
      <c r="B27" s="22">
        <v>13</v>
      </c>
      <c r="C27" s="23" t="s">
        <v>90</v>
      </c>
      <c r="D27" s="24"/>
      <c r="E27" s="25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7">
        <v>0</v>
      </c>
      <c r="L27" s="64">
        <f>SUMPRODUCT(F27:K27,$F$7:$K$7)</f>
        <v>0</v>
      </c>
      <c r="M27" s="28" t="e">
        <f>+L27/E27-1</f>
        <v>#DIV/0!</v>
      </c>
      <c r="N27" s="29">
        <f>+L27-E27</f>
        <v>0</v>
      </c>
    </row>
    <row r="28" spans="1:14" s="23" customFormat="1" x14ac:dyDescent="0.2">
      <c r="A28" s="41"/>
      <c r="B28" s="22">
        <v>12</v>
      </c>
      <c r="C28" s="23" t="s">
        <v>25</v>
      </c>
      <c r="D28" s="24"/>
      <c r="E28" s="25"/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7">
        <v>0</v>
      </c>
      <c r="L28" s="65">
        <f>SUMPRODUCT(F28:K28,$F$7:$K$7)</f>
        <v>0</v>
      </c>
      <c r="M28" s="28" t="e">
        <f>+L28/E28-1</f>
        <v>#DIV/0!</v>
      </c>
      <c r="N28" s="29">
        <f>+L28-E28</f>
        <v>0</v>
      </c>
    </row>
    <row r="29" spans="1:14" s="23" customFormat="1" x14ac:dyDescent="0.2">
      <c r="B29" s="22">
        <v>11</v>
      </c>
      <c r="C29" s="23" t="s">
        <v>28</v>
      </c>
      <c r="D29" s="24"/>
      <c r="E29" s="25"/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7">
        <v>0</v>
      </c>
      <c r="L29" s="65">
        <f>SUMPRODUCT(F29:K29,$F$7:$K$7)</f>
        <v>0</v>
      </c>
      <c r="M29" s="28" t="e">
        <f>+L29/E29-1</f>
        <v>#DIV/0!</v>
      </c>
      <c r="N29" s="29">
        <f>+L29-E29</f>
        <v>0</v>
      </c>
    </row>
    <row r="30" spans="1:14" s="23" customFormat="1" x14ac:dyDescent="0.2">
      <c r="B30" s="22">
        <v>10</v>
      </c>
      <c r="C30" s="23" t="s">
        <v>27</v>
      </c>
      <c r="D30" s="24"/>
      <c r="E30" s="25"/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7">
        <v>0</v>
      </c>
      <c r="L30" s="65">
        <f>SUMPRODUCT(F30:K30,$F$7:$K$7)</f>
        <v>0</v>
      </c>
      <c r="M30" s="28" t="e">
        <f>+L30/E30-1</f>
        <v>#DIV/0!</v>
      </c>
      <c r="N30" s="29">
        <f>+L30-E30</f>
        <v>0</v>
      </c>
    </row>
    <row r="31" spans="1:14" s="23" customFormat="1" x14ac:dyDescent="0.2">
      <c r="B31" s="22">
        <v>9</v>
      </c>
      <c r="C31" s="42" t="s">
        <v>51</v>
      </c>
      <c r="D31" s="24"/>
      <c r="E31" s="25"/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7">
        <v>0</v>
      </c>
      <c r="L31" s="65">
        <f>SUMPRODUCT(F31:K31,$F$7:$K$7)</f>
        <v>0</v>
      </c>
      <c r="M31" s="28" t="e">
        <f>+L31/E31-1</f>
        <v>#DIV/0!</v>
      </c>
      <c r="N31" s="29">
        <f>+L31-E31</f>
        <v>0</v>
      </c>
    </row>
    <row r="32" spans="1:14" s="23" customFormat="1" x14ac:dyDescent="0.2">
      <c r="B32" s="22">
        <v>8</v>
      </c>
      <c r="C32" s="23" t="s">
        <v>32</v>
      </c>
      <c r="D32" s="24"/>
      <c r="E32" s="25"/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7">
        <v>0</v>
      </c>
      <c r="L32" s="65">
        <f>SUMPRODUCT(F32:K32,$F$7:$K$7)</f>
        <v>0</v>
      </c>
      <c r="M32" s="28" t="e">
        <f>+L32/E32-1</f>
        <v>#DIV/0!</v>
      </c>
      <c r="N32" s="29">
        <f>+L32-E32</f>
        <v>0</v>
      </c>
    </row>
    <row r="33" spans="1:14" s="23" customFormat="1" x14ac:dyDescent="0.2">
      <c r="B33" s="22">
        <v>7</v>
      </c>
      <c r="C33" s="23" t="s">
        <v>49</v>
      </c>
      <c r="D33" s="24"/>
      <c r="E33" s="25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7">
        <v>0</v>
      </c>
      <c r="L33" s="65">
        <f>SUMPRODUCT(F33:K33,$F$7:$K$7)</f>
        <v>0</v>
      </c>
      <c r="M33" s="28" t="e">
        <f>+L33/E33-1</f>
        <v>#DIV/0!</v>
      </c>
      <c r="N33" s="29">
        <f>+L33-E33</f>
        <v>0</v>
      </c>
    </row>
    <row r="34" spans="1:14" s="23" customFormat="1" x14ac:dyDescent="0.2">
      <c r="B34" s="22">
        <v>6</v>
      </c>
      <c r="C34" s="23" t="s">
        <v>50</v>
      </c>
      <c r="D34" s="24"/>
      <c r="E34" s="25"/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7">
        <v>0</v>
      </c>
      <c r="L34" s="65">
        <f>SUMPRODUCT(F34:K34,$F$7:$K$7)</f>
        <v>0</v>
      </c>
      <c r="M34" s="28" t="e">
        <f>+L34/E34-1</f>
        <v>#DIV/0!</v>
      </c>
      <c r="N34" s="29">
        <f>+L34-E34</f>
        <v>0</v>
      </c>
    </row>
    <row r="35" spans="1:14" s="23" customFormat="1" x14ac:dyDescent="0.2">
      <c r="B35" s="22">
        <v>5</v>
      </c>
      <c r="C35" s="23" t="s">
        <v>48</v>
      </c>
      <c r="D35" s="24"/>
      <c r="E35" s="25"/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7">
        <v>0</v>
      </c>
      <c r="L35" s="65">
        <f>SUMPRODUCT(F35:K35,$F$7:$K$7)</f>
        <v>0</v>
      </c>
      <c r="M35" s="28" t="e">
        <f>+L35/E35-1</f>
        <v>#DIV/0!</v>
      </c>
      <c r="N35" s="29">
        <f>+L35-E35</f>
        <v>0</v>
      </c>
    </row>
    <row r="36" spans="1:14" s="23" customFormat="1" x14ac:dyDescent="0.2">
      <c r="B36" s="22">
        <v>4</v>
      </c>
      <c r="C36" s="23" t="s">
        <v>60</v>
      </c>
      <c r="D36" s="24"/>
      <c r="E36" s="25"/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7">
        <v>0</v>
      </c>
      <c r="L36" s="65">
        <f>SUMPRODUCT(F36:K36,$F$7:$K$7)</f>
        <v>0</v>
      </c>
      <c r="M36" s="28" t="e">
        <f>+L36/E36-1</f>
        <v>#DIV/0!</v>
      </c>
      <c r="N36" s="29">
        <f>+L36-E36</f>
        <v>0</v>
      </c>
    </row>
    <row r="37" spans="1:14" s="23" customFormat="1" x14ac:dyDescent="0.2">
      <c r="B37" s="22">
        <v>3</v>
      </c>
      <c r="C37" s="23" t="s">
        <v>66</v>
      </c>
      <c r="D37" s="24"/>
      <c r="E37" s="25"/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7">
        <v>0</v>
      </c>
      <c r="L37" s="65">
        <f>SUMPRODUCT(F37:K37,$F$7:$K$7)</f>
        <v>0</v>
      </c>
      <c r="M37" s="28" t="e">
        <f>+L37/E37-1</f>
        <v>#DIV/0!</v>
      </c>
      <c r="N37" s="29">
        <f>+L37-E37</f>
        <v>0</v>
      </c>
    </row>
    <row r="38" spans="1:14" s="23" customFormat="1" x14ac:dyDescent="0.2">
      <c r="A38" s="43"/>
      <c r="B38" s="22">
        <v>2</v>
      </c>
      <c r="C38" s="23" t="s">
        <v>61</v>
      </c>
      <c r="D38" s="24"/>
      <c r="E38" s="25"/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7">
        <v>0</v>
      </c>
      <c r="L38" s="65">
        <f>SUMPRODUCT(F38:K38,$F$7:$K$7)</f>
        <v>0</v>
      </c>
      <c r="M38" s="28" t="e">
        <f>+L38/E38-1</f>
        <v>#DIV/0!</v>
      </c>
      <c r="N38" s="29">
        <f>+L38-E38</f>
        <v>0</v>
      </c>
    </row>
    <row r="39" spans="1:14" s="23" customFormat="1" x14ac:dyDescent="0.2">
      <c r="B39" s="22">
        <v>1</v>
      </c>
      <c r="C39" s="23" t="s">
        <v>70</v>
      </c>
      <c r="D39" s="24"/>
      <c r="E39" s="25"/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7">
        <v>0</v>
      </c>
      <c r="L39" s="65">
        <f>SUMPRODUCT(F39:K39,$F$7:$K$7)</f>
        <v>0</v>
      </c>
      <c r="M39" s="28" t="e">
        <f>+L39/E39-1</f>
        <v>#DIV/0!</v>
      </c>
      <c r="N39" s="29">
        <f>+L39-E39</f>
        <v>0</v>
      </c>
    </row>
    <row r="40" spans="1:14" s="23" customFormat="1" x14ac:dyDescent="0.2">
      <c r="B40" s="22"/>
      <c r="D40" s="24"/>
      <c r="E40" s="31">
        <f>+SUM(E27:E39)</f>
        <v>0</v>
      </c>
      <c r="F40" s="32">
        <f>SUM(F27:F39)</f>
        <v>0</v>
      </c>
      <c r="G40" s="33">
        <f>SUM(G27:G39)</f>
        <v>0</v>
      </c>
      <c r="H40" s="33">
        <f>SUM(H27:H39)</f>
        <v>0</v>
      </c>
      <c r="I40" s="33">
        <f>SUM(I27:I39)</f>
        <v>0</v>
      </c>
      <c r="J40" s="33">
        <f>SUM(J27:J39)</f>
        <v>0</v>
      </c>
      <c r="K40" s="34">
        <f>SUM(K27:K39)</f>
        <v>0</v>
      </c>
      <c r="L40" s="66">
        <f>SUM(L27:L39)</f>
        <v>0</v>
      </c>
    </row>
    <row r="41" spans="1:14" s="23" customFormat="1" x14ac:dyDescent="0.2">
      <c r="B41" s="22"/>
      <c r="C41" s="35" t="s">
        <v>92</v>
      </c>
      <c r="D41" s="24"/>
      <c r="E41" s="36"/>
      <c r="F41" s="37"/>
      <c r="G41" s="37"/>
      <c r="H41" s="37"/>
      <c r="I41" s="37"/>
      <c r="J41" s="37"/>
      <c r="K41" s="38"/>
      <c r="L41" s="39"/>
    </row>
    <row r="42" spans="1:14" s="23" customFormat="1" x14ac:dyDescent="0.2">
      <c r="B42" s="22">
        <v>13</v>
      </c>
      <c r="C42" s="23" t="s">
        <v>90</v>
      </c>
      <c r="D42" s="24"/>
      <c r="E42" s="25"/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7">
        <v>0</v>
      </c>
      <c r="L42" s="64">
        <f>SUMPRODUCT(F42:K42,$F$7:$K$7)</f>
        <v>0</v>
      </c>
      <c r="M42" s="28" t="e">
        <f>+L42/E42-1</f>
        <v>#DIV/0!</v>
      </c>
      <c r="N42" s="29">
        <f>+L42-E42</f>
        <v>0</v>
      </c>
    </row>
    <row r="43" spans="1:14" s="23" customFormat="1" x14ac:dyDescent="0.2">
      <c r="A43" s="43"/>
      <c r="B43" s="22">
        <v>12</v>
      </c>
      <c r="C43" s="23" t="s">
        <v>38</v>
      </c>
      <c r="D43" s="24"/>
      <c r="E43" s="25"/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7">
        <v>0</v>
      </c>
      <c r="L43" s="65">
        <f>SUMPRODUCT(F43:K43,$F$7:$K$7)</f>
        <v>0</v>
      </c>
      <c r="M43" s="28" t="e">
        <f>+L43/E43-1</f>
        <v>#DIV/0!</v>
      </c>
      <c r="N43" s="29">
        <f>+L43-E43</f>
        <v>0</v>
      </c>
    </row>
    <row r="44" spans="1:14" s="23" customFormat="1" x14ac:dyDescent="0.2">
      <c r="B44" s="22">
        <v>11</v>
      </c>
      <c r="C44" s="23" t="s">
        <v>93</v>
      </c>
      <c r="D44" s="24"/>
      <c r="E44" s="25"/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7">
        <v>0</v>
      </c>
      <c r="L44" s="65">
        <f>SUMPRODUCT(F44:K44,$F$7:$K$7)</f>
        <v>0</v>
      </c>
      <c r="M44" s="28" t="e">
        <f>+L44/E44-1</f>
        <v>#DIV/0!</v>
      </c>
      <c r="N44" s="29">
        <f>+L44-E44</f>
        <v>0</v>
      </c>
    </row>
    <row r="45" spans="1:14" s="23" customFormat="1" x14ac:dyDescent="0.2">
      <c r="B45" s="22">
        <v>10</v>
      </c>
      <c r="C45" s="23" t="s">
        <v>52</v>
      </c>
      <c r="D45" s="24"/>
      <c r="E45" s="25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7">
        <v>0</v>
      </c>
      <c r="L45" s="65">
        <f>SUMPRODUCT(F45:K45,$F$7:$K$7)</f>
        <v>0</v>
      </c>
      <c r="M45" s="28" t="e">
        <f>+L45/E45-1</f>
        <v>#DIV/0!</v>
      </c>
      <c r="N45" s="29">
        <f>+L45-E45</f>
        <v>0</v>
      </c>
    </row>
    <row r="46" spans="1:14" s="23" customFormat="1" x14ac:dyDescent="0.2">
      <c r="B46" s="22">
        <v>9</v>
      </c>
      <c r="C46" s="23" t="s">
        <v>68</v>
      </c>
      <c r="D46" s="24"/>
      <c r="E46" s="25"/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7">
        <v>0</v>
      </c>
      <c r="L46" s="65">
        <f>SUMPRODUCT(F46:K46,$F$7:$K$7)</f>
        <v>0</v>
      </c>
      <c r="M46" s="28" t="e">
        <f>+L46/E46-1</f>
        <v>#DIV/0!</v>
      </c>
      <c r="N46" s="29">
        <f>+L46-E46</f>
        <v>0</v>
      </c>
    </row>
    <row r="47" spans="1:14" s="23" customFormat="1" x14ac:dyDescent="0.2">
      <c r="B47" s="22">
        <v>8</v>
      </c>
      <c r="C47" s="23" t="s">
        <v>36</v>
      </c>
      <c r="D47" s="24"/>
      <c r="E47" s="25"/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7">
        <v>0</v>
      </c>
      <c r="L47" s="65">
        <f>SUMPRODUCT(F47:K47,$F$7:$K$7)</f>
        <v>0</v>
      </c>
      <c r="M47" s="28" t="e">
        <f>+L47/E47-1</f>
        <v>#DIV/0!</v>
      </c>
      <c r="N47" s="29">
        <f>+L47-E47</f>
        <v>0</v>
      </c>
    </row>
    <row r="48" spans="1:14" s="23" customFormat="1" x14ac:dyDescent="0.2">
      <c r="B48" s="22">
        <v>7</v>
      </c>
      <c r="C48" s="23" t="s">
        <v>35</v>
      </c>
      <c r="D48" s="24"/>
      <c r="E48" s="25"/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7">
        <v>0</v>
      </c>
      <c r="L48" s="65">
        <f>SUMPRODUCT(F48:K48,$F$7:$K$7)</f>
        <v>0</v>
      </c>
      <c r="M48" s="28" t="e">
        <f>+L48/E48-1</f>
        <v>#DIV/0!</v>
      </c>
      <c r="N48" s="29">
        <f>+L48-E48</f>
        <v>0</v>
      </c>
    </row>
    <row r="49" spans="2:14" s="23" customFormat="1" x14ac:dyDescent="0.2">
      <c r="B49" s="22">
        <v>6</v>
      </c>
      <c r="C49" s="23" t="s">
        <v>23</v>
      </c>
      <c r="D49" s="24"/>
      <c r="E49" s="25"/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7">
        <v>0</v>
      </c>
      <c r="L49" s="65">
        <f>SUMPRODUCT(F49:K49,$F$7:$K$7)</f>
        <v>0</v>
      </c>
      <c r="M49" s="28" t="e">
        <f>+L49/E49-1</f>
        <v>#DIV/0!</v>
      </c>
      <c r="N49" s="29">
        <f>+L49-E49</f>
        <v>0</v>
      </c>
    </row>
    <row r="50" spans="2:14" s="23" customFormat="1" x14ac:dyDescent="0.2">
      <c r="B50" s="22">
        <v>5</v>
      </c>
      <c r="C50" s="23" t="s">
        <v>62</v>
      </c>
      <c r="D50" s="24"/>
      <c r="E50" s="25"/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7">
        <v>0</v>
      </c>
      <c r="L50" s="65">
        <f>SUMPRODUCT(F50:K50,$F$7:$K$7)</f>
        <v>0</v>
      </c>
      <c r="M50" s="28" t="e">
        <f>+L50/E50-1</f>
        <v>#DIV/0!</v>
      </c>
      <c r="N50" s="29">
        <f>+L50-E50</f>
        <v>0</v>
      </c>
    </row>
    <row r="51" spans="2:14" s="23" customFormat="1" x14ac:dyDescent="0.2">
      <c r="B51" s="22">
        <v>4</v>
      </c>
      <c r="C51" s="23" t="s">
        <v>54</v>
      </c>
      <c r="D51" s="24"/>
      <c r="E51" s="25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7">
        <v>0</v>
      </c>
      <c r="L51" s="65">
        <f>SUMPRODUCT(F51:K51,$F$7:$K$7)</f>
        <v>0</v>
      </c>
      <c r="M51" s="28" t="e">
        <f>+L51/E51-1</f>
        <v>#DIV/0!</v>
      </c>
      <c r="N51" s="29">
        <f>+L51-E51</f>
        <v>0</v>
      </c>
    </row>
    <row r="52" spans="2:14" s="23" customFormat="1" x14ac:dyDescent="0.2">
      <c r="B52" s="22">
        <v>3</v>
      </c>
      <c r="C52" s="23" t="s">
        <v>47</v>
      </c>
      <c r="D52" s="24"/>
      <c r="E52" s="25"/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7">
        <v>0</v>
      </c>
      <c r="L52" s="65">
        <f>SUMPRODUCT(F52:K52,$F$7:$K$7)</f>
        <v>0</v>
      </c>
      <c r="M52" s="28" t="e">
        <f>+L52/E52-1</f>
        <v>#DIV/0!</v>
      </c>
      <c r="N52" s="29">
        <f>+L52-E52</f>
        <v>0</v>
      </c>
    </row>
    <row r="53" spans="2:14" s="23" customFormat="1" x14ac:dyDescent="0.2">
      <c r="B53" s="22">
        <v>2</v>
      </c>
      <c r="C53" s="23" t="s">
        <v>59</v>
      </c>
      <c r="D53" s="24"/>
      <c r="E53" s="25"/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7">
        <v>0</v>
      </c>
      <c r="L53" s="65">
        <f>SUMPRODUCT(F53:K53,$F$7:$K$7)</f>
        <v>0</v>
      </c>
      <c r="M53" s="28" t="e">
        <f>+L53/E53-1</f>
        <v>#DIV/0!</v>
      </c>
      <c r="N53" s="29">
        <f>+L53-E53</f>
        <v>0</v>
      </c>
    </row>
    <row r="54" spans="2:14" s="23" customFormat="1" x14ac:dyDescent="0.2">
      <c r="B54" s="22">
        <v>1</v>
      </c>
      <c r="C54" s="23" t="s">
        <v>53</v>
      </c>
      <c r="D54" s="24"/>
      <c r="E54" s="25"/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7">
        <v>0</v>
      </c>
      <c r="L54" s="65">
        <f>SUMPRODUCT(F54:K54,$F$7:$K$7)</f>
        <v>0</v>
      </c>
      <c r="M54" s="28" t="e">
        <f>+L54/E54-1</f>
        <v>#DIV/0!</v>
      </c>
      <c r="N54" s="29">
        <f>+L54-E54</f>
        <v>0</v>
      </c>
    </row>
    <row r="55" spans="2:14" s="23" customFormat="1" x14ac:dyDescent="0.2">
      <c r="B55" s="22"/>
      <c r="D55" s="24"/>
      <c r="E55" s="31">
        <f>+SUM(E42:E54)</f>
        <v>0</v>
      </c>
      <c r="F55" s="32">
        <f>SUM(F42:F54)</f>
        <v>0</v>
      </c>
      <c r="G55" s="33">
        <f>SUM(G42:G54)</f>
        <v>0</v>
      </c>
      <c r="H55" s="33">
        <f>SUM(H42:H54)</f>
        <v>0</v>
      </c>
      <c r="I55" s="33">
        <f>SUM(I42:I54)</f>
        <v>0</v>
      </c>
      <c r="J55" s="33">
        <f>SUM(J42:J54)</f>
        <v>0</v>
      </c>
      <c r="K55" s="34">
        <f>SUM(K42:K54)</f>
        <v>0</v>
      </c>
      <c r="L55" s="66">
        <f>SUM(L42:L54)</f>
        <v>0</v>
      </c>
    </row>
    <row r="56" spans="2:14" s="23" customFormat="1" x14ac:dyDescent="0.2">
      <c r="B56" s="22"/>
      <c r="C56" s="35" t="s">
        <v>94</v>
      </c>
      <c r="D56" s="24"/>
      <c r="E56" s="36"/>
      <c r="F56" s="44"/>
      <c r="G56" s="44"/>
      <c r="H56" s="44"/>
      <c r="I56" s="44"/>
      <c r="J56" s="44"/>
      <c r="K56" s="45"/>
      <c r="L56" s="39"/>
    </row>
    <row r="57" spans="2:14" s="23" customFormat="1" x14ac:dyDescent="0.2">
      <c r="B57" s="22">
        <v>13</v>
      </c>
      <c r="C57" s="23" t="s">
        <v>90</v>
      </c>
      <c r="D57" s="24"/>
      <c r="E57" s="25"/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7">
        <v>0</v>
      </c>
      <c r="L57" s="64">
        <f>SUMPRODUCT(F57:K57,$F$7:$K$7)</f>
        <v>0</v>
      </c>
      <c r="M57" s="28" t="e">
        <f>+L57/E57-1</f>
        <v>#DIV/0!</v>
      </c>
      <c r="N57" s="46">
        <f>+L57-E57</f>
        <v>0</v>
      </c>
    </row>
    <row r="58" spans="2:14" s="23" customFormat="1" x14ac:dyDescent="0.2">
      <c r="B58" s="22">
        <v>12</v>
      </c>
      <c r="C58" s="23" t="s">
        <v>95</v>
      </c>
      <c r="D58" s="24"/>
      <c r="E58" s="25"/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7">
        <v>0</v>
      </c>
      <c r="L58" s="65">
        <f>SUMPRODUCT(F58:K58,$F$7:$K$7)</f>
        <v>0</v>
      </c>
      <c r="M58" s="28" t="e">
        <f>+L58/E58-1</f>
        <v>#DIV/0!</v>
      </c>
      <c r="N58" s="46">
        <f>+L58-E58</f>
        <v>0</v>
      </c>
    </row>
    <row r="59" spans="2:14" s="23" customFormat="1" x14ac:dyDescent="0.2">
      <c r="B59" s="22">
        <v>11</v>
      </c>
      <c r="C59" s="23" t="s">
        <v>46</v>
      </c>
      <c r="D59" s="24"/>
      <c r="E59" s="25"/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7">
        <v>0</v>
      </c>
      <c r="L59" s="65">
        <f>SUMPRODUCT(F59:K59,$F$7:$K$7)</f>
        <v>0</v>
      </c>
      <c r="M59" s="28" t="e">
        <f>+L59/E59-1</f>
        <v>#DIV/0!</v>
      </c>
      <c r="N59" s="46">
        <f>+L59-E59</f>
        <v>0</v>
      </c>
    </row>
    <row r="60" spans="2:14" s="23" customFormat="1" x14ac:dyDescent="0.2">
      <c r="B60" s="22">
        <v>10</v>
      </c>
      <c r="C60" s="23" t="s">
        <v>18</v>
      </c>
      <c r="D60" s="24"/>
      <c r="E60" s="25"/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7">
        <v>0</v>
      </c>
      <c r="L60" s="65">
        <f>SUMPRODUCT(F60:K60,$F$7:$K$7)</f>
        <v>0</v>
      </c>
      <c r="M60" s="28" t="e">
        <f>+L60/E60-1</f>
        <v>#DIV/0!</v>
      </c>
      <c r="N60" s="46">
        <f>+L60-E60</f>
        <v>0</v>
      </c>
    </row>
    <row r="61" spans="2:14" s="23" customFormat="1" x14ac:dyDescent="0.2">
      <c r="B61" s="22">
        <v>9</v>
      </c>
      <c r="C61" s="23" t="s">
        <v>20</v>
      </c>
      <c r="D61" s="24"/>
      <c r="E61" s="25"/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7">
        <v>0</v>
      </c>
      <c r="L61" s="65">
        <f>SUMPRODUCT(F61:K61,$F$7:$K$7)</f>
        <v>0</v>
      </c>
      <c r="M61" s="28" t="e">
        <f>+L61/E61-1</f>
        <v>#DIV/0!</v>
      </c>
      <c r="N61" s="46">
        <f>+L61-E61</f>
        <v>0</v>
      </c>
    </row>
    <row r="62" spans="2:14" s="23" customFormat="1" x14ac:dyDescent="0.2">
      <c r="B62" s="22">
        <v>8</v>
      </c>
      <c r="C62" s="23" t="s">
        <v>45</v>
      </c>
      <c r="D62" s="24"/>
      <c r="E62" s="25"/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7">
        <v>0</v>
      </c>
      <c r="L62" s="65">
        <f>SUMPRODUCT(F62:K62,$F$7:$K$7)</f>
        <v>0</v>
      </c>
      <c r="M62" s="28" t="e">
        <f>+L62/E62-1</f>
        <v>#DIV/0!</v>
      </c>
      <c r="N62" s="46">
        <f>+L62-E62</f>
        <v>0</v>
      </c>
    </row>
    <row r="63" spans="2:14" s="23" customFormat="1" x14ac:dyDescent="0.2">
      <c r="B63" s="22">
        <v>7</v>
      </c>
      <c r="C63" s="23" t="s">
        <v>58</v>
      </c>
      <c r="D63" s="24"/>
      <c r="E63" s="25"/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7">
        <v>0</v>
      </c>
      <c r="L63" s="65">
        <f>SUMPRODUCT(F63:K63,$F$7:$K$7)</f>
        <v>0</v>
      </c>
      <c r="M63" s="28" t="e">
        <f>+L63/E63-1</f>
        <v>#DIV/0!</v>
      </c>
      <c r="N63" s="46">
        <f>+L63-E63</f>
        <v>0</v>
      </c>
    </row>
    <row r="64" spans="2:14" s="23" customFormat="1" x14ac:dyDescent="0.2">
      <c r="B64" s="22">
        <v>6</v>
      </c>
      <c r="C64" s="23" t="s">
        <v>19</v>
      </c>
      <c r="D64" s="24"/>
      <c r="E64" s="25"/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7">
        <v>0</v>
      </c>
      <c r="L64" s="65">
        <f>SUMPRODUCT(F64:K64,$F$7:$K$7)</f>
        <v>0</v>
      </c>
      <c r="M64" s="28" t="e">
        <f>+L64/E64-1</f>
        <v>#DIV/0!</v>
      </c>
      <c r="N64" s="46">
        <f>+L64-E64</f>
        <v>0</v>
      </c>
    </row>
    <row r="65" spans="2:14" x14ac:dyDescent="0.2">
      <c r="B65" s="47">
        <v>5</v>
      </c>
      <c r="C65" s="23" t="s">
        <v>57</v>
      </c>
      <c r="D65" s="48"/>
      <c r="E65" s="25"/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7">
        <v>0</v>
      </c>
      <c r="L65" s="65">
        <f>SUMPRODUCT(F65:K65,$F$7:$K$7)</f>
        <v>0</v>
      </c>
      <c r="M65" s="28" t="e">
        <f>+L65/E65-1</f>
        <v>#DIV/0!</v>
      </c>
      <c r="N65" s="49">
        <f>+L65-E65</f>
        <v>0</v>
      </c>
    </row>
    <row r="66" spans="2:14" x14ac:dyDescent="0.2">
      <c r="B66" s="47">
        <v>4</v>
      </c>
      <c r="C66" s="23" t="s">
        <v>43</v>
      </c>
      <c r="D66" s="48"/>
      <c r="E66" s="25"/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7">
        <v>0</v>
      </c>
      <c r="L66" s="65">
        <f>SUMPRODUCT(F66:K66,$F$7:$K$7)</f>
        <v>0</v>
      </c>
      <c r="M66" s="28" t="e">
        <f>+L66/E66-1</f>
        <v>#DIV/0!</v>
      </c>
      <c r="N66" s="49">
        <f>+L66-E66</f>
        <v>0</v>
      </c>
    </row>
    <row r="67" spans="2:14" x14ac:dyDescent="0.2">
      <c r="B67" s="47">
        <v>3</v>
      </c>
      <c r="C67" s="23" t="s">
        <v>65</v>
      </c>
      <c r="D67" s="48"/>
      <c r="E67" s="25"/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7">
        <v>0</v>
      </c>
      <c r="L67" s="65">
        <f>SUMPRODUCT(F67:K67,$F$7:$K$7)</f>
        <v>0</v>
      </c>
      <c r="M67" s="28" t="e">
        <f>+L67/E67-1</f>
        <v>#DIV/0!</v>
      </c>
      <c r="N67" s="49">
        <f>+L67-E67</f>
        <v>0</v>
      </c>
    </row>
    <row r="68" spans="2:14" x14ac:dyDescent="0.2">
      <c r="B68" s="47">
        <v>2</v>
      </c>
      <c r="C68" s="23" t="s">
        <v>44</v>
      </c>
      <c r="D68" s="48"/>
      <c r="E68" s="25"/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7">
        <v>0</v>
      </c>
      <c r="L68" s="65">
        <f>SUMPRODUCT(F68:K68,$F$7:$K$7)</f>
        <v>0</v>
      </c>
      <c r="M68" s="28" t="e">
        <f>+L68/E68-1</f>
        <v>#DIV/0!</v>
      </c>
      <c r="N68" s="49">
        <f>+L68-E68</f>
        <v>0</v>
      </c>
    </row>
    <row r="69" spans="2:14" x14ac:dyDescent="0.2">
      <c r="B69" s="47">
        <v>1</v>
      </c>
      <c r="C69" s="23" t="s">
        <v>69</v>
      </c>
      <c r="D69" s="48"/>
      <c r="E69" s="25"/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7">
        <v>0</v>
      </c>
      <c r="L69" s="65">
        <f>SUMPRODUCT(F69:K69,$F$7:$K$7)</f>
        <v>0</v>
      </c>
      <c r="M69" s="28" t="e">
        <f>+L69/E69-1</f>
        <v>#DIV/0!</v>
      </c>
      <c r="N69" s="49">
        <f>+L69-E69</f>
        <v>0</v>
      </c>
    </row>
    <row r="70" spans="2:14" x14ac:dyDescent="0.2">
      <c r="E70" s="50">
        <f>+SUM(E57:E69)</f>
        <v>0</v>
      </c>
      <c r="F70" s="33">
        <f>SUM(F57:F69)</f>
        <v>0</v>
      </c>
      <c r="G70" s="33">
        <f>SUM(G57:G69)</f>
        <v>0</v>
      </c>
      <c r="H70" s="33">
        <f>SUM(H57:H69)</f>
        <v>0</v>
      </c>
      <c r="I70" s="33">
        <f>SUM(I57:I69)</f>
        <v>0</v>
      </c>
      <c r="J70" s="33">
        <f>SUM(J57:J69)</f>
        <v>0</v>
      </c>
      <c r="K70" s="33">
        <f>SUM(K57:K69)</f>
        <v>0</v>
      </c>
      <c r="L70" s="66">
        <f>SUM(L57:L69)</f>
        <v>0</v>
      </c>
    </row>
    <row r="71" spans="2:14" x14ac:dyDescent="0.2">
      <c r="E71" s="51">
        <f>E70+E55+E40+E25</f>
        <v>0</v>
      </c>
      <c r="F71" s="17"/>
      <c r="G71" s="17"/>
      <c r="H71" s="17"/>
      <c r="I71" s="17"/>
      <c r="J71" s="17"/>
      <c r="K71" s="17"/>
      <c r="L71" s="64">
        <f>L70+L55+L40+L25</f>
        <v>0</v>
      </c>
    </row>
  </sheetData>
  <pageMargins left="0.75" right="0.75" top="1" bottom="1" header="0.5" footer="0.5"/>
  <pageSetup scale="55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22" workbookViewId="0">
      <selection activeCell="F51" sqref="F51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9" t="s">
        <v>99</v>
      </c>
      <c r="I2" s="69"/>
      <c r="J2" s="69"/>
      <c r="K2" s="69"/>
      <c r="L2" s="69"/>
    </row>
    <row r="3" spans="4:12" x14ac:dyDescent="0.25">
      <c r="D3" s="71" t="s">
        <v>0</v>
      </c>
      <c r="E3" s="70" t="s">
        <v>1</v>
      </c>
      <c r="F3" s="70" t="s">
        <v>98</v>
      </c>
      <c r="G3" s="70" t="s">
        <v>101</v>
      </c>
      <c r="H3" s="68" t="s">
        <v>13</v>
      </c>
      <c r="I3" s="68" t="s">
        <v>63</v>
      </c>
      <c r="J3" s="68" t="s">
        <v>11</v>
      </c>
      <c r="K3" s="68" t="s">
        <v>14</v>
      </c>
      <c r="L3" s="68" t="s">
        <v>6</v>
      </c>
    </row>
    <row r="4" spans="4:12" x14ac:dyDescent="0.25">
      <c r="D4" t="s">
        <v>13</v>
      </c>
      <c r="E4" s="67">
        <f>VLOOKUP($D4,testOutputs!$A$1:$BS$69,2,FALSE)</f>
        <v>1.05609150000001E-3</v>
      </c>
      <c r="F4" s="67">
        <f>VLOOKUP($D4,testOutputs!$A$1:$BS$69,3,FALSE)</f>
        <v>3.73095923847945E-3</v>
      </c>
      <c r="G4" s="67">
        <f>F4^2</f>
        <v>1.3920056839195157E-5</v>
      </c>
      <c r="H4" s="67">
        <f>INDEX(testOutputs!$A$1:$BS$69,MATCH(Combos!$D4,testOutputs!$A$1:$A$69,0),MATCH(Combos!H$3,testOutputs!$A$1:$BS$1,0))</f>
        <v>1.3920056839195099E-5</v>
      </c>
      <c r="I4" s="67">
        <f>INDEX(testOutputs!$A$1:$BS$69,MATCH(Combos!$D4,testOutputs!$A$1:$A$69,0),MATCH(Combos!I$3,testOutputs!$A$1:$BS$1,0))</f>
        <v>1.2676514250836E-7</v>
      </c>
      <c r="J4" s="67">
        <f>INDEX(testOutputs!$A$1:$BS$69,MATCH(Combos!$D4,testOutputs!$A$1:$A$69,0),MATCH(Combos!J$3,testOutputs!$A$1:$BS$1,0))</f>
        <v>-4.66687465032758E-8</v>
      </c>
      <c r="K4" s="67">
        <f>INDEX(testOutputs!$A$1:$BS$69,MATCH(Combos!$D4,testOutputs!$A$1:$A$69,0),MATCH(Combos!K$3,testOutputs!$A$1:$BS$1,0))</f>
        <v>-1.2270501361675699E-8</v>
      </c>
      <c r="L4" s="67">
        <f>INDEX(testOutputs!$A$1:$BS$69,MATCH(Combos!$D4,testOutputs!$A$1:$A$69,0),MATCH(Combos!L$3,testOutputs!$A$1:$BS$1,0))</f>
        <v>-2.1185294311018202E-9</v>
      </c>
    </row>
    <row r="5" spans="4:12" x14ac:dyDescent="0.25">
      <c r="D5" t="s">
        <v>63</v>
      </c>
      <c r="E5" s="67">
        <f>VLOOKUP($D5,testOutputs!$A$1:$BS$69,2,FALSE)</f>
        <v>7.0547972000000398E-3</v>
      </c>
      <c r="F5" s="67">
        <f>VLOOKUP($D5,testOutputs!$A$1:$BS$69,3,FALSE)</f>
        <v>1.2962086863615401E-2</v>
      </c>
      <c r="G5" s="67">
        <f t="shared" ref="G5:G8" si="0">F5^2</f>
        <v>1.6801569585991094E-4</v>
      </c>
      <c r="H5" s="67">
        <f>INDEX(testOutputs!$A$1:$BS$69,MATCH(Combos!$D5,testOutputs!$A$1:$A$69,0),MATCH(Combos!H$3,testOutputs!$A$1:$BS$1,0))</f>
        <v>1.2676514250836E-7</v>
      </c>
      <c r="I5" s="67">
        <f>INDEX(testOutputs!$A$1:$BS$69,MATCH(Combos!$D5,testOutputs!$A$1:$A$69,0),MATCH(Combos!I$3,testOutputs!$A$1:$BS$1,0))</f>
        <v>1.6801569585991199E-4</v>
      </c>
      <c r="J5" s="67">
        <f>INDEX(testOutputs!$A$1:$BS$69,MATCH(Combos!$D5,testOutputs!$A$1:$A$69,0),MATCH(Combos!J$3,testOutputs!$A$1:$BS$1,0))</f>
        <v>1.0797456542999399E-6</v>
      </c>
      <c r="K5" s="67">
        <f>INDEX(testOutputs!$A$1:$BS$69,MATCH(Combos!$D5,testOutputs!$A$1:$A$69,0),MATCH(Combos!K$3,testOutputs!$A$1:$BS$1,0))</f>
        <v>1.63204328267537E-8</v>
      </c>
      <c r="L5" s="67">
        <f>INDEX(testOutputs!$A$1:$BS$69,MATCH(Combos!$D5,testOutputs!$A$1:$A$69,0),MATCH(Combos!L$3,testOutputs!$A$1:$BS$1,0))</f>
        <v>3.6323346112118699E-8</v>
      </c>
    </row>
    <row r="6" spans="4:12" x14ac:dyDescent="0.25">
      <c r="D6" t="s">
        <v>11</v>
      </c>
      <c r="E6" s="67">
        <f>VLOOKUP($D6,testOutputs!$A$1:$BS$69,2,FALSE)</f>
        <v>1.3156722999999901E-3</v>
      </c>
      <c r="F6" s="67">
        <f>VLOOKUP($D6,testOutputs!$A$1:$BS$69,3,FALSE)</f>
        <v>4.4875600642180604E-3</v>
      </c>
      <c r="G6" s="67">
        <f t="shared" si="0"/>
        <v>2.0138195329964801E-5</v>
      </c>
      <c r="H6" s="67">
        <f>INDEX(testOutputs!$A$1:$BS$69,MATCH(Combos!$D6,testOutputs!$A$1:$A$69,0),MATCH(Combos!H$3,testOutputs!$A$1:$BS$1,0))</f>
        <v>-4.66687465032758E-8</v>
      </c>
      <c r="I6" s="67">
        <f>INDEX(testOutputs!$A$1:$BS$69,MATCH(Combos!$D6,testOutputs!$A$1:$A$69,0),MATCH(Combos!I$3,testOutputs!$A$1:$BS$1,0))</f>
        <v>1.0797456542999399E-6</v>
      </c>
      <c r="J6" s="67">
        <f>INDEX(testOutputs!$A$1:$BS$69,MATCH(Combos!$D6,testOutputs!$A$1:$A$69,0),MATCH(Combos!J$3,testOutputs!$A$1:$BS$1,0))</f>
        <v>2.0138195329964801E-5</v>
      </c>
      <c r="K6" s="67">
        <f>INDEX(testOutputs!$A$1:$BS$69,MATCH(Combos!$D6,testOutputs!$A$1:$A$69,0),MATCH(Combos!K$3,testOutputs!$A$1:$BS$1,0))</f>
        <v>-1.1016099647741299E-8</v>
      </c>
      <c r="L6" s="67">
        <f>INDEX(testOutputs!$A$1:$BS$69,MATCH(Combos!$D6,testOutputs!$A$1:$A$69,0),MATCH(Combos!L$3,testOutputs!$A$1:$BS$1,0))</f>
        <v>2.63884425847335E-9</v>
      </c>
    </row>
    <row r="7" spans="4:12" x14ac:dyDescent="0.25">
      <c r="D7" t="s">
        <v>14</v>
      </c>
      <c r="E7" s="67">
        <f>VLOOKUP($D7,testOutputs!$A$1:$BS$69,2,FALSE)</f>
        <v>9.1465099999998793E-5</v>
      </c>
      <c r="F7" s="67">
        <f>VLOOKUP($D7,testOutputs!$A$1:$BS$69,3,FALSE)</f>
        <v>1.0829980966422499E-3</v>
      </c>
      <c r="G7" s="67">
        <f t="shared" si="0"/>
        <v>1.1728848773307362E-6</v>
      </c>
      <c r="H7" s="67">
        <f>INDEX(testOutputs!$A$1:$BS$69,MATCH(Combos!$D7,testOutputs!$A$1:$A$69,0),MATCH(Combos!H$3,testOutputs!$A$1:$BS$1,0))</f>
        <v>-1.2270501361675699E-8</v>
      </c>
      <c r="I7" s="67">
        <f>INDEX(testOutputs!$A$1:$BS$69,MATCH(Combos!$D7,testOutputs!$A$1:$A$69,0),MATCH(Combos!I$3,testOutputs!$A$1:$BS$1,0))</f>
        <v>1.63204328267537E-8</v>
      </c>
      <c r="J7" s="67">
        <f>INDEX(testOutputs!$A$1:$BS$69,MATCH(Combos!$D7,testOutputs!$A$1:$A$69,0),MATCH(Combos!J$3,testOutputs!$A$1:$BS$1,0))</f>
        <v>-1.1016099647741299E-8</v>
      </c>
      <c r="K7" s="67">
        <f>INDEX(testOutputs!$A$1:$BS$69,MATCH(Combos!$D7,testOutputs!$A$1:$A$69,0),MATCH(Combos!K$3,testOutputs!$A$1:$BS$1,0))</f>
        <v>1.17288487733074E-6</v>
      </c>
      <c r="L7" s="67">
        <f>INDEX(testOutputs!$A$1:$BS$69,MATCH(Combos!$D7,testOutputs!$A$1:$A$69,0),MATCH(Combos!L$3,testOutputs!$A$1:$BS$1,0))</f>
        <v>-5.4500207767277301E-9</v>
      </c>
    </row>
    <row r="8" spans="4:12" x14ac:dyDescent="0.25">
      <c r="D8" t="s">
        <v>6</v>
      </c>
      <c r="E8" s="67">
        <f>VLOOKUP($D8,testOutputs!$A$1:$BS$69,2,FALSE)</f>
        <v>5.9585199999999397E-5</v>
      </c>
      <c r="F8" s="67">
        <f>VLOOKUP($D8,testOutputs!$A$1:$BS$69,3,FALSE)</f>
        <v>8.6928164966644799E-4</v>
      </c>
      <c r="G8" s="67">
        <f t="shared" si="0"/>
        <v>7.5565058644682124E-7</v>
      </c>
      <c r="H8" s="67">
        <f>INDEX(testOutputs!$A$1:$BS$69,MATCH(Combos!$D8,testOutputs!$A$1:$A$69,0),MATCH(Combos!H$3,testOutputs!$A$1:$BS$1,0))</f>
        <v>-2.1185294311018202E-9</v>
      </c>
      <c r="I8" s="67">
        <f>INDEX(testOutputs!$A$1:$BS$69,MATCH(Combos!$D8,testOutputs!$A$1:$A$69,0),MATCH(Combos!I$3,testOutputs!$A$1:$BS$1,0))</f>
        <v>3.6323346112118699E-8</v>
      </c>
      <c r="J8" s="67">
        <f>INDEX(testOutputs!$A$1:$BS$69,MATCH(Combos!$D8,testOutputs!$A$1:$A$69,0),MATCH(Combos!J$3,testOutputs!$A$1:$BS$1,0))</f>
        <v>2.63884425847335E-9</v>
      </c>
      <c r="K8" s="67">
        <f>INDEX(testOutputs!$A$1:$BS$69,MATCH(Combos!$D8,testOutputs!$A$1:$A$69,0),MATCH(Combos!K$3,testOutputs!$A$1:$BS$1,0))</f>
        <v>-5.4500207767277301E-9</v>
      </c>
      <c r="L8" s="67">
        <f>INDEX(testOutputs!$A$1:$BS$69,MATCH(Combos!$D8,testOutputs!$A$1:$A$69,0),MATCH(Combos!L$3,testOutputs!$A$1:$BS$1,0))</f>
        <v>7.5565058644682198E-7</v>
      </c>
    </row>
    <row r="9" spans="4:12" x14ac:dyDescent="0.25">
      <c r="D9" s="73" t="s">
        <v>100</v>
      </c>
      <c r="E9" s="74">
        <f>SUM(E4:E8)</f>
        <v>9.5776113000000385E-3</v>
      </c>
      <c r="F9" s="74">
        <f>SQRT(G9)</f>
        <v>1.4365619462362899E-2</v>
      </c>
      <c r="G9" s="75">
        <f>SUM(H4:L8)</f>
        <v>2.0637102253741972E-4</v>
      </c>
    </row>
    <row r="12" spans="4:12" x14ac:dyDescent="0.25">
      <c r="H12" s="72"/>
    </row>
    <row r="13" spans="4:12" x14ac:dyDescent="0.25">
      <c r="H13" s="69" t="s">
        <v>99</v>
      </c>
      <c r="I13" s="69"/>
      <c r="J13" s="69"/>
      <c r="K13" s="69"/>
    </row>
    <row r="14" spans="4:12" x14ac:dyDescent="0.25">
      <c r="D14" s="71" t="s">
        <v>0</v>
      </c>
      <c r="E14" s="70" t="s">
        <v>1</v>
      </c>
      <c r="F14" s="70" t="s">
        <v>98</v>
      </c>
      <c r="G14" s="70" t="s">
        <v>101</v>
      </c>
      <c r="H14" s="68" t="s">
        <v>26</v>
      </c>
      <c r="I14" s="68" t="s">
        <v>30</v>
      </c>
      <c r="J14" s="68" t="s">
        <v>31</v>
      </c>
      <c r="K14" s="68" t="s">
        <v>29</v>
      </c>
    </row>
    <row r="15" spans="4:12" x14ac:dyDescent="0.25">
      <c r="D15" t="s">
        <v>26</v>
      </c>
      <c r="E15" s="67">
        <f>VLOOKUP($D15,testOutputs!$A$1:$BS$69,2,FALSE)</f>
        <v>1.63367760000001E-3</v>
      </c>
      <c r="F15" s="67">
        <f>VLOOKUP($D15,testOutputs!$A$1:$BS$69,3,FALSE)</f>
        <v>4.7967928066020397E-3</v>
      </c>
      <c r="G15" s="67">
        <f>F15^2</f>
        <v>2.3009221229469073E-5</v>
      </c>
      <c r="H15" s="67">
        <f>INDEX(testOutputs!$A$1:$BS$69,MATCH(Combos!$D15,testOutputs!$A$1:$A$69,0),MATCH(Combos!H$14,testOutputs!$A$1:$BS$1,0))</f>
        <v>2.30092212294691E-5</v>
      </c>
      <c r="I15" s="67">
        <f>INDEX(testOutputs!$A$1:$BS$69,MATCH(Combos!$D15,testOutputs!$A$1:$A$69,0),MATCH(Combos!I$14,testOutputs!$A$1:$BS$1,0))</f>
        <v>-4.5192023055126502E-8</v>
      </c>
      <c r="J15" s="67">
        <f>INDEX(testOutputs!$A$1:$BS$69,MATCH(Combos!$D15,testOutputs!$A$1:$A$69,0),MATCH(Combos!J$14,testOutputs!$A$1:$BS$1,0))</f>
        <v>-2.26697635493861E-8</v>
      </c>
      <c r="K15" s="67">
        <f>INDEX(testOutputs!$A$1:$BS$69,MATCH(Combos!$D15,testOutputs!$A$1:$A$69,0),MATCH(Combos!K$14,testOutputs!$A$1:$BS$1,0))</f>
        <v>4.0013889141138201E-9</v>
      </c>
    </row>
    <row r="16" spans="4:12" x14ac:dyDescent="0.25">
      <c r="D16" t="s">
        <v>30</v>
      </c>
      <c r="E16" s="67">
        <f>VLOOKUP($D16,testOutputs!$A$1:$BS$69,2,FALSE)</f>
        <v>1.853538E-4</v>
      </c>
      <c r="F16" s="67">
        <f>VLOOKUP($D16,testOutputs!$A$1:$BS$69,3,FALSE)</f>
        <v>1.5869020276645801E-3</v>
      </c>
      <c r="G16" s="67">
        <f t="shared" ref="G16:G18" si="1">F16^2</f>
        <v>2.5182580454059556E-6</v>
      </c>
      <c r="H16" s="67">
        <f>INDEX(testOutputs!$A$1:$BS$69,MATCH(Combos!$D16,testOutputs!$A$1:$A$69,0),MATCH(Combos!H$14,testOutputs!$A$1:$BS$1,0))</f>
        <v>-4.5192023055126502E-8</v>
      </c>
      <c r="I16" s="67">
        <f>INDEX(testOutputs!$A$1:$BS$69,MATCH(Combos!$D16,testOutputs!$A$1:$A$69,0),MATCH(Combos!I$14,testOutputs!$A$1:$BS$1,0))</f>
        <v>2.51825804540597E-6</v>
      </c>
      <c r="J16" s="67">
        <f>INDEX(testOutputs!$A$1:$BS$69,MATCH(Combos!$D16,testOutputs!$A$1:$A$69,0),MATCH(Combos!J$14,testOutputs!$A$1:$BS$1,0))</f>
        <v>4.9171402171557601E-9</v>
      </c>
      <c r="K16" s="67">
        <f>INDEX(testOutputs!$A$1:$BS$69,MATCH(Combos!$D16,testOutputs!$A$1:$A$69,0),MATCH(Combos!K$14,testOutputs!$A$1:$BS$1,0))</f>
        <v>-6.4369470075043296E-11</v>
      </c>
    </row>
    <row r="17" spans="4:12" x14ac:dyDescent="0.25">
      <c r="D17" t="s">
        <v>31</v>
      </c>
      <c r="E17" s="67">
        <f>VLOOKUP($D17,testOutputs!$A$1:$BS$69,2,FALSE)</f>
        <v>1.08639189999999E-3</v>
      </c>
      <c r="F17" s="67">
        <f>VLOOKUP($D17,testOutputs!$A$1:$BS$69,3,FALSE)</f>
        <v>3.8488391005909298E-3</v>
      </c>
      <c r="G17" s="67">
        <f t="shared" si="1"/>
        <v>1.4813562422237597E-5</v>
      </c>
      <c r="H17" s="67">
        <f>INDEX(testOutputs!$A$1:$BS$69,MATCH(Combos!$D17,testOutputs!$A$1:$A$69,0),MATCH(Combos!H$14,testOutputs!$A$1:$BS$1,0))</f>
        <v>-2.26697635493861E-8</v>
      </c>
      <c r="I17" s="67">
        <f>INDEX(testOutputs!$A$1:$BS$69,MATCH(Combos!$D17,testOutputs!$A$1:$A$69,0),MATCH(Combos!I$14,testOutputs!$A$1:$BS$1,0))</f>
        <v>4.9171402171557601E-9</v>
      </c>
      <c r="J17" s="67">
        <f>INDEX(testOutputs!$A$1:$BS$69,MATCH(Combos!$D17,testOutputs!$A$1:$A$69,0),MATCH(Combos!J$14,testOutputs!$A$1:$BS$1,0))</f>
        <v>1.4813562422237501E-5</v>
      </c>
      <c r="K17" s="67">
        <f>INDEX(testOutputs!$A$1:$BS$69,MATCH(Combos!$D17,testOutputs!$A$1:$A$69,0),MATCH(Combos!K$14,testOutputs!$A$1:$BS$1,0))</f>
        <v>-2.81578077877969E-8</v>
      </c>
    </row>
    <row r="18" spans="4:12" x14ac:dyDescent="0.25">
      <c r="D18" t="s">
        <v>29</v>
      </c>
      <c r="E18" s="67">
        <f>VLOOKUP($D18,testOutputs!$A$1:$BS$69,2,FALSE)</f>
        <v>2.1869510000000099E-4</v>
      </c>
      <c r="F18" s="67">
        <f>VLOOKUP($D18,testOutputs!$A$1:$BS$69,3,FALSE)</f>
        <v>1.61513264246948E-3</v>
      </c>
      <c r="G18" s="67">
        <f t="shared" si="1"/>
        <v>2.6086534527704449E-6</v>
      </c>
      <c r="H18" s="67">
        <f>INDEX(testOutputs!$A$1:$BS$69,MATCH(Combos!$D18,testOutputs!$A$1:$A$69,0),MATCH(Combos!H$14,testOutputs!$A$1:$BS$1,0))</f>
        <v>4.0013889141138201E-9</v>
      </c>
      <c r="I18" s="67">
        <f>INDEX(testOutputs!$A$1:$BS$69,MATCH(Combos!$D18,testOutputs!$A$1:$A$69,0),MATCH(Combos!I$14,testOutputs!$A$1:$BS$1,0))</f>
        <v>-6.4369470075043296E-11</v>
      </c>
      <c r="J18" s="67">
        <f>INDEX(testOutputs!$A$1:$BS$69,MATCH(Combos!$D18,testOutputs!$A$1:$A$69,0),MATCH(Combos!J$14,testOutputs!$A$1:$BS$1,0))</f>
        <v>-2.81578077877969E-8</v>
      </c>
      <c r="K18" s="67">
        <f>INDEX(testOutputs!$A$1:$BS$69,MATCH(Combos!$D18,testOutputs!$A$1:$A$69,0),MATCH(Combos!K$14,testOutputs!$A$1:$BS$1,0))</f>
        <v>2.6086534527704601E-6</v>
      </c>
    </row>
    <row r="19" spans="4:12" x14ac:dyDescent="0.25">
      <c r="D19" s="73" t="s">
        <v>102</v>
      </c>
      <c r="E19" s="74">
        <f>SUM(E15:E18)</f>
        <v>3.124118400000001E-3</v>
      </c>
      <c r="F19" s="74">
        <f>SQRT(G19)</f>
        <v>6.5402877826912786E-3</v>
      </c>
      <c r="G19" s="75">
        <f>SUM(H15:K18)</f>
        <v>4.27753642804208E-5</v>
      </c>
    </row>
    <row r="20" spans="4:12" x14ac:dyDescent="0.25">
      <c r="D20" s="76"/>
      <c r="E20" s="77"/>
      <c r="F20" s="77"/>
      <c r="G20" s="77"/>
    </row>
    <row r="21" spans="4:12" x14ac:dyDescent="0.25">
      <c r="D21" s="76"/>
      <c r="E21" s="77"/>
      <c r="F21" s="77"/>
      <c r="G21" s="77"/>
    </row>
    <row r="22" spans="4:12" x14ac:dyDescent="0.25">
      <c r="H22" s="69" t="s">
        <v>99</v>
      </c>
      <c r="I22" s="69"/>
      <c r="J22" s="69"/>
      <c r="K22" s="69"/>
      <c r="L22" s="69"/>
    </row>
    <row r="23" spans="4:12" x14ac:dyDescent="0.25">
      <c r="E23" s="70" t="s">
        <v>1</v>
      </c>
      <c r="F23" s="70" t="s">
        <v>98</v>
      </c>
      <c r="G23" s="70" t="s">
        <v>101</v>
      </c>
      <c r="H23" s="68" t="s">
        <v>37</v>
      </c>
      <c r="I23" s="68" t="s">
        <v>34</v>
      </c>
      <c r="J23" s="68" t="s">
        <v>33</v>
      </c>
      <c r="K23" s="68" t="s">
        <v>15</v>
      </c>
      <c r="L23" s="68" t="s">
        <v>3</v>
      </c>
    </row>
    <row r="24" spans="4:12" x14ac:dyDescent="0.25">
      <c r="D24" t="s">
        <v>37</v>
      </c>
      <c r="E24" s="67">
        <f>VLOOKUP($D24,testOutputs!$A$1:$BS$69,2,FALSE)</f>
        <v>2.3037410000000002E-3</v>
      </c>
      <c r="F24" s="67">
        <f>VLOOKUP($D24,testOutputs!$A$1:$BS$69,3,FALSE)</f>
        <v>5.7255952144142303E-3</v>
      </c>
      <c r="G24" s="67">
        <f>F24^2</f>
        <v>3.2782440559323139E-5</v>
      </c>
      <c r="H24" s="67">
        <f>INDEX(testOutputs!$A$1:$BS$69,MATCH(Combos!$D24,testOutputs!$A$1:$A$69,0),MATCH(Combos!H$23,testOutputs!$A$1:$BS$1,0))</f>
        <v>3.2782440559323098E-5</v>
      </c>
      <c r="I24" s="67">
        <f>INDEX(testOutputs!$A$1:$BS$69,MATCH(Combos!$D24,testOutputs!$A$1:$A$69,0),MATCH(Combos!I$23,testOutputs!$A$1:$BS$1,0))</f>
        <v>2.25741149792458E-7</v>
      </c>
      <c r="J24" s="67">
        <f>INDEX(testOutputs!$A$1:$BS$69,MATCH(Combos!$D24,testOutputs!$A$1:$A$69,0),MATCH(Combos!J$23,testOutputs!$A$1:$BS$1,0))</f>
        <v>-1.4467270183494699E-7</v>
      </c>
      <c r="K24" s="67">
        <f>INDEX(testOutputs!$A$1:$BS$69,MATCH(Combos!$D24,testOutputs!$A$1:$A$69,0),MATCH(Combos!K$23,testOutputs!$A$1:$BS$1,0))</f>
        <v>4.1895742020439597E-9</v>
      </c>
      <c r="L24" s="67">
        <f>INDEX(testOutputs!$A$1:$BS$69,MATCH(Combos!$D24,testOutputs!$A$1:$A$69,0),MATCH(Combos!L$23,testOutputs!$A$1:$BS$1,0))</f>
        <v>-1.20559436374279E-9</v>
      </c>
    </row>
    <row r="25" spans="4:12" x14ac:dyDescent="0.25">
      <c r="D25" t="s">
        <v>34</v>
      </c>
      <c r="E25" s="67">
        <f>VLOOKUP($D25,testOutputs!$A$1:$BS$69,2,FALSE)</f>
        <v>2.0239033999999798E-3</v>
      </c>
      <c r="F25" s="67">
        <f>VLOOKUP($D25,testOutputs!$A$1:$BS$69,3,FALSE)</f>
        <v>6.3146920093400298E-3</v>
      </c>
      <c r="G25" s="67">
        <f t="shared" ref="G25:G28" si="2">F25^2</f>
        <v>3.9875335172822826E-5</v>
      </c>
      <c r="H25" s="67">
        <f>INDEX(testOutputs!$A$1:$BS$69,MATCH(Combos!$D25,testOutputs!$A$1:$A$69,0),MATCH(Combos!H$23,testOutputs!$A$1:$BS$1,0))</f>
        <v>2.25741149792458E-7</v>
      </c>
      <c r="I25" s="67">
        <f>INDEX(testOutputs!$A$1:$BS$69,MATCH(Combos!$D25,testOutputs!$A$1:$A$69,0),MATCH(Combos!I$23,testOutputs!$A$1:$BS$1,0))</f>
        <v>3.98753351728229E-5</v>
      </c>
      <c r="J25" s="67">
        <f>INDEX(testOutputs!$A$1:$BS$69,MATCH(Combos!$D25,testOutputs!$A$1:$A$69,0),MATCH(Combos!J$23,testOutputs!$A$1:$BS$1,0))</f>
        <v>1.58722389664733E-7</v>
      </c>
      <c r="K25" s="67">
        <f>INDEX(testOutputs!$A$1:$BS$69,MATCH(Combos!$D25,testOutputs!$A$1:$A$69,0),MATCH(Combos!K$23,testOutputs!$A$1:$BS$1,0))</f>
        <v>8.5095532217404899E-10</v>
      </c>
      <c r="L25" s="67">
        <f>INDEX(testOutputs!$A$1:$BS$69,MATCH(Combos!$D25,testOutputs!$A$1:$A$69,0),MATCH(Combos!L$23,testOutputs!$A$1:$BS$1,0))</f>
        <v>2.1381892281726101E-9</v>
      </c>
    </row>
    <row r="26" spans="4:12" x14ac:dyDescent="0.25">
      <c r="D26" t="s">
        <v>33</v>
      </c>
      <c r="E26" s="67">
        <f>VLOOKUP($D26,testOutputs!$A$1:$BS$69,2,FALSE)</f>
        <v>3.7598800000000001E-4</v>
      </c>
      <c r="F26" s="67">
        <f>VLOOKUP($D26,testOutputs!$A$1:$BS$69,3,FALSE)</f>
        <v>2.1183890316881799E-3</v>
      </c>
      <c r="G26" s="67">
        <f t="shared" si="2"/>
        <v>4.4875720895767844E-6</v>
      </c>
      <c r="H26" s="67">
        <f>INDEX(testOutputs!$A$1:$BS$69,MATCH(Combos!$D26,testOutputs!$A$1:$A$69,0),MATCH(Combos!H$23,testOutputs!$A$1:$BS$1,0))</f>
        <v>-1.4467270183494699E-7</v>
      </c>
      <c r="I26" s="67">
        <f>INDEX(testOutputs!$A$1:$BS$69,MATCH(Combos!$D26,testOutputs!$A$1:$A$69,0),MATCH(Combos!I$23,testOutputs!$A$1:$BS$1,0))</f>
        <v>1.58722389664733E-7</v>
      </c>
      <c r="J26" s="67">
        <f>INDEX(testOutputs!$A$1:$BS$69,MATCH(Combos!$D26,testOutputs!$A$1:$A$69,0),MATCH(Combos!J$23,testOutputs!$A$1:$BS$1,0))</f>
        <v>4.4875720895767997E-6</v>
      </c>
      <c r="K26" s="67">
        <f>INDEX(testOutputs!$A$1:$BS$69,MATCH(Combos!$D26,testOutputs!$A$1:$A$69,0),MATCH(Combos!K$23,testOutputs!$A$1:$BS$1,0))</f>
        <v>-2.46639395553936E-9</v>
      </c>
      <c r="L26" s="67">
        <f>INDEX(testOutputs!$A$1:$BS$69,MATCH(Combos!$D26,testOutputs!$A$1:$A$69,0),MATCH(Combos!L$23,testOutputs!$A$1:$BS$1,0))</f>
        <v>6.7685955819565995E-10</v>
      </c>
    </row>
    <row r="27" spans="4:12" x14ac:dyDescent="0.25">
      <c r="D27" t="s">
        <v>15</v>
      </c>
      <c r="E27" s="67">
        <f>VLOOKUP($D27,testOutputs!$A$1:$BS$69,2,FALSE)</f>
        <v>1.5575700000000099E-5</v>
      </c>
      <c r="F27" s="67">
        <f>VLOOKUP($D27,testOutputs!$A$1:$BS$69,3,FALSE)</f>
        <v>4.15722042737305E-4</v>
      </c>
      <c r="G27" s="67">
        <f t="shared" si="2"/>
        <v>1.7282481681767765E-7</v>
      </c>
      <c r="H27" s="67">
        <f>INDEX(testOutputs!$A$1:$BS$69,MATCH(Combos!$D27,testOutputs!$A$1:$A$69,0),MATCH(Combos!H$23,testOutputs!$A$1:$BS$1,0))</f>
        <v>4.1895742020439597E-9</v>
      </c>
      <c r="I27" s="67">
        <f>INDEX(testOutputs!$A$1:$BS$69,MATCH(Combos!$D27,testOutputs!$A$1:$A$69,0),MATCH(Combos!I$23,testOutputs!$A$1:$BS$1,0))</f>
        <v>8.5095532217404899E-10</v>
      </c>
      <c r="J27" s="67">
        <f>INDEX(testOutputs!$A$1:$BS$69,MATCH(Combos!$D27,testOutputs!$A$1:$A$69,0),MATCH(Combos!J$23,testOutputs!$A$1:$BS$1,0))</f>
        <v>-2.46639395553936E-9</v>
      </c>
      <c r="K27" s="67">
        <f>INDEX(testOutputs!$A$1:$BS$69,MATCH(Combos!$D27,testOutputs!$A$1:$A$69,0),MATCH(Combos!K$23,testOutputs!$A$1:$BS$1,0))</f>
        <v>1.72824816817678E-7</v>
      </c>
      <c r="L27" s="67">
        <f>INDEX(testOutputs!$A$1:$BS$69,MATCH(Combos!$D27,testOutputs!$A$1:$A$69,0),MATCH(Combos!L$23,testOutputs!$A$1:$BS$1,0))</f>
        <v>-1.12392259982599E-10</v>
      </c>
    </row>
    <row r="28" spans="4:12" x14ac:dyDescent="0.25">
      <c r="D28" t="s">
        <v>3</v>
      </c>
      <c r="E28" s="67">
        <f>VLOOKUP($D28,testOutputs!$A$1:$BS$69,2,FALSE)</f>
        <v>7.2158000000001004E-6</v>
      </c>
      <c r="F28" s="67">
        <f>VLOOKUP($D28,testOutputs!$A$1:$BS$69,3,FALSE)</f>
        <v>2.8022610780773898E-4</v>
      </c>
      <c r="G28" s="67">
        <f t="shared" si="2"/>
        <v>7.8526671497074545E-8</v>
      </c>
      <c r="H28" s="67">
        <f>INDEX(testOutputs!$A$1:$BS$69,MATCH(Combos!$D28,testOutputs!$A$1:$A$69,0),MATCH(Combos!H$23,testOutputs!$A$1:$BS$1,0))</f>
        <v>-1.20559436374279E-9</v>
      </c>
      <c r="I28" s="67">
        <f>INDEX(testOutputs!$A$1:$BS$69,MATCH(Combos!$D28,testOutputs!$A$1:$A$69,0),MATCH(Combos!I$23,testOutputs!$A$1:$BS$1,0))</f>
        <v>2.1381892281726101E-9</v>
      </c>
      <c r="J28" s="67">
        <f>INDEX(testOutputs!$A$1:$BS$69,MATCH(Combos!$D28,testOutputs!$A$1:$A$69,0),MATCH(Combos!J$23,testOutputs!$A$1:$BS$1,0))</f>
        <v>6.7685955819565995E-10</v>
      </c>
      <c r="K28" s="67">
        <f>INDEX(testOutputs!$A$1:$BS$69,MATCH(Combos!$D28,testOutputs!$A$1:$A$69,0),MATCH(Combos!K$23,testOutputs!$A$1:$BS$1,0))</f>
        <v>-1.12392259982599E-10</v>
      </c>
      <c r="L28" s="67">
        <f>INDEX(testOutputs!$A$1:$BS$69,MATCH(Combos!$D28,testOutputs!$A$1:$A$69,0),MATCH(Combos!L$23,testOutputs!$A$1:$BS$1,0))</f>
        <v>7.8526671497074797E-8</v>
      </c>
    </row>
    <row r="29" spans="4:12" x14ac:dyDescent="0.25">
      <c r="D29" s="73" t="s">
        <v>103</v>
      </c>
      <c r="E29" s="74">
        <f>SUM(E24:E28)</f>
        <v>4.7264238999999795E-3</v>
      </c>
      <c r="F29" s="74">
        <f>SQRT(G29)</f>
        <v>8.8252152030839845E-3</v>
      </c>
      <c r="G29" s="75">
        <f>SUM(H24:L28)</f>
        <v>7.7884423380744703E-5</v>
      </c>
    </row>
    <row r="32" spans="4:12" x14ac:dyDescent="0.25">
      <c r="H32" s="69" t="s">
        <v>99</v>
      </c>
      <c r="I32" s="69"/>
    </row>
    <row r="33" spans="4:12" x14ac:dyDescent="0.25">
      <c r="D33" s="71" t="s">
        <v>0</v>
      </c>
      <c r="E33" s="70" t="s">
        <v>1</v>
      </c>
      <c r="F33" s="70" t="s">
        <v>98</v>
      </c>
      <c r="G33" s="70" t="s">
        <v>101</v>
      </c>
      <c r="H33" s="68" t="s">
        <v>4</v>
      </c>
      <c r="I33" s="68" t="s">
        <v>64</v>
      </c>
    </row>
    <row r="34" spans="4:12" x14ac:dyDescent="0.25">
      <c r="D34" t="s">
        <v>4</v>
      </c>
      <c r="E34" s="67">
        <f>VLOOKUP($D34,testOutputs!$A$1:$BS$69,2,FALSE)</f>
        <v>2.4803132000000101E-3</v>
      </c>
      <c r="F34" s="67">
        <f>VLOOKUP($D34,testOutputs!$A$1:$BS$69,3,FALSE)</f>
        <v>7.5968348089788902E-3</v>
      </c>
      <c r="G34" s="67">
        <f>F34^2</f>
        <v>5.7711899114913331E-5</v>
      </c>
      <c r="H34" s="67">
        <f>INDEX(testOutputs!$A$1:$BS$69,MATCH(Combos!$D34,testOutputs!$A$1:$A$69,0),MATCH(Combos!H$33,testOutputs!$A$1:$BS$1,0))</f>
        <v>5.7711899114913398E-5</v>
      </c>
      <c r="I34" s="67">
        <f>INDEX(testOutputs!$A$1:$BS$69,MATCH(Combos!$D34,testOutputs!$A$1:$A$69,0),MATCH(Combos!I$33,testOutputs!$A$1:$BS$1,0))</f>
        <v>-1.4695797298035199E-5</v>
      </c>
    </row>
    <row r="35" spans="4:12" x14ac:dyDescent="0.25">
      <c r="D35" t="s">
        <v>64</v>
      </c>
      <c r="E35" s="67">
        <f>VLOOKUP($D35,testOutputs!$A$1:$BS$69,2,FALSE)</f>
        <v>5.9249171999999897E-3</v>
      </c>
      <c r="F35" s="67">
        <f>VLOOKUP($D35,testOutputs!$A$1:$BS$69,3,FALSE)</f>
        <v>1.4418245034230601E-2</v>
      </c>
      <c r="G35" s="67">
        <f t="shared" ref="G35" si="3">F35^2</f>
        <v>2.0788578986711536E-4</v>
      </c>
      <c r="H35" s="67">
        <f>INDEX(testOutputs!$A$1:$BS$69,MATCH(Combos!$D35,testOutputs!$A$1:$A$69,0),MATCH(Combos!H$33,testOutputs!$A$1:$BS$1,0))</f>
        <v>-1.4695797298035199E-5</v>
      </c>
      <c r="I35" s="67">
        <f>INDEX(testOutputs!$A$1:$BS$69,MATCH(Combos!$D35,testOutputs!$A$1:$A$69,0),MATCH(Combos!I$33,testOutputs!$A$1:$BS$1,0))</f>
        <v>2.0788578986711599E-4</v>
      </c>
    </row>
    <row r="36" spans="4:12" x14ac:dyDescent="0.25">
      <c r="D36" s="73" t="s">
        <v>93</v>
      </c>
      <c r="E36" s="74">
        <f>SUM(E34:E35)</f>
        <v>8.4052303999999998E-3</v>
      </c>
      <c r="F36" s="74">
        <f>SQRT(G36)</f>
        <v>1.5368997832843852E-2</v>
      </c>
      <c r="G36" s="75">
        <f>SUM(H34:K35)</f>
        <v>2.3620609438595899E-4</v>
      </c>
    </row>
    <row r="39" spans="4:12" x14ac:dyDescent="0.25">
      <c r="H39" s="69" t="s">
        <v>99</v>
      </c>
      <c r="I39" s="69"/>
      <c r="J39" s="69"/>
      <c r="K39" s="69"/>
      <c r="L39" s="69"/>
    </row>
    <row r="40" spans="4:12" x14ac:dyDescent="0.25">
      <c r="D40" s="71" t="s">
        <v>0</v>
      </c>
      <c r="E40" s="70" t="s">
        <v>1</v>
      </c>
      <c r="F40" s="70" t="s">
        <v>98</v>
      </c>
      <c r="G40" s="70" t="s">
        <v>101</v>
      </c>
      <c r="H40" s="68" t="s">
        <v>17</v>
      </c>
      <c r="I40" s="68" t="s">
        <v>5</v>
      </c>
      <c r="J40" s="68" t="s">
        <v>22</v>
      </c>
      <c r="K40" s="68" t="s">
        <v>21</v>
      </c>
      <c r="L40" s="68" t="s">
        <v>24</v>
      </c>
    </row>
    <row r="41" spans="4:12" x14ac:dyDescent="0.25">
      <c r="D41" t="s">
        <v>17</v>
      </c>
      <c r="E41" s="67">
        <f>VLOOKUP($D41,testOutputs!$A$1:$BS$69,2,FALSE)</f>
        <v>2.5394285000000299E-3</v>
      </c>
      <c r="F41" s="67">
        <f>VLOOKUP($D41,testOutputs!$A$1:$BS$69,3,FALSE)</f>
        <v>6.67653792095773E-3</v>
      </c>
      <c r="G41" s="67">
        <f>F41^2</f>
        <v>4.4576158609986569E-5</v>
      </c>
      <c r="H41" s="67">
        <f>INDEX(testOutputs!$A$1:$BS$69,MATCH(Combos!$D41,testOutputs!$A$1:$A$69,0),MATCH(Combos!H$40,testOutputs!$A$1:$BS$1,0))</f>
        <v>4.4576158609986603E-5</v>
      </c>
      <c r="I41" s="67">
        <f>INDEX(testOutputs!$A$1:$BS$69,MATCH(Combos!$D41,testOutputs!$A$1:$A$69,0),MATCH(Combos!I$40,testOutputs!$A$1:$BS$1,0))</f>
        <v>-5.1256055527984602E-6</v>
      </c>
      <c r="J41" s="67">
        <f>INDEX(testOutputs!$A$1:$BS$69,MATCH(Combos!$D41,testOutputs!$A$1:$A$69,0),MATCH(Combos!J$40,testOutputs!$A$1:$BS$1,0))</f>
        <v>-2.7259489853051301E-8</v>
      </c>
      <c r="K41" s="67">
        <f>INDEX(testOutputs!$A$1:$BS$69,MATCH(Combos!$D41,testOutputs!$A$1:$A$69,0),MATCH(Combos!K$40,testOutputs!$A$1:$BS$1,0))</f>
        <v>5.8326526932190302E-8</v>
      </c>
      <c r="L41" s="67">
        <f>INDEX(testOutputs!$A$1:$BS$69,MATCH(Combos!$D41,testOutputs!$A$1:$A$69,0),MATCH(Combos!L$40,testOutputs!$A$1:$BS$1,0))</f>
        <v>8.4436194029509702E-10</v>
      </c>
    </row>
    <row r="42" spans="4:12" x14ac:dyDescent="0.25">
      <c r="D42" t="s">
        <v>5</v>
      </c>
      <c r="E42" s="67">
        <f>VLOOKUP($D42,testOutputs!$A$1:$BS$69,2,FALSE)</f>
        <v>2.0183888999999399E-3</v>
      </c>
      <c r="F42" s="67">
        <f>VLOOKUP($D42,testOutputs!$A$1:$BS$69,3,FALSE)</f>
        <v>6.30855024814904E-3</v>
      </c>
      <c r="G42" s="67">
        <f t="shared" ref="G42:G45" si="4">F42^2</f>
        <v>3.9797806233421311E-5</v>
      </c>
      <c r="H42" s="67">
        <f>INDEX(testOutputs!$A$1:$BS$69,MATCH(Combos!$D42,testOutputs!$A$1:$A$69,0),MATCH(Combos!H$40,testOutputs!$A$1:$BS$1,0))</f>
        <v>-5.1256055527984602E-6</v>
      </c>
      <c r="I42" s="67">
        <f>INDEX(testOutputs!$A$1:$BS$69,MATCH(Combos!$D42,testOutputs!$A$1:$A$69,0),MATCH(Combos!I$40,testOutputs!$A$1:$BS$1,0))</f>
        <v>3.9797806233421298E-5</v>
      </c>
      <c r="J42" s="67">
        <f>INDEX(testOutputs!$A$1:$BS$69,MATCH(Combos!$D42,testOutputs!$A$1:$A$69,0),MATCH(Combos!J$40,testOutputs!$A$1:$BS$1,0))</f>
        <v>2.9754677982359299E-8</v>
      </c>
      <c r="K42" s="67">
        <f>INDEX(testOutputs!$A$1:$BS$69,MATCH(Combos!$D42,testOutputs!$A$1:$A$69,0),MATCH(Combos!K$40,testOutputs!$A$1:$BS$1,0))</f>
        <v>1.1461996428352599E-7</v>
      </c>
      <c r="L42" s="67">
        <f>INDEX(testOutputs!$A$1:$BS$69,MATCH(Combos!$D42,testOutputs!$A$1:$A$69,0),MATCH(Combos!L$40,testOutputs!$A$1:$BS$1,0))</f>
        <v>3.0368962949043097E-8</v>
      </c>
    </row>
    <row r="43" spans="4:12" x14ac:dyDescent="0.25">
      <c r="D43" t="s">
        <v>22</v>
      </c>
      <c r="E43" s="67">
        <f>VLOOKUP($D43,testOutputs!$A$1:$BS$69,2,FALSE)</f>
        <v>1.4847851999999801E-3</v>
      </c>
      <c r="F43" s="67">
        <f>VLOOKUP($D43,testOutputs!$A$1:$BS$69,3,FALSE)</f>
        <v>4.6885090814707403E-3</v>
      </c>
      <c r="G43" s="67">
        <f t="shared" si="4"/>
        <v>2.1982117407033606E-5</v>
      </c>
      <c r="H43" s="67">
        <f>INDEX(testOutputs!$A$1:$BS$69,MATCH(Combos!$D43,testOutputs!$A$1:$A$69,0),MATCH(Combos!H$40,testOutputs!$A$1:$BS$1,0))</f>
        <v>-2.7259489853051301E-8</v>
      </c>
      <c r="I43" s="67">
        <f>INDEX(testOutputs!$A$1:$BS$69,MATCH(Combos!$D43,testOutputs!$A$1:$A$69,0),MATCH(Combos!I$40,testOutputs!$A$1:$BS$1,0))</f>
        <v>2.9754677982359299E-8</v>
      </c>
      <c r="J43" s="67">
        <f>INDEX(testOutputs!$A$1:$BS$69,MATCH(Combos!$D43,testOutputs!$A$1:$A$69,0),MATCH(Combos!J$40,testOutputs!$A$1:$BS$1,0))</f>
        <v>2.1982117407033599E-5</v>
      </c>
      <c r="K43" s="67">
        <f>INDEX(testOutputs!$A$1:$BS$69,MATCH(Combos!$D43,testOutputs!$A$1:$A$69,0),MATCH(Combos!K$40,testOutputs!$A$1:$BS$1,0))</f>
        <v>1.5739247675650701E-7</v>
      </c>
      <c r="L43" s="67">
        <f>INDEX(testOutputs!$A$1:$BS$69,MATCH(Combos!$D43,testOutputs!$A$1:$A$69,0),MATCH(Combos!L$40,testOutputs!$A$1:$BS$1,0))</f>
        <v>-2.4986021674357899E-8</v>
      </c>
    </row>
    <row r="44" spans="4:12" x14ac:dyDescent="0.25">
      <c r="D44" t="s">
        <v>21</v>
      </c>
      <c r="E44" s="67">
        <f>VLOOKUP($D44,testOutputs!$A$1:$BS$69,2,FALSE)</f>
        <v>1.0409372999999899E-3</v>
      </c>
      <c r="F44" s="67">
        <f>VLOOKUP($D44,testOutputs!$A$1:$BS$69,3,FALSE)</f>
        <v>4.09642772347674E-3</v>
      </c>
      <c r="G44" s="67">
        <f t="shared" si="4"/>
        <v>1.6780720093668828E-5</v>
      </c>
      <c r="H44" s="67">
        <f>INDEX(testOutputs!$A$1:$BS$69,MATCH(Combos!$D44,testOutputs!$A$1:$A$69,0),MATCH(Combos!H$40,testOutputs!$A$1:$BS$1,0))</f>
        <v>5.8326526932190302E-8</v>
      </c>
      <c r="I44" s="67">
        <f>INDEX(testOutputs!$A$1:$BS$69,MATCH(Combos!$D44,testOutputs!$A$1:$A$69,0),MATCH(Combos!I$40,testOutputs!$A$1:$BS$1,0))</f>
        <v>1.1461996428352599E-7</v>
      </c>
      <c r="J44" s="67">
        <f>INDEX(testOutputs!$A$1:$BS$69,MATCH(Combos!$D44,testOutputs!$A$1:$A$69,0),MATCH(Combos!J$40,testOutputs!$A$1:$BS$1,0))</f>
        <v>1.5739247675650701E-7</v>
      </c>
      <c r="K44" s="67">
        <f>INDEX(testOutputs!$A$1:$BS$69,MATCH(Combos!$D44,testOutputs!$A$1:$A$69,0),MATCH(Combos!K$40,testOutputs!$A$1:$BS$1,0))</f>
        <v>1.6780720093668801E-5</v>
      </c>
      <c r="L44" s="67">
        <f>INDEX(testOutputs!$A$1:$BS$69,MATCH(Combos!$D44,testOutputs!$A$1:$A$69,0),MATCH(Combos!L$40,testOutputs!$A$1:$BS$1,0))</f>
        <v>-6.4229772362535201E-10</v>
      </c>
    </row>
    <row r="45" spans="4:12" x14ac:dyDescent="0.25">
      <c r="D45" t="s">
        <v>24</v>
      </c>
      <c r="E45" s="67">
        <f>VLOOKUP($D45,testOutputs!$A$1:$BS$69,2,FALSE)</f>
        <v>1.36153099999999E-4</v>
      </c>
      <c r="F45" s="67">
        <f>VLOOKUP($D45,testOutputs!$A$1:$BS$69,3,FALSE)</f>
        <v>1.2364519094948999E-3</v>
      </c>
      <c r="G45" s="67">
        <f t="shared" si="4"/>
        <v>1.5288133244935842E-6</v>
      </c>
      <c r="H45" s="67">
        <f>INDEX(testOutputs!$A$1:$BS$69,MATCH(Combos!$D45,testOutputs!$A$1:$A$69,0),MATCH(Combos!H$40,testOutputs!$A$1:$BS$1,0))</f>
        <v>8.4436194029509702E-10</v>
      </c>
      <c r="I45" s="67">
        <f>INDEX(testOutputs!$A$1:$BS$69,MATCH(Combos!$D45,testOutputs!$A$1:$A$69,0),MATCH(Combos!I$40,testOutputs!$A$1:$BS$1,0))</f>
        <v>3.0368962949043097E-8</v>
      </c>
      <c r="J45" s="67">
        <f>INDEX(testOutputs!$A$1:$BS$69,MATCH(Combos!$D45,testOutputs!$A$1:$A$69,0),MATCH(Combos!J$40,testOutputs!$A$1:$BS$1,0))</f>
        <v>-2.4986021674357899E-8</v>
      </c>
      <c r="K45" s="67">
        <f>INDEX(testOutputs!$A$1:$BS$69,MATCH(Combos!$D45,testOutputs!$A$1:$A$69,0),MATCH(Combos!K$40,testOutputs!$A$1:$BS$1,0))</f>
        <v>-6.4229772362535201E-10</v>
      </c>
      <c r="L45" s="67">
        <f>INDEX(testOutputs!$A$1:$BS$69,MATCH(Combos!$D45,testOutputs!$A$1:$A$69,0),MATCH(Combos!L$40,testOutputs!$A$1:$BS$1,0))</f>
        <v>1.5288133244935999E-6</v>
      </c>
    </row>
    <row r="46" spans="4:12" x14ac:dyDescent="0.25">
      <c r="D46" s="73" t="s">
        <v>110</v>
      </c>
      <c r="E46" s="74">
        <f>SUM(E41:E45)</f>
        <v>7.2196929999999377E-3</v>
      </c>
      <c r="F46" s="74">
        <f>SQRT(G46)</f>
        <v>1.0728058672760547E-2</v>
      </c>
      <c r="G46" s="75">
        <f>SUM(H41:L45)</f>
        <v>1.1509124288619279E-4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topLeftCell="N1" workbookViewId="0">
      <selection activeCell="Y1" sqref="Y1"/>
    </sheetView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10</v>
      </c>
      <c r="L1" t="s">
        <v>11</v>
      </c>
      <c r="M1" t="s">
        <v>67</v>
      </c>
      <c r="N1" t="s">
        <v>13</v>
      </c>
      <c r="O1" t="s">
        <v>14</v>
      </c>
      <c r="P1" t="s">
        <v>15</v>
      </c>
      <c r="Q1" t="s">
        <v>16</v>
      </c>
      <c r="R1" t="s">
        <v>43</v>
      </c>
      <c r="S1" t="s">
        <v>18</v>
      </c>
      <c r="T1" t="s">
        <v>46</v>
      </c>
      <c r="U1" t="s">
        <v>20</v>
      </c>
      <c r="V1" t="s">
        <v>21</v>
      </c>
      <c r="W1" t="s">
        <v>22</v>
      </c>
      <c r="X1" t="s">
        <v>64</v>
      </c>
      <c r="Y1" t="s">
        <v>24</v>
      </c>
      <c r="Z1" t="s">
        <v>48</v>
      </c>
      <c r="AA1" t="s">
        <v>60</v>
      </c>
      <c r="AB1" t="s">
        <v>49</v>
      </c>
      <c r="AC1" t="s">
        <v>50</v>
      </c>
      <c r="AD1" t="s">
        <v>29</v>
      </c>
      <c r="AE1" t="s">
        <v>30</v>
      </c>
      <c r="AF1" t="s">
        <v>61</v>
      </c>
      <c r="AG1" t="s">
        <v>32</v>
      </c>
      <c r="AH1" t="s">
        <v>33</v>
      </c>
      <c r="AI1" t="s">
        <v>34</v>
      </c>
      <c r="AJ1" t="s">
        <v>52</v>
      </c>
      <c r="AK1" t="s">
        <v>68</v>
      </c>
      <c r="AL1" t="s">
        <v>37</v>
      </c>
      <c r="AM1" t="s">
        <v>38</v>
      </c>
      <c r="AN1" t="s">
        <v>9</v>
      </c>
      <c r="AO1" t="s">
        <v>40</v>
      </c>
      <c r="AP1" t="s">
        <v>12</v>
      </c>
      <c r="AQ1" t="s">
        <v>41</v>
      </c>
      <c r="AR1" t="s">
        <v>17</v>
      </c>
      <c r="AS1" t="s">
        <v>58</v>
      </c>
      <c r="AT1" t="s">
        <v>19</v>
      </c>
      <c r="AU1" t="s">
        <v>45</v>
      </c>
      <c r="AV1" t="s">
        <v>70</v>
      </c>
      <c r="AW1" t="s">
        <v>28</v>
      </c>
      <c r="AX1" t="s">
        <v>25</v>
      </c>
      <c r="AY1" t="s">
        <v>31</v>
      </c>
      <c r="AZ1" t="s">
        <v>35</v>
      </c>
      <c r="BA1" t="s">
        <v>23</v>
      </c>
      <c r="BB1" t="s">
        <v>36</v>
      </c>
      <c r="BC1" t="s">
        <v>62</v>
      </c>
      <c r="BD1" t="s">
        <v>63</v>
      </c>
      <c r="BE1" t="s">
        <v>42</v>
      </c>
      <c r="BF1" t="s">
        <v>57</v>
      </c>
      <c r="BG1" t="s">
        <v>44</v>
      </c>
      <c r="BH1" t="s">
        <v>27</v>
      </c>
      <c r="BI1" t="s">
        <v>26</v>
      </c>
      <c r="BJ1" t="s">
        <v>59</v>
      </c>
      <c r="BK1" t="s">
        <v>54</v>
      </c>
      <c r="BL1" t="s">
        <v>55</v>
      </c>
      <c r="BM1" t="s">
        <v>69</v>
      </c>
      <c r="BN1" t="s">
        <v>51</v>
      </c>
      <c r="BO1" t="s">
        <v>47</v>
      </c>
      <c r="BP1" t="s">
        <v>56</v>
      </c>
      <c r="BQ1" t="s">
        <v>53</v>
      </c>
      <c r="BR1" t="s">
        <v>65</v>
      </c>
      <c r="BS1" t="s">
        <v>66</v>
      </c>
    </row>
    <row r="2" spans="1:71" x14ac:dyDescent="0.25">
      <c r="A2" t="s">
        <v>3</v>
      </c>
      <c r="B2" s="3">
        <v>7.2158000000001004E-6</v>
      </c>
      <c r="C2">
        <v>2.8022610780773898E-4</v>
      </c>
      <c r="D2" s="1">
        <v>7.8526671497074797E-8</v>
      </c>
      <c r="E2" s="1">
        <v>1.3726337377787499E-9</v>
      </c>
      <c r="F2" s="1">
        <v>5.96974007278128E-9</v>
      </c>
      <c r="G2" s="1">
        <v>7.0002111405114198E-10</v>
      </c>
      <c r="H2" s="1">
        <v>-1.0300909161198301E-8</v>
      </c>
      <c r="I2" s="1">
        <v>-1.66654794192687E-9</v>
      </c>
      <c r="J2" s="1">
        <v>-8.5651015338048006E-9</v>
      </c>
      <c r="K2" s="1">
        <v>-6.1639654127222797E-9</v>
      </c>
      <c r="L2" s="1">
        <v>-2.8477806601477799E-9</v>
      </c>
      <c r="M2" s="1">
        <v>6.0976165283335098E-9</v>
      </c>
      <c r="N2" s="1">
        <v>-3.1007000527014799E-9</v>
      </c>
      <c r="O2" s="1">
        <v>-6.6000046858468696E-10</v>
      </c>
      <c r="P2" s="1">
        <v>-1.12392259982599E-10</v>
      </c>
      <c r="Q2" s="1">
        <v>-1.0727662191092899E-8</v>
      </c>
      <c r="R2" s="1">
        <v>1.4833064839026899E-8</v>
      </c>
      <c r="S2" s="1">
        <v>1.4885398344418199E-8</v>
      </c>
      <c r="T2" s="1">
        <v>3.2770734863279798E-8</v>
      </c>
      <c r="U2" s="1">
        <v>1.22134309636145E-9</v>
      </c>
      <c r="V2" s="1">
        <v>9.9494058006500707E-10</v>
      </c>
      <c r="W2" s="1">
        <v>-1.67417778793876E-9</v>
      </c>
      <c r="X2" s="1">
        <v>3.1799742465675001E-8</v>
      </c>
      <c r="Y2" s="1">
        <v>1.2774972359923301E-9</v>
      </c>
      <c r="Z2" s="1">
        <v>-1.1245733781797401E-8</v>
      </c>
      <c r="AA2" s="1">
        <v>7.9899627655347106E-8</v>
      </c>
      <c r="AB2" s="1">
        <v>8.0672680176484507E-9</v>
      </c>
      <c r="AC2" s="1">
        <v>-1.20016137418841E-8</v>
      </c>
      <c r="AD2" s="1">
        <v>6.8188471626715999E-10</v>
      </c>
      <c r="AE2" s="1">
        <v>-1.3374893249332601E-9</v>
      </c>
      <c r="AF2" s="1">
        <v>-1.21994463088387E-8</v>
      </c>
      <c r="AG2" s="1">
        <v>-9.3385301342882602E-9</v>
      </c>
      <c r="AH2" s="1">
        <v>6.7685955819565995E-10</v>
      </c>
      <c r="AI2" s="1">
        <v>2.1381892281726101E-9</v>
      </c>
      <c r="AJ2" s="1">
        <v>1.3723706891701699E-8</v>
      </c>
      <c r="AK2" s="1">
        <v>9.2734756373850794E-8</v>
      </c>
      <c r="AL2" s="1">
        <v>-1.20559436374279E-9</v>
      </c>
      <c r="AM2" s="1">
        <v>-5.4127237951626096E-9</v>
      </c>
      <c r="AN2" s="1">
        <v>-1.1354638707086901E-9</v>
      </c>
      <c r="AO2" s="1">
        <v>-3.1689416501541598E-11</v>
      </c>
      <c r="AP2" s="1">
        <v>-4.3911977337407398E-9</v>
      </c>
      <c r="AQ2" s="1">
        <v>3.2360509905696299E-8</v>
      </c>
      <c r="AR2" s="1">
        <v>-1.17995596985791E-9</v>
      </c>
      <c r="AS2" s="1">
        <v>-8.66466514005158E-9</v>
      </c>
      <c r="AT2" s="1">
        <v>2.2795672438600201E-8</v>
      </c>
      <c r="AU2" s="1">
        <v>-1.27308186740723E-8</v>
      </c>
      <c r="AV2" s="1">
        <v>2.0182377436629101E-9</v>
      </c>
      <c r="AW2" s="1">
        <v>-7.7502642403951598E-10</v>
      </c>
      <c r="AX2" s="1">
        <v>5.1383418149021898E-9</v>
      </c>
      <c r="AY2" s="1">
        <v>-4.4493241652626203E-9</v>
      </c>
      <c r="AZ2" s="1">
        <v>-1.05375372936996E-8</v>
      </c>
      <c r="BA2" s="1">
        <v>-1.9461445961839E-8</v>
      </c>
      <c r="BB2" s="1">
        <v>5.0210414515258298E-8</v>
      </c>
      <c r="BC2" s="1">
        <v>2.4356803733940501E-8</v>
      </c>
      <c r="BD2" s="1">
        <v>9.0281506457578298E-9</v>
      </c>
      <c r="BE2" s="1">
        <v>-1.92395996907529E-8</v>
      </c>
      <c r="BF2" s="1">
        <v>2.1139017621203498E-8</v>
      </c>
      <c r="BG2" s="1">
        <v>-7.6268474973940705E-10</v>
      </c>
      <c r="BH2" s="1">
        <v>-6.7556117647009803E-9</v>
      </c>
      <c r="BI2" s="1">
        <v>5.07435248271965E-10</v>
      </c>
      <c r="BJ2" s="1">
        <v>9.3387829407230297E-8</v>
      </c>
      <c r="BK2" s="1">
        <v>8.4063629285850699E-9</v>
      </c>
      <c r="BL2" s="1">
        <v>2.91812987667823E-8</v>
      </c>
      <c r="BM2" s="1">
        <v>8.8292430261032306E-8</v>
      </c>
      <c r="BN2" s="1">
        <v>-6.0023998089469797E-9</v>
      </c>
      <c r="BO2" s="1">
        <v>1.00356549816875E-7</v>
      </c>
      <c r="BP2" s="1">
        <v>-6.1365766974189E-9</v>
      </c>
      <c r="BQ2" s="1">
        <v>-6.40101674288761E-7</v>
      </c>
      <c r="BR2" s="1">
        <v>2.6873324318238099E-9</v>
      </c>
      <c r="BS2">
        <v>-3.7322043526236701E-8</v>
      </c>
    </row>
    <row r="3" spans="1:71" x14ac:dyDescent="0.25">
      <c r="A3" t="s">
        <v>4</v>
      </c>
      <c r="B3" s="3">
        <v>2.4803132000000101E-3</v>
      </c>
      <c r="C3">
        <v>7.5968348089788902E-3</v>
      </c>
      <c r="D3" s="1">
        <v>1.3726337377787499E-9</v>
      </c>
      <c r="E3" s="1">
        <v>5.7711899114913398E-5</v>
      </c>
      <c r="F3" s="1">
        <v>9.9775673727670697E-9</v>
      </c>
      <c r="G3" s="1">
        <v>1.14219821351939E-8</v>
      </c>
      <c r="H3" s="1">
        <v>2.6958969276491201E-7</v>
      </c>
      <c r="I3" s="1">
        <v>8.7045429488857406E-8</v>
      </c>
      <c r="J3" s="1">
        <v>6.6499776522001102E-8</v>
      </c>
      <c r="K3" s="1">
        <v>1.8689280356804399E-6</v>
      </c>
      <c r="L3" s="1">
        <v>2.87521920654685E-7</v>
      </c>
      <c r="M3" s="1">
        <v>-5.3119134187655501E-8</v>
      </c>
      <c r="N3" s="1">
        <v>-5.9675640614337898E-8</v>
      </c>
      <c r="O3" s="1">
        <v>4.8728788594859099E-9</v>
      </c>
      <c r="P3" s="1">
        <v>-9.0589818990558902E-9</v>
      </c>
      <c r="Q3" s="1">
        <v>4.1774121713859301E-7</v>
      </c>
      <c r="R3" s="1">
        <v>-1.45864759266721E-7</v>
      </c>
      <c r="S3" s="1">
        <v>-2.2139046008106799E-7</v>
      </c>
      <c r="T3" s="1">
        <v>-3.4735126742553802E-8</v>
      </c>
      <c r="U3" s="1">
        <v>2.2716322939851899E-7</v>
      </c>
      <c r="V3" s="1">
        <v>3.8822842665993901E-8</v>
      </c>
      <c r="W3" s="1">
        <v>4.0898871742103798E-9</v>
      </c>
      <c r="X3" s="1">
        <v>-1.4695797298035199E-5</v>
      </c>
      <c r="Y3" s="1">
        <v>1.8625174100839301E-8</v>
      </c>
      <c r="Z3" s="1">
        <v>3.6169885307981098E-7</v>
      </c>
      <c r="AA3" s="1">
        <v>-9.8381329471999998E-7</v>
      </c>
      <c r="AB3" s="1">
        <v>3.1025474292233202E-7</v>
      </c>
      <c r="AC3" s="1">
        <v>-1.14928866626163E-7</v>
      </c>
      <c r="AD3" s="1">
        <v>-2.2997360278879301E-8</v>
      </c>
      <c r="AE3" s="1">
        <v>-4.9006992880056301E-8</v>
      </c>
      <c r="AF3" s="1">
        <v>-1.27902365865566E-7</v>
      </c>
      <c r="AG3" s="1">
        <v>2.3679602597064701E-7</v>
      </c>
      <c r="AH3" s="1">
        <v>5.5261763176127501E-8</v>
      </c>
      <c r="AI3" s="1">
        <v>6.9371761863189598E-7</v>
      </c>
      <c r="AJ3" s="1">
        <v>3.71437157400772E-7</v>
      </c>
      <c r="AK3" s="1">
        <v>6.7424391136872899E-7</v>
      </c>
      <c r="AL3" s="1">
        <v>2.19804009359617E-7</v>
      </c>
      <c r="AM3" s="1">
        <v>5.50821803317707E-7</v>
      </c>
      <c r="AN3" s="1">
        <v>-1.44034062420777E-7</v>
      </c>
      <c r="AO3" s="1">
        <v>2.88071242736108E-8</v>
      </c>
      <c r="AP3" s="1">
        <v>-7.8692317898441798E-8</v>
      </c>
      <c r="AQ3" s="1">
        <v>-7.9569851038083295E-7</v>
      </c>
      <c r="AR3" s="1">
        <v>1.0549448993979199E-7</v>
      </c>
      <c r="AS3" s="1">
        <v>-6.6407333144479294E-8</v>
      </c>
      <c r="AT3" s="1">
        <v>8.65649271643724E-7</v>
      </c>
      <c r="AU3" s="1">
        <v>1.83638165207454E-7</v>
      </c>
      <c r="AV3" s="1">
        <v>2.0152223742904398E-6</v>
      </c>
      <c r="AW3" s="1">
        <v>1.4684130377730101E-7</v>
      </c>
      <c r="AX3" s="1">
        <v>3.5591225010130302E-8</v>
      </c>
      <c r="AY3" s="1">
        <v>-7.2649791441124001E-8</v>
      </c>
      <c r="AZ3" s="1">
        <v>-4.0352915604355001E-7</v>
      </c>
      <c r="BA3" s="1">
        <v>-2.2884846029190901E-5</v>
      </c>
      <c r="BB3" s="1">
        <v>1.00782587000861E-7</v>
      </c>
      <c r="BC3" s="1">
        <v>6.5966121900387099E-7</v>
      </c>
      <c r="BD3" s="1">
        <v>-3.8159137068856498E-8</v>
      </c>
      <c r="BE3" s="1">
        <v>1.19544265631672E-6</v>
      </c>
      <c r="BF3" s="1">
        <v>4.9732208016053703E-7</v>
      </c>
      <c r="BG3" s="1">
        <v>-2.00849323739211E-6</v>
      </c>
      <c r="BH3" s="1">
        <v>-1.4439061338359201E-7</v>
      </c>
      <c r="BI3" s="1">
        <v>1.2654281360394601E-7</v>
      </c>
      <c r="BJ3" s="1">
        <v>-5.4507097944959504E-6</v>
      </c>
      <c r="BK3" s="1">
        <v>-4.4339261321704299E-7</v>
      </c>
      <c r="BL3" s="1">
        <v>-9.4748869411386399E-7</v>
      </c>
      <c r="BM3" s="1">
        <v>-8.61313436103308E-7</v>
      </c>
      <c r="BN3" s="1">
        <v>3.3595155576446503E-8</v>
      </c>
      <c r="BO3" s="1">
        <v>-1.3503453479683799E-5</v>
      </c>
      <c r="BP3" s="1">
        <v>-2.2922538977801902E-6</v>
      </c>
      <c r="BQ3" s="1">
        <v>-4.2686379952298102E-6</v>
      </c>
      <c r="BR3" s="1">
        <v>1.0247889630125901E-6</v>
      </c>
      <c r="BS3">
        <v>-5.9654631664722805E-7</v>
      </c>
    </row>
    <row r="4" spans="1:71" x14ac:dyDescent="0.25">
      <c r="A4" t="s">
        <v>5</v>
      </c>
      <c r="B4" s="3">
        <v>2.0183888999999399E-3</v>
      </c>
      <c r="C4">
        <v>6.30855024814904E-3</v>
      </c>
      <c r="D4" s="1">
        <v>5.96974007278128E-9</v>
      </c>
      <c r="E4" s="1">
        <v>9.9775673727670697E-9</v>
      </c>
      <c r="F4" s="1">
        <v>3.9797806233421298E-5</v>
      </c>
      <c r="G4" s="1">
        <v>-6.0883431677060697E-9</v>
      </c>
      <c r="H4" s="1">
        <v>-1.2827964731144501E-7</v>
      </c>
      <c r="I4" s="1">
        <v>1.9546667263270901E-7</v>
      </c>
      <c r="J4" s="1">
        <v>-3.80925683383689E-8</v>
      </c>
      <c r="K4" s="1">
        <v>-3.6034657750691501E-7</v>
      </c>
      <c r="L4" s="1">
        <v>1.81779684439142E-7</v>
      </c>
      <c r="M4" s="1">
        <v>8.5593392295790599E-8</v>
      </c>
      <c r="N4" s="1">
        <v>2.43909139245926E-8</v>
      </c>
      <c r="O4" s="1">
        <v>-1.70830474078567E-8</v>
      </c>
      <c r="P4" s="1">
        <v>-7.1143251329800098E-9</v>
      </c>
      <c r="Q4" s="1">
        <v>1.9118336793607801E-7</v>
      </c>
      <c r="R4" s="1">
        <v>-2.6165358941987001E-5</v>
      </c>
      <c r="S4" s="1">
        <v>-6.7003916927169499E-8</v>
      </c>
      <c r="T4" s="1">
        <v>-6.1741651413318695E-11</v>
      </c>
      <c r="U4" s="1">
        <v>3.45263502229186E-7</v>
      </c>
      <c r="V4" s="1">
        <v>1.1461996428352599E-7</v>
      </c>
      <c r="W4" s="1">
        <v>2.9754677982359299E-8</v>
      </c>
      <c r="X4" s="1">
        <v>9.5730277407111295E-8</v>
      </c>
      <c r="Y4" s="1">
        <v>3.0368962949043097E-8</v>
      </c>
      <c r="Z4" s="1">
        <v>1.2641236131454899E-7</v>
      </c>
      <c r="AA4" s="1">
        <v>6.68766653297246E-7</v>
      </c>
      <c r="AB4" s="1">
        <v>5.8206948724906005E-7</v>
      </c>
      <c r="AC4" s="1">
        <v>-1.68775215574196E-7</v>
      </c>
      <c r="AD4" s="1">
        <v>2.3826025935888E-8</v>
      </c>
      <c r="AE4" s="1">
        <v>5.8905139770596303E-10</v>
      </c>
      <c r="AF4" s="1">
        <v>-3.3056070964626797E-7</v>
      </c>
      <c r="AG4" s="1">
        <v>1.29908564680201E-6</v>
      </c>
      <c r="AH4" s="1">
        <v>-7.7951860251748294E-8</v>
      </c>
      <c r="AI4" s="1">
        <v>-2.13098393215935E-7</v>
      </c>
      <c r="AJ4" s="1">
        <v>1.2870965710887001E-7</v>
      </c>
      <c r="AK4" s="1">
        <v>7.0427889862035897E-7</v>
      </c>
      <c r="AL4" s="1">
        <v>-2.1346824155690099E-7</v>
      </c>
      <c r="AM4" s="1">
        <v>-2.2389592214674601E-7</v>
      </c>
      <c r="AN4" s="1">
        <v>9.2999704586451901E-8</v>
      </c>
      <c r="AO4" s="1">
        <v>-7.7940518718221095E-7</v>
      </c>
      <c r="AP4" s="1">
        <v>4.3759552372593401E-8</v>
      </c>
      <c r="AQ4" s="1">
        <v>-2.1028615182244001E-7</v>
      </c>
      <c r="AR4" s="1">
        <v>-5.1256055527984602E-6</v>
      </c>
      <c r="AS4" s="1">
        <v>2.6091230543542202E-7</v>
      </c>
      <c r="AT4" s="1">
        <v>7.0902964483590597E-7</v>
      </c>
      <c r="AU4" s="1">
        <v>-5.5855432068099695E-7</v>
      </c>
      <c r="AV4" s="1">
        <v>-1.0406038681754401E-6</v>
      </c>
      <c r="AW4" s="1">
        <v>-4.8910006292074897E-7</v>
      </c>
      <c r="AX4" s="1">
        <v>-1.22565857182876E-7</v>
      </c>
      <c r="AY4" s="1">
        <v>1.12285394843846E-7</v>
      </c>
      <c r="AZ4" s="1">
        <v>7.8557273585687497E-7</v>
      </c>
      <c r="BA4" s="1">
        <v>-1.5810862609631299E-7</v>
      </c>
      <c r="BB4" s="1">
        <v>-4.4307116047057198E-8</v>
      </c>
      <c r="BC4" s="1">
        <v>6.9316279315429204E-7</v>
      </c>
      <c r="BD4" s="1">
        <v>5.0220409881381801E-7</v>
      </c>
      <c r="BE4" s="1">
        <v>-9.8265087392310806E-7</v>
      </c>
      <c r="BF4" s="1">
        <v>-6.3719584130314901E-6</v>
      </c>
      <c r="BG4" s="1">
        <v>1.23731294126044E-8</v>
      </c>
      <c r="BH4" s="1">
        <v>-3.7268625753875802E-7</v>
      </c>
      <c r="BI4" s="1">
        <v>1.8615652137854901E-8</v>
      </c>
      <c r="BJ4" s="1">
        <v>7.2580016981573495E-7</v>
      </c>
      <c r="BK4" s="1">
        <v>1.34927404595108E-7</v>
      </c>
      <c r="BL4" s="1">
        <v>3.0501932888186301E-7</v>
      </c>
      <c r="BM4" s="1">
        <v>-3.6989801739766701E-6</v>
      </c>
      <c r="BN4" s="1">
        <v>-4.48025672219411E-8</v>
      </c>
      <c r="BO4" s="1">
        <v>8.9232672389619099E-9</v>
      </c>
      <c r="BP4" s="1">
        <v>8.7746358245247896E-7</v>
      </c>
      <c r="BQ4" s="1">
        <v>-1.65145811656122E-6</v>
      </c>
      <c r="BR4" s="1">
        <v>-1.6257984737770699E-7</v>
      </c>
      <c r="BS4">
        <v>-9.3859058988836499E-8</v>
      </c>
    </row>
    <row r="5" spans="1:71" x14ac:dyDescent="0.25">
      <c r="A5" t="s">
        <v>6</v>
      </c>
      <c r="B5" s="3">
        <v>5.9585199999999397E-5</v>
      </c>
      <c r="C5">
        <v>8.6928164966644799E-4</v>
      </c>
      <c r="D5" s="1">
        <v>7.0002111405114198E-10</v>
      </c>
      <c r="E5" s="1">
        <v>1.14219821351939E-8</v>
      </c>
      <c r="F5" s="1">
        <v>-6.0883431677060697E-9</v>
      </c>
      <c r="G5" s="1">
        <v>7.5565058644682198E-7</v>
      </c>
      <c r="H5" s="1">
        <v>-4.0403476153927599E-8</v>
      </c>
      <c r="I5" s="1">
        <v>-2.2815581952953801E-8</v>
      </c>
      <c r="J5" s="1">
        <v>6.8103721211729301E-7</v>
      </c>
      <c r="K5" s="1">
        <v>2.9568338336927E-7</v>
      </c>
      <c r="L5" s="1">
        <v>2.63884425847335E-9</v>
      </c>
      <c r="M5" s="1">
        <v>9.8430510496501596E-8</v>
      </c>
      <c r="N5" s="1">
        <v>-2.1185294311018202E-9</v>
      </c>
      <c r="O5" s="1">
        <v>-5.4500207767277301E-9</v>
      </c>
      <c r="P5" s="1">
        <v>5.5839126394863996E-9</v>
      </c>
      <c r="Q5" s="1">
        <v>-3.3462829869341699E-8</v>
      </c>
      <c r="R5" s="1">
        <v>-4.0548054706262997E-8</v>
      </c>
      <c r="S5" s="1">
        <v>-1.1445767488068299E-8</v>
      </c>
      <c r="T5" s="1">
        <v>-7.8830790542149498E-9</v>
      </c>
      <c r="U5" s="1">
        <v>-2.8752894914380701E-8</v>
      </c>
      <c r="V5" s="1">
        <v>4.3530303223371099E-9</v>
      </c>
      <c r="W5" s="1">
        <v>1.2421351114464501E-8</v>
      </c>
      <c r="X5" s="1">
        <v>-2.9575869104042401E-8</v>
      </c>
      <c r="Y5" s="1">
        <v>-4.7228499226193701E-9</v>
      </c>
      <c r="Z5" s="1">
        <v>6.1589136166979999E-8</v>
      </c>
      <c r="AA5" s="1">
        <v>5.57815520924059E-8</v>
      </c>
      <c r="AB5" s="1">
        <v>5.5392772442323403E-8</v>
      </c>
      <c r="AC5" s="1">
        <v>2.5843501853689699E-8</v>
      </c>
      <c r="AD5" s="1">
        <v>2.6546632741128201E-9</v>
      </c>
      <c r="AE5" s="1">
        <v>-3.40247026846271E-9</v>
      </c>
      <c r="AF5" s="1">
        <v>-6.4533518401711396E-8</v>
      </c>
      <c r="AG5" s="1">
        <v>-3.1129585071869301E-9</v>
      </c>
      <c r="AH5" s="1">
        <v>-5.9895970735699002E-9</v>
      </c>
      <c r="AI5" s="1">
        <v>-1.3072966599342199E-8</v>
      </c>
      <c r="AJ5" s="1">
        <v>-2.40152760483714E-8</v>
      </c>
      <c r="AK5" s="1">
        <v>5.4290459483262898E-8</v>
      </c>
      <c r="AL5" s="1">
        <v>-8.2822840560324608E-9</v>
      </c>
      <c r="AM5" s="1">
        <v>-3.2445034826579399E-8</v>
      </c>
      <c r="AN5" s="1">
        <v>2.80871512323687E-7</v>
      </c>
      <c r="AO5" s="1">
        <v>7.0887209966212397E-8</v>
      </c>
      <c r="AP5" s="1">
        <v>8.3221222135041496E-8</v>
      </c>
      <c r="AQ5" s="1">
        <v>3.0141042295091401E-8</v>
      </c>
      <c r="AR5" s="1">
        <v>-1.26080581387653E-8</v>
      </c>
      <c r="AS5" s="1">
        <v>4.5945708146249201E-11</v>
      </c>
      <c r="AT5" s="1">
        <v>4.7906729682724599E-9</v>
      </c>
      <c r="AU5" s="1">
        <v>-1.0941011398021399E-8</v>
      </c>
      <c r="AV5" s="1">
        <v>-3.86197207528103E-8</v>
      </c>
      <c r="AW5" s="1">
        <v>-4.6166430301292203E-8</v>
      </c>
      <c r="AX5" s="1">
        <v>-1.8371823379079002E-8</v>
      </c>
      <c r="AY5" s="1">
        <v>1.26982253423658E-8</v>
      </c>
      <c r="AZ5" s="1">
        <v>-2.4941795203512401E-8</v>
      </c>
      <c r="BA5" s="1">
        <v>1.6987214316718299E-8</v>
      </c>
      <c r="BB5" s="1">
        <v>3.6009406587577602E-8</v>
      </c>
      <c r="BC5" s="1">
        <v>1.5819480496006002E-8</v>
      </c>
      <c r="BD5" s="1">
        <v>3.6323346112118699E-8</v>
      </c>
      <c r="BE5" s="1">
        <v>9.9643630815426407E-7</v>
      </c>
      <c r="BF5" s="1">
        <v>9.4059483224215604E-8</v>
      </c>
      <c r="BG5" s="1">
        <v>-4.91855722750172E-9</v>
      </c>
      <c r="BH5" s="1">
        <v>-5.3508523793498E-8</v>
      </c>
      <c r="BI5" s="1">
        <v>3.8247297157736099E-9</v>
      </c>
      <c r="BJ5" s="1">
        <v>-2.73217281645314E-7</v>
      </c>
      <c r="BK5" s="1">
        <v>6.1978434763693296E-8</v>
      </c>
      <c r="BL5" s="1">
        <v>3.7546932053723698E-7</v>
      </c>
      <c r="BM5" s="1">
        <v>4.3322415041729499E-7</v>
      </c>
      <c r="BN5" s="1">
        <v>-2.57918413798797E-9</v>
      </c>
      <c r="BO5" s="1">
        <v>2.4867131818804098E-7</v>
      </c>
      <c r="BP5" s="1">
        <v>-4.87321711628137E-6</v>
      </c>
      <c r="BQ5" s="1">
        <v>3.0629463539738498E-7</v>
      </c>
      <c r="BR5" s="1">
        <v>-9.4905637694239701E-8</v>
      </c>
      <c r="BS5">
        <v>6.1088996428875699E-7</v>
      </c>
    </row>
    <row r="6" spans="1:71" x14ac:dyDescent="0.25">
      <c r="A6" t="s">
        <v>7</v>
      </c>
      <c r="B6" s="3">
        <v>7.9297513999998705E-3</v>
      </c>
      <c r="C6">
        <v>1.39921707545586E-2</v>
      </c>
      <c r="D6" s="1">
        <v>-1.0300909161198301E-8</v>
      </c>
      <c r="E6" s="1">
        <v>2.6958969276491201E-7</v>
      </c>
      <c r="F6" s="1">
        <v>-1.2827964731144501E-7</v>
      </c>
      <c r="G6" s="1">
        <v>-4.0403476153927599E-8</v>
      </c>
      <c r="H6" s="1">
        <v>1.9578084242472601E-4</v>
      </c>
      <c r="I6" s="1">
        <v>2.6431413570841202E-7</v>
      </c>
      <c r="J6" s="1">
        <v>1.1615680754690499E-6</v>
      </c>
      <c r="K6" s="1">
        <v>-1.38612470960796E-5</v>
      </c>
      <c r="L6" s="1">
        <v>3.9335300724361402E-6</v>
      </c>
      <c r="M6" s="1">
        <v>9.95880893488736E-7</v>
      </c>
      <c r="N6" s="1">
        <v>7.2567423021985101E-8</v>
      </c>
      <c r="O6" s="1">
        <v>3.1630923533263501E-8</v>
      </c>
      <c r="P6" s="1">
        <v>2.75701378204273E-8</v>
      </c>
      <c r="Q6" s="1">
        <v>-5.2448871227337199E-7</v>
      </c>
      <c r="R6" s="1">
        <v>3.3670447287004002E-7</v>
      </c>
      <c r="S6" s="1">
        <v>-4.9766477538106099E-7</v>
      </c>
      <c r="T6" s="1">
        <v>3.5457571013703399E-7</v>
      </c>
      <c r="U6" s="1">
        <v>-3.0009136959916302E-7</v>
      </c>
      <c r="V6" s="1">
        <v>1.19191835932143E-7</v>
      </c>
      <c r="W6" s="1">
        <v>1.74897786580386E-7</v>
      </c>
      <c r="X6" s="1">
        <v>-9.2412731983468603E-7</v>
      </c>
      <c r="Y6" s="1">
        <v>-1.00783035169472E-7</v>
      </c>
      <c r="Z6" s="1">
        <v>1.07086463215251E-6</v>
      </c>
      <c r="AA6" s="1">
        <v>1.9704643481583099E-6</v>
      </c>
      <c r="AB6" s="1">
        <v>2.3291558007591901E-7</v>
      </c>
      <c r="AC6" s="1">
        <v>2.7027359686987898E-7</v>
      </c>
      <c r="AD6" s="1">
        <v>9.2179691399166897E-8</v>
      </c>
      <c r="AE6" s="1">
        <v>-1.0084146345963401E-7</v>
      </c>
      <c r="AF6" s="1">
        <v>-1.49512687806376E-6</v>
      </c>
      <c r="AG6" s="1">
        <v>6.0741808031358498E-7</v>
      </c>
      <c r="AH6" s="1">
        <v>-6.6575156133987995E-8</v>
      </c>
      <c r="AI6" s="1">
        <v>3.0246326702221102E-7</v>
      </c>
      <c r="AJ6" s="1">
        <v>-2.5056484461193401E-7</v>
      </c>
      <c r="AK6" s="1">
        <v>-5.9031349931646499E-7</v>
      </c>
      <c r="AL6" s="1">
        <v>-2.8481506113260498E-7</v>
      </c>
      <c r="AM6" s="1">
        <v>-4.6135829360598002E-7</v>
      </c>
      <c r="AN6" s="1">
        <v>1.1775667756352099E-7</v>
      </c>
      <c r="AO6" s="1">
        <v>-2.7851900983565E-6</v>
      </c>
      <c r="AP6" s="1">
        <v>1.73525502033621E-7</v>
      </c>
      <c r="AQ6" s="1">
        <v>-8.4432831918048102E-5</v>
      </c>
      <c r="AR6" s="1">
        <v>-4.5337974186533501E-7</v>
      </c>
      <c r="AS6" s="1">
        <v>-3.4550949989414599E-7</v>
      </c>
      <c r="AT6" s="1">
        <v>-9.7461579267577097E-8</v>
      </c>
      <c r="AU6" s="1">
        <v>8.8840978168290499E-8</v>
      </c>
      <c r="AV6" s="1">
        <v>-1.62316577381653E-6</v>
      </c>
      <c r="AW6" s="1">
        <v>1.17963280124228E-6</v>
      </c>
      <c r="AX6" s="1">
        <v>1.3321066003256E-7</v>
      </c>
      <c r="AY6" s="1">
        <v>2.2126333366057601E-7</v>
      </c>
      <c r="AZ6" s="1">
        <v>-9.1057855104263204E-7</v>
      </c>
      <c r="BA6" s="1">
        <v>4.25786553572124E-7</v>
      </c>
      <c r="BB6" s="1">
        <v>3.5743190324297099E-7</v>
      </c>
      <c r="BC6" s="1">
        <v>-1.56696790618659E-6</v>
      </c>
      <c r="BD6" s="1">
        <v>5.7841043471950196E-7</v>
      </c>
      <c r="BE6" s="1">
        <v>-7.3608005421087102E-8</v>
      </c>
      <c r="BF6" s="1">
        <v>4.5169427322306898E-6</v>
      </c>
      <c r="BG6" s="1">
        <v>1.35039968633584E-6</v>
      </c>
      <c r="BH6" s="1">
        <v>-2.72570501267406E-7</v>
      </c>
      <c r="BI6" s="1">
        <v>-1.87585389600046E-7</v>
      </c>
      <c r="BJ6" s="1">
        <v>-2.76762542011939E-6</v>
      </c>
      <c r="BK6" s="1">
        <v>2.6568264126186799E-6</v>
      </c>
      <c r="BL6" s="1">
        <v>-8.0208331782544704E-5</v>
      </c>
      <c r="BM6" s="1">
        <v>8.1192108154150598E-7</v>
      </c>
      <c r="BN6" s="1">
        <v>3.9076092817717403E-8</v>
      </c>
      <c r="BO6" s="1">
        <v>5.3729222071845099E-7</v>
      </c>
      <c r="BP6" s="1">
        <v>-2.3627650343895801E-5</v>
      </c>
      <c r="BQ6" s="1">
        <v>-6.6492483961889604E-7</v>
      </c>
      <c r="BR6" s="1">
        <v>-2.0398642952104698E-6</v>
      </c>
      <c r="BS6">
        <v>4.36467332955172E-7</v>
      </c>
    </row>
    <row r="7" spans="1:71" x14ac:dyDescent="0.25">
      <c r="A7" t="s">
        <v>8</v>
      </c>
      <c r="B7" s="3">
        <v>5.3699136999999404E-3</v>
      </c>
      <c r="C7">
        <v>9.3378901362986908E-3</v>
      </c>
      <c r="D7" s="1">
        <v>-1.66654794192687E-9</v>
      </c>
      <c r="E7" s="1">
        <v>8.7045429488857406E-8</v>
      </c>
      <c r="F7" s="1">
        <v>1.9546667263270901E-7</v>
      </c>
      <c r="G7" s="1">
        <v>-2.2815581952953801E-8</v>
      </c>
      <c r="H7" s="1">
        <v>2.6431413570841202E-7</v>
      </c>
      <c r="I7" s="1">
        <v>8.7196192197584396E-5</v>
      </c>
      <c r="J7" s="1">
        <v>8.6392343226500705E-7</v>
      </c>
      <c r="K7" s="1">
        <v>-1.7613754720163199E-5</v>
      </c>
      <c r="L7" s="1">
        <v>5.8293350585593204E-7</v>
      </c>
      <c r="M7" s="1">
        <v>1.23568103555283E-7</v>
      </c>
      <c r="N7" s="1">
        <v>-1.08434122643666E-7</v>
      </c>
      <c r="O7" s="1">
        <v>1.1988815326443799E-8</v>
      </c>
      <c r="P7" s="1">
        <v>4.5590477734150703E-9</v>
      </c>
      <c r="Q7" s="1">
        <v>-1.9578978245985301E-7</v>
      </c>
      <c r="R7" s="1">
        <v>-4.01289675054851E-7</v>
      </c>
      <c r="S7" s="1">
        <v>-1.91262474176396E-7</v>
      </c>
      <c r="T7" s="1">
        <v>2.4993254329024201E-7</v>
      </c>
      <c r="U7" s="1">
        <v>1.05503934088184E-8</v>
      </c>
      <c r="V7" s="1">
        <v>5.2342782318020397E-8</v>
      </c>
      <c r="W7" s="1">
        <v>-1.02558964625001E-7</v>
      </c>
      <c r="X7" s="1">
        <v>-5.3187648539564695E-7</v>
      </c>
      <c r="Y7" s="1">
        <v>2.7545793470683799E-8</v>
      </c>
      <c r="Z7" s="1">
        <v>-1.25737944742589E-6</v>
      </c>
      <c r="AA7" s="1">
        <v>4.3786406624267003E-7</v>
      </c>
      <c r="AB7" s="1">
        <v>-1.05267752174457E-7</v>
      </c>
      <c r="AC7" s="1">
        <v>-8.0902241642579899E-8</v>
      </c>
      <c r="AD7" s="1">
        <v>-2.2201774630248599E-8</v>
      </c>
      <c r="AE7" s="1">
        <v>-5.3082701793769299E-8</v>
      </c>
      <c r="AF7" s="1">
        <v>6.2902063922750198E-7</v>
      </c>
      <c r="AG7" s="1">
        <v>4.32985467087525E-8</v>
      </c>
      <c r="AH7" s="1">
        <v>1.48739895050007E-8</v>
      </c>
      <c r="AI7" s="1">
        <v>3.9108473771458797E-7</v>
      </c>
      <c r="AJ7" s="1">
        <v>-3.4095162841669698E-7</v>
      </c>
      <c r="AK7" s="1">
        <v>-4.6027443782069603E-7</v>
      </c>
      <c r="AL7" s="1">
        <v>-3.9742943576495798E-8</v>
      </c>
      <c r="AM7" s="1">
        <v>-1.71150497220254E-8</v>
      </c>
      <c r="AN7" s="1">
        <v>4.7521411749702902E-7</v>
      </c>
      <c r="AO7" s="1">
        <v>-6.3169964849874995E-5</v>
      </c>
      <c r="AP7" s="1">
        <v>-1.8209020123534501E-7</v>
      </c>
      <c r="AQ7" s="1">
        <v>9.4315698008945699E-8</v>
      </c>
      <c r="AR7" s="1">
        <v>-8.4571300027680203E-8</v>
      </c>
      <c r="AS7" s="1">
        <v>-4.0609240545895998E-7</v>
      </c>
      <c r="AT7" s="1">
        <v>-6.7991611618541102E-7</v>
      </c>
      <c r="AU7" s="1">
        <v>9.5180214808994897E-7</v>
      </c>
      <c r="AV7" s="1">
        <v>4.0893287871652802E-6</v>
      </c>
      <c r="AW7" s="1">
        <v>3.8671031564955699E-7</v>
      </c>
      <c r="AX7" s="1">
        <v>3.0369726868248101E-7</v>
      </c>
      <c r="AY7" s="1">
        <v>-1.4148961027398299E-7</v>
      </c>
      <c r="AZ7" s="1">
        <v>8.3793383224932602E-7</v>
      </c>
      <c r="BA7" s="1">
        <v>8.9795252196453495E-8</v>
      </c>
      <c r="BB7" s="1">
        <v>-2.79618186643648E-7</v>
      </c>
      <c r="BC7" s="1">
        <v>2.3386269669964298E-6</v>
      </c>
      <c r="BD7" s="1">
        <v>-1.3201858368488301E-6</v>
      </c>
      <c r="BE7" s="1">
        <v>1.47058515426878E-6</v>
      </c>
      <c r="BF7" s="1">
        <v>-3.8154462969486202E-7</v>
      </c>
      <c r="BG7" s="1">
        <v>2.7174400010939501E-6</v>
      </c>
      <c r="BH7" s="1">
        <v>-2.4809751879961499E-7</v>
      </c>
      <c r="BI7" s="1">
        <v>-1.70787149492198E-7</v>
      </c>
      <c r="BJ7" s="1">
        <v>-4.2229792338877399E-7</v>
      </c>
      <c r="BK7" s="1">
        <v>-1.02172951696966E-7</v>
      </c>
      <c r="BL7" s="1">
        <v>-6.9382838133058701E-6</v>
      </c>
      <c r="BM7" s="1">
        <v>-3.7152122628584601E-6</v>
      </c>
      <c r="BN7" s="1">
        <v>-1.2410678393842401E-7</v>
      </c>
      <c r="BO7" s="1">
        <v>-1.58036188006538E-9</v>
      </c>
      <c r="BP7" s="1">
        <v>-2.8754839219327199E-6</v>
      </c>
      <c r="BQ7" s="1">
        <v>-2.73263620394768E-6</v>
      </c>
      <c r="BR7" s="1">
        <v>2.10021679122066E-6</v>
      </c>
      <c r="BS7">
        <v>-1.5196728050809299E-6</v>
      </c>
    </row>
    <row r="8" spans="1:71" x14ac:dyDescent="0.25">
      <c r="A8" t="s">
        <v>39</v>
      </c>
      <c r="B8" s="3">
        <v>1.17134179E-2</v>
      </c>
      <c r="C8">
        <v>2.014192375614E-2</v>
      </c>
      <c r="D8" s="1">
        <v>-8.5651015338048006E-9</v>
      </c>
      <c r="E8" s="1">
        <v>6.6499776522001102E-8</v>
      </c>
      <c r="F8" s="1">
        <v>-3.80925683383689E-8</v>
      </c>
      <c r="G8" s="1">
        <v>6.8103721211729301E-7</v>
      </c>
      <c r="H8" s="1">
        <v>1.1615680754690499E-6</v>
      </c>
      <c r="I8" s="1">
        <v>8.6392343226500705E-7</v>
      </c>
      <c r="J8" s="1">
        <v>4.0569709259815999E-4</v>
      </c>
      <c r="K8" s="1">
        <v>-4.4436123208831802E-7</v>
      </c>
      <c r="L8" s="1">
        <v>1.03793770402657E-6</v>
      </c>
      <c r="M8" s="1">
        <v>-1.0707593968073999E-6</v>
      </c>
      <c r="N8" s="1">
        <v>2.0726513013780799E-6</v>
      </c>
      <c r="O8" s="1">
        <v>1.0844059044941501E-6</v>
      </c>
      <c r="P8" s="1">
        <v>-5.7674728596919898E-9</v>
      </c>
      <c r="Q8" s="1">
        <v>-8.3935526559319199E-7</v>
      </c>
      <c r="R8" s="1">
        <v>8.85539802293666E-7</v>
      </c>
      <c r="S8" s="1">
        <v>-7.5315578779077002E-7</v>
      </c>
      <c r="T8" s="1">
        <v>-5.9668715903229006E-8</v>
      </c>
      <c r="U8" s="1">
        <v>-7.2841138622137198E-8</v>
      </c>
      <c r="V8" s="1">
        <v>5.3212375529184903E-8</v>
      </c>
      <c r="W8" s="1">
        <v>-9.2326197592170106E-8</v>
      </c>
      <c r="X8" s="1">
        <v>9.1746819824815402E-7</v>
      </c>
      <c r="Y8" s="1">
        <v>4.4711262432657997E-8</v>
      </c>
      <c r="Z8" s="1">
        <v>3.9698252149257001E-6</v>
      </c>
      <c r="AA8" s="1">
        <v>1.4616423882367399E-6</v>
      </c>
      <c r="AB8" s="1">
        <v>1.6958929470763099E-6</v>
      </c>
      <c r="AC8" s="1">
        <v>2.4971119628557099E-7</v>
      </c>
      <c r="AD8" s="1">
        <v>3.0963973341595501E-7</v>
      </c>
      <c r="AE8" s="1">
        <v>2.5669725944995199E-8</v>
      </c>
      <c r="AF8" s="1">
        <v>4.0702886167754697E-6</v>
      </c>
      <c r="AG8" s="1">
        <v>2.6145615062392299E-6</v>
      </c>
      <c r="AH8" s="1">
        <v>7.5317558792078295E-8</v>
      </c>
      <c r="AI8" s="1">
        <v>5.4814193299668996E-7</v>
      </c>
      <c r="AJ8" s="1">
        <v>6.1939996651094196E-7</v>
      </c>
      <c r="AK8" s="1">
        <v>2.7209615808126801E-6</v>
      </c>
      <c r="AL8" s="1">
        <v>-5.1787323608702803E-7</v>
      </c>
      <c r="AM8" s="1">
        <v>9.9002200080108696E-8</v>
      </c>
      <c r="AN8" s="1">
        <v>-4.8016446110441301E-5</v>
      </c>
      <c r="AO8" s="1">
        <v>1.08708981704435E-7</v>
      </c>
      <c r="AP8" s="1">
        <v>1.06134716147731E-7</v>
      </c>
      <c r="AQ8" s="1">
        <v>2.0843005663219299E-6</v>
      </c>
      <c r="AR8" s="1">
        <v>-2.3186262628520299E-7</v>
      </c>
      <c r="AS8" s="1">
        <v>1.72073611348749E-6</v>
      </c>
      <c r="AT8" s="1">
        <v>1.0632140622497199E-6</v>
      </c>
      <c r="AU8" s="1">
        <v>1.3126869241478999E-6</v>
      </c>
      <c r="AV8" s="1">
        <v>-2.1629197174403999E-6</v>
      </c>
      <c r="AW8" s="1">
        <v>2.2843763421759E-6</v>
      </c>
      <c r="AX8" s="1">
        <v>-4.5761399096803597E-8</v>
      </c>
      <c r="AY8" s="1">
        <v>-6.7802383895866303E-8</v>
      </c>
      <c r="AZ8" s="1">
        <v>1.55682786946786E-7</v>
      </c>
      <c r="BA8" s="1">
        <v>1.10856642318205E-6</v>
      </c>
      <c r="BB8" s="1">
        <v>-6.6809067668976898E-8</v>
      </c>
      <c r="BC8" s="1">
        <v>2.1386052525270401E-6</v>
      </c>
      <c r="BD8" s="1">
        <v>1.04776811640523E-6</v>
      </c>
      <c r="BE8" s="1">
        <v>-3.8748402525993103E-5</v>
      </c>
      <c r="BF8" s="1">
        <v>6.1310801216815801E-7</v>
      </c>
      <c r="BG8" s="1">
        <v>-3.57985739492679E-6</v>
      </c>
      <c r="BH8" s="1">
        <v>1.05886162982785E-6</v>
      </c>
      <c r="BI8" s="1">
        <v>-8.2836653029477806E-8</v>
      </c>
      <c r="BJ8" s="1">
        <v>3.60023659441841E-6</v>
      </c>
      <c r="BK8" s="1">
        <v>4.0503581857239002E-6</v>
      </c>
      <c r="BL8" s="1">
        <v>-9.9825071961428004E-6</v>
      </c>
      <c r="BM8" s="1">
        <v>1.95630396047442E-6</v>
      </c>
      <c r="BN8" s="1">
        <v>6.71575752668652E-8</v>
      </c>
      <c r="BO8" s="1">
        <v>-1.9561277331135701E-6</v>
      </c>
      <c r="BP8" s="1">
        <v>-3.4175667328787101E-4</v>
      </c>
      <c r="BQ8" s="1">
        <v>8.9422004023172895E-7</v>
      </c>
      <c r="BR8" s="1">
        <v>3.8388103427111096E-6</v>
      </c>
      <c r="BS8">
        <v>-1.1635166625278301E-5</v>
      </c>
    </row>
    <row r="9" spans="1:71" x14ac:dyDescent="0.25">
      <c r="A9" t="s">
        <v>10</v>
      </c>
      <c r="B9" s="3">
        <v>1.8838798300000101E-2</v>
      </c>
      <c r="C9">
        <v>2.8202107139894201E-2</v>
      </c>
      <c r="D9" s="1">
        <v>-6.1639654127222797E-9</v>
      </c>
      <c r="E9" s="1">
        <v>1.8689280356804399E-6</v>
      </c>
      <c r="F9" s="1">
        <v>-3.6034657750691501E-7</v>
      </c>
      <c r="G9" s="1">
        <v>2.9568338336927E-7</v>
      </c>
      <c r="H9" s="1">
        <v>-1.38612470960796E-5</v>
      </c>
      <c r="I9" s="1">
        <v>-1.7613754720163199E-5</v>
      </c>
      <c r="J9" s="1">
        <v>-4.4436123208831802E-7</v>
      </c>
      <c r="K9" s="1">
        <v>7.9535884713007499E-4</v>
      </c>
      <c r="L9" s="1">
        <v>2.75945796599164E-6</v>
      </c>
      <c r="M9" s="1">
        <v>-7.0839718723826002E-7</v>
      </c>
      <c r="N9" s="1">
        <v>1.0098972171358899E-6</v>
      </c>
      <c r="O9" s="1">
        <v>2.9340986471022698E-7</v>
      </c>
      <c r="P9" s="1">
        <v>-4.0673121412368202E-8</v>
      </c>
      <c r="Q9" s="1">
        <v>-2.1865638435950201E-6</v>
      </c>
      <c r="R9" s="1">
        <v>2.1357266164739401E-6</v>
      </c>
      <c r="S9" s="1">
        <v>5.5259291945750997E-7</v>
      </c>
      <c r="T9" s="1">
        <v>-7.1418349045429999E-7</v>
      </c>
      <c r="U9" s="1">
        <v>6.90532059029967E-7</v>
      </c>
      <c r="V9" s="1">
        <v>2.3476614002351001E-7</v>
      </c>
      <c r="W9" s="1">
        <v>-4.9381816679596404E-7</v>
      </c>
      <c r="X9" s="1">
        <v>1.5079099501153E-7</v>
      </c>
      <c r="Y9" s="1">
        <v>-9.4152854346968302E-8</v>
      </c>
      <c r="Z9" s="1">
        <v>3.0449942716846001E-6</v>
      </c>
      <c r="AA9" s="1">
        <v>-7.2620033294363003E-7</v>
      </c>
      <c r="AB9" s="1">
        <v>2.7341538566366201E-6</v>
      </c>
      <c r="AC9" s="1">
        <v>-1.53567477739089E-7</v>
      </c>
      <c r="AD9" s="1">
        <v>2.52944549349354E-7</v>
      </c>
      <c r="AE9" s="1">
        <v>2.7156164827976702E-7</v>
      </c>
      <c r="AF9" s="1">
        <v>-3.9813227307463101E-6</v>
      </c>
      <c r="AG9" s="1">
        <v>2.9032606486793498E-6</v>
      </c>
      <c r="AH9" s="1">
        <v>2.0774078524343401E-8</v>
      </c>
      <c r="AI9" s="1">
        <v>6.7862648699821498E-7</v>
      </c>
      <c r="AJ9" s="1">
        <v>2.06860104927968E-7</v>
      </c>
      <c r="AK9" s="1">
        <v>-1.17916225863871E-6</v>
      </c>
      <c r="AL9" s="1">
        <v>2.9315074008954402E-7</v>
      </c>
      <c r="AM9" s="1">
        <v>-2.5364703002711399E-8</v>
      </c>
      <c r="AN9" s="1">
        <v>-4.3297951091869997E-8</v>
      </c>
      <c r="AO9" s="1">
        <v>-6.8108280727592206E-5</v>
      </c>
      <c r="AP9" s="1">
        <v>2.0825766365105399E-7</v>
      </c>
      <c r="AQ9" s="1">
        <v>-2.36953913401136E-5</v>
      </c>
      <c r="AR9" s="1">
        <v>-3.9223965113947898E-7</v>
      </c>
      <c r="AS9" s="1">
        <v>-2.0049174951330101E-6</v>
      </c>
      <c r="AT9" s="1">
        <v>2.1890621041583902E-6</v>
      </c>
      <c r="AU9" s="1">
        <v>-3.20717010714053E-6</v>
      </c>
      <c r="AV9" s="1">
        <v>-2.0033385451964E-5</v>
      </c>
      <c r="AW9" s="1">
        <v>1.73681919306168E-6</v>
      </c>
      <c r="AX9" s="1">
        <v>-9.0692850343445697E-7</v>
      </c>
      <c r="AY9" s="1">
        <v>-3.1770098546229899E-8</v>
      </c>
      <c r="AZ9" s="1">
        <v>5.3480560317815998E-7</v>
      </c>
      <c r="BA9" s="1">
        <v>7.8519569178947002E-7</v>
      </c>
      <c r="BB9" s="1">
        <v>1.8811959133500399E-6</v>
      </c>
      <c r="BC9" s="1">
        <v>2.2339808305992401E-6</v>
      </c>
      <c r="BD9" s="1">
        <v>-1.3290523055040901E-4</v>
      </c>
      <c r="BE9" s="1">
        <v>-4.95991537553969E-5</v>
      </c>
      <c r="BF9" s="1">
        <v>7.6743004915899302E-6</v>
      </c>
      <c r="BG9" s="1">
        <v>-1.21488539397205E-5</v>
      </c>
      <c r="BH9" s="1">
        <v>-1.4092153595157E-7</v>
      </c>
      <c r="BI9" s="1">
        <v>5.8590877293077803E-8</v>
      </c>
      <c r="BJ9" s="1">
        <v>-7.2215047913719503E-6</v>
      </c>
      <c r="BK9" s="1">
        <v>1.3674664256628001E-7</v>
      </c>
      <c r="BL9" s="1">
        <v>-1.8016489960496899E-4</v>
      </c>
      <c r="BM9" s="1">
        <v>1.15858511744159E-5</v>
      </c>
      <c r="BN9" s="1">
        <v>-3.5214336454853002E-7</v>
      </c>
      <c r="BO9" s="1">
        <v>1.57267011272707E-6</v>
      </c>
      <c r="BP9" s="1">
        <v>-2.4534642987317901E-4</v>
      </c>
      <c r="BQ9" s="1">
        <v>3.0246444735459399E-7</v>
      </c>
      <c r="BR9" s="1">
        <v>2.5731743554821299E-6</v>
      </c>
      <c r="BS9">
        <v>-6.0338275309322198E-5</v>
      </c>
    </row>
    <row r="10" spans="1:71" x14ac:dyDescent="0.25">
      <c r="A10" t="s">
        <v>11</v>
      </c>
      <c r="B10" s="3">
        <v>1.3156722999999901E-3</v>
      </c>
      <c r="C10">
        <v>4.4875600642180604E-3</v>
      </c>
      <c r="D10" s="1">
        <v>-2.8477806601477799E-9</v>
      </c>
      <c r="E10" s="1">
        <v>2.87521920654685E-7</v>
      </c>
      <c r="F10" s="1">
        <v>1.81779684439142E-7</v>
      </c>
      <c r="G10" s="1">
        <v>2.63884425847335E-9</v>
      </c>
      <c r="H10" s="1">
        <v>3.9335300724361402E-6</v>
      </c>
      <c r="I10" s="1">
        <v>5.8293350585593204E-7</v>
      </c>
      <c r="J10" s="1">
        <v>1.03793770402657E-6</v>
      </c>
      <c r="K10" s="1">
        <v>2.75945796599164E-6</v>
      </c>
      <c r="L10" s="1">
        <v>2.0138195329964801E-5</v>
      </c>
      <c r="M10" s="1">
        <v>3.3543716178370402E-7</v>
      </c>
      <c r="N10" s="1">
        <v>-4.66687465032758E-8</v>
      </c>
      <c r="O10" s="1">
        <v>-1.1016099647741299E-8</v>
      </c>
      <c r="P10" s="1">
        <v>-2.4130371734842202E-9</v>
      </c>
      <c r="Q10" s="1">
        <v>-7.9388972614899996E-8</v>
      </c>
      <c r="R10" s="1">
        <v>-5.5473709613785697E-8</v>
      </c>
      <c r="S10" s="1">
        <v>9.3691621972369595E-8</v>
      </c>
      <c r="T10" s="1">
        <v>3.09542926346884E-7</v>
      </c>
      <c r="U10" s="1">
        <v>-1.6103070523994201E-7</v>
      </c>
      <c r="V10" s="1">
        <v>-9.87630942780598E-8</v>
      </c>
      <c r="W10" s="1">
        <v>-4.7730769398071301E-8</v>
      </c>
      <c r="X10" s="1">
        <v>2.7429462461982201E-8</v>
      </c>
      <c r="Y10" s="1">
        <v>-8.3487047162036007E-9</v>
      </c>
      <c r="Z10" s="1">
        <v>1.5256600057248201E-7</v>
      </c>
      <c r="AA10" s="1">
        <v>5.5634026769247101E-8</v>
      </c>
      <c r="AB10" s="1">
        <v>-1.39927349684127E-8</v>
      </c>
      <c r="AC10" s="1">
        <v>-1.35661415435199E-7</v>
      </c>
      <c r="AD10" s="1">
        <v>-1.03392126078921E-8</v>
      </c>
      <c r="AE10" s="1">
        <v>-4.1468550662740499E-10</v>
      </c>
      <c r="AF10" s="1">
        <v>6.0886751861580399E-8</v>
      </c>
      <c r="AG10" s="1">
        <v>4.7151480175330702E-7</v>
      </c>
      <c r="AH10" s="1">
        <v>1.0481699084546901E-8</v>
      </c>
      <c r="AI10" s="1">
        <v>-1.1525024506333701E-8</v>
      </c>
      <c r="AJ10" s="1">
        <v>-8.7771353575370405E-9</v>
      </c>
      <c r="AK10" s="1">
        <v>-3.3545398310496602E-7</v>
      </c>
      <c r="AL10" s="1">
        <v>1.79273931994011E-8</v>
      </c>
      <c r="AM10" s="1">
        <v>4.75970447413854E-8</v>
      </c>
      <c r="AN10" s="1">
        <v>1.10508429369917E-7</v>
      </c>
      <c r="AO10" s="1">
        <v>1.9289604563216301E-6</v>
      </c>
      <c r="AP10" s="1">
        <v>1.2318899855108601E-7</v>
      </c>
      <c r="AQ10" s="1">
        <v>4.8219476151571297E-6</v>
      </c>
      <c r="AR10" s="1">
        <v>-1.6578651014575499E-7</v>
      </c>
      <c r="AS10" s="1">
        <v>5.1990268311850296E-7</v>
      </c>
      <c r="AT10" s="1">
        <v>-3.6539635012041799E-7</v>
      </c>
      <c r="AU10" s="1">
        <v>5.7172861484778501E-7</v>
      </c>
      <c r="AV10" s="1">
        <v>-1.1709584491741E-6</v>
      </c>
      <c r="AW10" s="1">
        <v>2.60393281990453E-7</v>
      </c>
      <c r="AX10" s="1">
        <v>-6.8426162271030795E-8</v>
      </c>
      <c r="AY10" s="1">
        <v>8.3657358826221501E-9</v>
      </c>
      <c r="AZ10" s="1">
        <v>-8.4989973314760401E-9</v>
      </c>
      <c r="BA10" s="1">
        <v>3.0570685742252303E-8</v>
      </c>
      <c r="BB10" s="1">
        <v>6.3212854545382596E-8</v>
      </c>
      <c r="BC10" s="1">
        <v>1.7088764505663799E-7</v>
      </c>
      <c r="BD10" s="1">
        <v>1.0797456542999399E-6</v>
      </c>
      <c r="BE10" s="1">
        <v>2.5296394158322199E-6</v>
      </c>
      <c r="BF10" s="1">
        <v>-4.06056903781548E-7</v>
      </c>
      <c r="BG10" s="1">
        <v>-2.0389569882712501E-6</v>
      </c>
      <c r="BH10" s="1">
        <v>-3.25416845876806E-9</v>
      </c>
      <c r="BI10" s="1">
        <v>-1.5446705917909999E-8</v>
      </c>
      <c r="BJ10" s="1">
        <v>-1.2897541661276701E-7</v>
      </c>
      <c r="BK10" s="1">
        <v>-3.6359052874794603E-7</v>
      </c>
      <c r="BL10" s="1">
        <v>-4.5219689974726003E-5</v>
      </c>
      <c r="BM10" s="1">
        <v>1.1326150255333101E-6</v>
      </c>
      <c r="BN10" s="1">
        <v>9.0920313966576196E-8</v>
      </c>
      <c r="BO10" s="1">
        <v>6.5939171747854406E-8</v>
      </c>
      <c r="BP10" s="1">
        <v>6.7298063777184797E-6</v>
      </c>
      <c r="BQ10" s="1">
        <v>2.9231156073218099E-7</v>
      </c>
      <c r="BR10" s="1">
        <v>4.8650737629468798E-8</v>
      </c>
      <c r="BS10">
        <v>-1.01116209731353E-7</v>
      </c>
    </row>
    <row r="11" spans="1:71" x14ac:dyDescent="0.25">
      <c r="A11" t="s">
        <v>67</v>
      </c>
      <c r="B11" s="3">
        <v>1.02596967000001E-2</v>
      </c>
      <c r="C11">
        <v>1.5568670925301E-2</v>
      </c>
      <c r="D11" s="1">
        <v>6.0976165283335098E-9</v>
      </c>
      <c r="E11" s="1">
        <v>-5.3119134187655501E-8</v>
      </c>
      <c r="F11" s="1">
        <v>8.5593392295790599E-8</v>
      </c>
      <c r="G11" s="1">
        <v>9.8430510496501596E-8</v>
      </c>
      <c r="H11" s="1">
        <v>9.95880893488736E-7</v>
      </c>
      <c r="I11" s="1">
        <v>1.23568103555283E-7</v>
      </c>
      <c r="J11" s="1">
        <v>-1.0707593968073999E-6</v>
      </c>
      <c r="K11" s="1">
        <v>-7.0839718723826002E-7</v>
      </c>
      <c r="L11" s="1">
        <v>3.3543716178370402E-7</v>
      </c>
      <c r="M11" s="1">
        <v>2.4238351438031201E-4</v>
      </c>
      <c r="N11" s="1">
        <v>3.9195664682197699E-6</v>
      </c>
      <c r="O11" s="1">
        <v>1.6883341469932899E-7</v>
      </c>
      <c r="P11" s="1">
        <v>-1.9112042010548501E-8</v>
      </c>
      <c r="Q11" s="1">
        <v>4.83932898056159E-8</v>
      </c>
      <c r="R11" s="1">
        <v>-4.3396582112090903E-7</v>
      </c>
      <c r="S11" s="1">
        <v>6.7361265227987095E-7</v>
      </c>
      <c r="T11" s="1">
        <v>3.8301255123333802E-7</v>
      </c>
      <c r="U11" s="1">
        <v>5.59877634209438E-7</v>
      </c>
      <c r="V11" s="1">
        <v>9.6903778323833806E-8</v>
      </c>
      <c r="W11" s="1">
        <v>-3.8887036514669402E-8</v>
      </c>
      <c r="X11" s="1">
        <v>2.71406237406162E-6</v>
      </c>
      <c r="Y11" s="1">
        <v>-1.08582143464284E-8</v>
      </c>
      <c r="Z11" s="1">
        <v>1.5345860054080201E-6</v>
      </c>
      <c r="AA11" s="1">
        <v>1.6874192674962E-6</v>
      </c>
      <c r="AB11" s="1">
        <v>6.0991390132277599E-7</v>
      </c>
      <c r="AC11" s="1">
        <v>1.14603212787981E-7</v>
      </c>
      <c r="AD11" s="1">
        <v>2.2889350515972999E-7</v>
      </c>
      <c r="AE11" s="1">
        <v>2.3454821356453302E-8</v>
      </c>
      <c r="AF11" s="1">
        <v>5.3104060980908503E-7</v>
      </c>
      <c r="AG11" s="1">
        <v>9.81531462289231E-8</v>
      </c>
      <c r="AH11" s="1">
        <v>-1.5288614169943501E-7</v>
      </c>
      <c r="AI11" s="1">
        <v>3.43914549054789E-7</v>
      </c>
      <c r="AJ11" s="1">
        <v>4.9299543225304996E-7</v>
      </c>
      <c r="AK11" s="1">
        <v>-4.1159130540328301E-6</v>
      </c>
      <c r="AL11" s="1">
        <v>-4.1744566791499702E-8</v>
      </c>
      <c r="AM11" s="1">
        <v>-5.1553390133712899E-7</v>
      </c>
      <c r="AN11" s="1">
        <v>1.4984804923832601E-7</v>
      </c>
      <c r="AO11" s="1">
        <v>8.2560862272547898E-7</v>
      </c>
      <c r="AP11" s="1">
        <v>-5.9917423862398897E-5</v>
      </c>
      <c r="AQ11" s="1">
        <v>1.3860481437896501E-6</v>
      </c>
      <c r="AR11" s="1">
        <v>1.01353673211174E-7</v>
      </c>
      <c r="AS11" s="1">
        <v>-2.8151696593622202E-7</v>
      </c>
      <c r="AT11" s="1">
        <v>-6.0231109361473696E-7</v>
      </c>
      <c r="AU11" s="1">
        <v>-1.68005941361472E-6</v>
      </c>
      <c r="AV11" s="1">
        <v>1.9810149149213701E-6</v>
      </c>
      <c r="AW11" s="1">
        <v>1.1114982384920599E-6</v>
      </c>
      <c r="AX11" s="1">
        <v>-8.12858930041363E-8</v>
      </c>
      <c r="AY11" s="1">
        <v>-2.0249484328230899E-7</v>
      </c>
      <c r="AZ11" s="1">
        <v>5.5080077128559095E-7</v>
      </c>
      <c r="BA11" s="1">
        <v>-1.1411183867249299E-6</v>
      </c>
      <c r="BB11" s="1">
        <v>7.3592335373193803E-7</v>
      </c>
      <c r="BC11" s="1">
        <v>1.6170251306725E-7</v>
      </c>
      <c r="BD11" s="1">
        <v>7.8055795763025598E-7</v>
      </c>
      <c r="BE11" s="1">
        <v>-9.5352936250974295E-5</v>
      </c>
      <c r="BF11" s="1">
        <v>3.4343049320062299E-6</v>
      </c>
      <c r="BG11" s="1">
        <v>-3.9699056023768302E-6</v>
      </c>
      <c r="BH11" s="1">
        <v>6.0713075231979701E-7</v>
      </c>
      <c r="BI11" s="1">
        <v>2.1961714459318799E-7</v>
      </c>
      <c r="BJ11" s="1">
        <v>5.6265812510671599E-6</v>
      </c>
      <c r="BK11" s="1">
        <v>-1.14314930722974E-6</v>
      </c>
      <c r="BL11" s="1">
        <v>-8.4495540031710393E-6</v>
      </c>
      <c r="BM11" s="1">
        <v>3.5288308755631599E-6</v>
      </c>
      <c r="BN11" s="1">
        <v>1.0649734996405601E-6</v>
      </c>
      <c r="BO11" s="1">
        <v>8.6340027533146899E-7</v>
      </c>
      <c r="BP11" s="1">
        <v>-1.10846229012776E-4</v>
      </c>
      <c r="BQ11" s="1">
        <v>8.6004764133541902E-6</v>
      </c>
      <c r="BR11" s="1">
        <v>1.5733700507114399E-6</v>
      </c>
      <c r="BS11">
        <v>-7.3163897165939104E-7</v>
      </c>
    </row>
    <row r="12" spans="1:71" x14ac:dyDescent="0.25">
      <c r="A12" t="s">
        <v>13</v>
      </c>
      <c r="B12" s="3">
        <v>1.05609150000001E-3</v>
      </c>
      <c r="C12">
        <v>3.73095923847945E-3</v>
      </c>
      <c r="D12" s="1">
        <v>-3.1007000527014799E-9</v>
      </c>
      <c r="E12" s="1">
        <v>-5.9675640614337898E-8</v>
      </c>
      <c r="F12" s="1">
        <v>2.43909139245926E-8</v>
      </c>
      <c r="G12" s="1">
        <v>-2.1185294311018202E-9</v>
      </c>
      <c r="H12" s="1">
        <v>7.2567423021985101E-8</v>
      </c>
      <c r="I12" s="1">
        <v>-1.08434122643666E-7</v>
      </c>
      <c r="J12" s="1">
        <v>2.0726513013780799E-6</v>
      </c>
      <c r="K12" s="1">
        <v>1.0098972171358899E-6</v>
      </c>
      <c r="L12" s="1">
        <v>-4.66687465032758E-8</v>
      </c>
      <c r="M12" s="1">
        <v>3.9195664682197699E-6</v>
      </c>
      <c r="N12" s="1">
        <v>1.3920056839195099E-5</v>
      </c>
      <c r="O12" s="1">
        <v>-1.2270501361675699E-8</v>
      </c>
      <c r="P12" s="1">
        <v>3.4882985064330398E-9</v>
      </c>
      <c r="Q12" s="1">
        <v>-2.0800595907642201E-7</v>
      </c>
      <c r="R12" s="1">
        <v>-8.6479440220020498E-8</v>
      </c>
      <c r="S12" s="1">
        <v>3.4234739049331002E-8</v>
      </c>
      <c r="T12" s="1">
        <v>1.04826976705263E-7</v>
      </c>
      <c r="U12" s="1">
        <v>3.3978151414488102E-8</v>
      </c>
      <c r="V12" s="1">
        <v>-1.8216461727829899E-8</v>
      </c>
      <c r="W12" s="1">
        <v>1.8448571439573499E-8</v>
      </c>
      <c r="X12" s="1">
        <v>4.9731989196826798E-8</v>
      </c>
      <c r="Y12" s="1">
        <v>-2.1680487413545499E-8</v>
      </c>
      <c r="Z12" s="1">
        <v>-1.0196803541364099E-7</v>
      </c>
      <c r="AA12" s="1">
        <v>4.9033071729469804E-7</v>
      </c>
      <c r="AB12" s="1">
        <v>1.2724308139952601E-7</v>
      </c>
      <c r="AC12" s="1">
        <v>1.84049020814375E-8</v>
      </c>
      <c r="AD12" s="1">
        <v>1.6819041988740801E-8</v>
      </c>
      <c r="AE12" s="1">
        <v>3.7904171368987402E-8</v>
      </c>
      <c r="AF12" s="1">
        <v>1.4614846664328199E-7</v>
      </c>
      <c r="AG12" s="1">
        <v>-3.0209613228945502E-7</v>
      </c>
      <c r="AH12" s="1">
        <v>-2.6911636018397601E-8</v>
      </c>
      <c r="AI12" s="1">
        <v>4.3522318661863703E-8</v>
      </c>
      <c r="AJ12" s="1">
        <v>2.2496313039173399E-7</v>
      </c>
      <c r="AK12" s="1">
        <v>7.0595789650289793E-8</v>
      </c>
      <c r="AL12" s="1">
        <v>1.48057037553447E-8</v>
      </c>
      <c r="AM12" s="1">
        <v>1.0695398914789799E-7</v>
      </c>
      <c r="AN12" s="1">
        <v>2.3494055948107199E-7</v>
      </c>
      <c r="AO12" s="1">
        <v>4.2074433676874602E-8</v>
      </c>
      <c r="AP12" s="1">
        <v>2.4685079037332198E-6</v>
      </c>
      <c r="AQ12" s="1">
        <v>2.0699217273949801E-7</v>
      </c>
      <c r="AR12" s="1">
        <v>-1.2505544763285E-8</v>
      </c>
      <c r="AS12" s="1">
        <v>-1.42877911806008E-7</v>
      </c>
      <c r="AT12" s="1">
        <v>-1.1697223552088999E-7</v>
      </c>
      <c r="AU12" s="1">
        <v>9.6974392568586904E-7</v>
      </c>
      <c r="AV12" s="1">
        <v>3.7107716763658502E-7</v>
      </c>
      <c r="AW12" s="1">
        <v>-3.8984287597120299E-8</v>
      </c>
      <c r="AX12" s="1">
        <v>1.8597522265290701E-8</v>
      </c>
      <c r="AY12" s="1">
        <v>-4.6938195296711597E-10</v>
      </c>
      <c r="AZ12" s="1">
        <v>-1.6489473285801901E-8</v>
      </c>
      <c r="BA12" s="1">
        <v>-2.1563424636521901E-7</v>
      </c>
      <c r="BB12" s="1">
        <v>-6.0772369860759697E-8</v>
      </c>
      <c r="BC12" s="1">
        <v>3.4865652823288901E-7</v>
      </c>
      <c r="BD12" s="1">
        <v>1.2676514250836E-7</v>
      </c>
      <c r="BE12" s="1">
        <v>-3.3359246507240202E-5</v>
      </c>
      <c r="BF12" s="1">
        <v>-3.72443902035014E-7</v>
      </c>
      <c r="BG12" s="1">
        <v>9.2686832549721104E-7</v>
      </c>
      <c r="BH12" s="1">
        <v>1.02371460710734E-7</v>
      </c>
      <c r="BI12" s="1">
        <v>8.60692506218206E-10</v>
      </c>
      <c r="BJ12" s="1">
        <v>-2.35554659208329E-7</v>
      </c>
      <c r="BK12" s="1">
        <v>-3.93809610718291E-7</v>
      </c>
      <c r="BL12" s="1">
        <v>-8.4749350761138697E-8</v>
      </c>
      <c r="BM12" s="1">
        <v>-6.6504447036627795E-7</v>
      </c>
      <c r="BN12" s="1">
        <v>8.1613258568740696E-8</v>
      </c>
      <c r="BO12" s="1">
        <v>-2.5918164899005998E-7</v>
      </c>
      <c r="BP12" s="1">
        <v>1.1359196144267701E-5</v>
      </c>
      <c r="BQ12" s="1">
        <v>2.42892065107533E-9</v>
      </c>
      <c r="BR12" s="1">
        <v>-7.3375686576905497E-7</v>
      </c>
      <c r="BS12">
        <v>-2.1161055010595599E-6</v>
      </c>
    </row>
    <row r="13" spans="1:71" x14ac:dyDescent="0.25">
      <c r="A13" t="s">
        <v>14</v>
      </c>
      <c r="B13" s="3">
        <v>9.1465099999998793E-5</v>
      </c>
      <c r="C13">
        <v>1.0829980966422499E-3</v>
      </c>
      <c r="D13" s="1">
        <v>-6.6000046858468696E-10</v>
      </c>
      <c r="E13" s="1">
        <v>4.8728788594859099E-9</v>
      </c>
      <c r="F13" s="1">
        <v>-1.70830474078567E-8</v>
      </c>
      <c r="G13" s="1">
        <v>-5.4500207767277301E-9</v>
      </c>
      <c r="H13" s="1">
        <v>3.1630923533263501E-8</v>
      </c>
      <c r="I13" s="1">
        <v>1.1988815326443799E-8</v>
      </c>
      <c r="J13" s="1">
        <v>1.0844059044941501E-6</v>
      </c>
      <c r="K13" s="1">
        <v>2.9340986471022698E-7</v>
      </c>
      <c r="L13" s="1">
        <v>-1.1016099647741299E-8</v>
      </c>
      <c r="M13" s="1">
        <v>1.6883341469932899E-7</v>
      </c>
      <c r="N13" s="1">
        <v>-1.2270501361675699E-8</v>
      </c>
      <c r="O13" s="1">
        <v>1.17288487733074E-6</v>
      </c>
      <c r="P13" s="1">
        <v>-1.42464720454204E-9</v>
      </c>
      <c r="Q13" s="1">
        <v>-5.5977537836823402E-8</v>
      </c>
      <c r="R13" s="1">
        <v>7.8522079855009498E-8</v>
      </c>
      <c r="S13" s="1">
        <v>7.5429900766683695E-8</v>
      </c>
      <c r="T13" s="1">
        <v>8.8703123305074695E-9</v>
      </c>
      <c r="U13" s="1">
        <v>-1.0157232063446699E-8</v>
      </c>
      <c r="V13" s="1">
        <v>4.1439022007820099E-9</v>
      </c>
      <c r="W13" s="1">
        <v>-1.7047371270243701E-8</v>
      </c>
      <c r="X13" s="1">
        <v>1.09496013770551E-7</v>
      </c>
      <c r="Y13" s="1">
        <v>-2.5514374211845199E-9</v>
      </c>
      <c r="Z13" s="1">
        <v>2.1891686988551699E-7</v>
      </c>
      <c r="AA13" s="1">
        <v>-1.72642700756773E-8</v>
      </c>
      <c r="AB13" s="1">
        <v>-7.4383786801082499E-8</v>
      </c>
      <c r="AC13" s="1">
        <v>-1.28776572591233E-8</v>
      </c>
      <c r="AD13" s="1">
        <v>1.8208873897728899E-8</v>
      </c>
      <c r="AE13" s="1">
        <v>7.5041751893717302E-9</v>
      </c>
      <c r="AF13" s="1">
        <v>1.2268053127794101E-8</v>
      </c>
      <c r="AG13" s="1">
        <v>1.59047119742416E-7</v>
      </c>
      <c r="AH13" s="1">
        <v>2.0955899371004002E-9</v>
      </c>
      <c r="AI13" s="1">
        <v>-2.7131284184177201E-8</v>
      </c>
      <c r="AJ13" s="1">
        <v>-4.2192372811173203E-8</v>
      </c>
      <c r="AK13" s="1">
        <v>-1.40199041487373E-8</v>
      </c>
      <c r="AL13" s="1">
        <v>8.1432004929157207E-9</v>
      </c>
      <c r="AM13" s="1">
        <v>3.1862003240298299E-8</v>
      </c>
      <c r="AN13" s="1">
        <v>3.5189350657843099E-7</v>
      </c>
      <c r="AO13" s="1">
        <v>1.13267032417147E-7</v>
      </c>
      <c r="AP13" s="1">
        <v>6.2693057947381906E-8</v>
      </c>
      <c r="AQ13" s="1">
        <v>1.2914797970202E-7</v>
      </c>
      <c r="AR13" s="1">
        <v>-4.8155975255079803E-8</v>
      </c>
      <c r="AS13" s="1">
        <v>-5.3086497135714397E-8</v>
      </c>
      <c r="AT13" s="1">
        <v>-3.4602400692514401E-8</v>
      </c>
      <c r="AU13" s="1">
        <v>3.1299069830452297E-8</v>
      </c>
      <c r="AV13" s="1">
        <v>2.3093597719411001E-7</v>
      </c>
      <c r="AW13" s="1">
        <v>1.4889157644997101E-7</v>
      </c>
      <c r="AX13" s="1">
        <v>-2.9611399132882098E-9</v>
      </c>
      <c r="AY13" s="1">
        <v>7.3757349846476098E-9</v>
      </c>
      <c r="AZ13" s="1">
        <v>-5.3768958756592298E-8</v>
      </c>
      <c r="BA13" s="1">
        <v>3.7430786762825303E-8</v>
      </c>
      <c r="BB13" s="1">
        <v>-5.0670422181103101E-8</v>
      </c>
      <c r="BC13" s="1">
        <v>-2.50888987822794E-8</v>
      </c>
      <c r="BD13" s="1">
        <v>1.63204328267537E-8</v>
      </c>
      <c r="BE13" s="1">
        <v>1.6460916491455E-6</v>
      </c>
      <c r="BF13" s="1">
        <v>-2.0631431579151799E-8</v>
      </c>
      <c r="BG13" s="1">
        <v>-3.5444306796938098E-7</v>
      </c>
      <c r="BH13" s="1">
        <v>5.2918466148174598E-8</v>
      </c>
      <c r="BI13" s="1">
        <v>-1.4790895960726E-8</v>
      </c>
      <c r="BJ13" s="1">
        <v>9.2313987008620103E-8</v>
      </c>
      <c r="BK13" s="1">
        <v>2.4457934190657301E-8</v>
      </c>
      <c r="BL13" s="1">
        <v>8.3419066368642396E-7</v>
      </c>
      <c r="BM13" s="1">
        <v>4.8246395656264497E-7</v>
      </c>
      <c r="BN13" s="1">
        <v>-1.8127797282951498E-8</v>
      </c>
      <c r="BO13" s="1">
        <v>-9.2694214032251195E-8</v>
      </c>
      <c r="BP13" s="1">
        <v>-7.4805369598892098E-6</v>
      </c>
      <c r="BQ13" s="1">
        <v>4.3993013202050502E-7</v>
      </c>
      <c r="BR13" s="1">
        <v>-2.1965760643110099E-8</v>
      </c>
      <c r="BS13">
        <v>3.8887487394735199E-7</v>
      </c>
    </row>
    <row r="14" spans="1:71" x14ac:dyDescent="0.25">
      <c r="A14" t="s">
        <v>15</v>
      </c>
      <c r="B14" s="3">
        <v>1.5575700000000099E-5</v>
      </c>
      <c r="C14">
        <v>4.15722042737305E-4</v>
      </c>
      <c r="D14" s="1">
        <v>-1.12392259982599E-10</v>
      </c>
      <c r="E14" s="1">
        <v>-9.0589818990558902E-9</v>
      </c>
      <c r="F14" s="1">
        <v>-7.1143251329800098E-9</v>
      </c>
      <c r="G14" s="1">
        <v>5.5839126394863996E-9</v>
      </c>
      <c r="H14" s="1">
        <v>2.75701378204273E-8</v>
      </c>
      <c r="I14" s="1">
        <v>4.5590477734150703E-9</v>
      </c>
      <c r="J14" s="1">
        <v>-5.7674728596919898E-9</v>
      </c>
      <c r="K14" s="1">
        <v>-4.0673121412368202E-8</v>
      </c>
      <c r="L14" s="1">
        <v>-2.4130371734842202E-9</v>
      </c>
      <c r="M14" s="1">
        <v>-1.9112042010548501E-8</v>
      </c>
      <c r="N14" s="1">
        <v>3.4882985064330398E-9</v>
      </c>
      <c r="O14" s="1">
        <v>-1.42464720454204E-9</v>
      </c>
      <c r="P14" s="1">
        <v>1.72824816817678E-7</v>
      </c>
      <c r="Q14" s="1">
        <v>1.8456918340180399E-9</v>
      </c>
      <c r="R14" s="1">
        <v>-1.2376480292608999E-8</v>
      </c>
      <c r="S14" s="1">
        <v>1.8872599266455E-8</v>
      </c>
      <c r="T14" s="1">
        <v>2.6535508942135599E-9</v>
      </c>
      <c r="U14" s="1">
        <v>2.2796331255340498E-9</v>
      </c>
      <c r="V14" s="1">
        <v>1.0646855432437699E-9</v>
      </c>
      <c r="W14" s="1">
        <v>-1.31495398918171E-9</v>
      </c>
      <c r="X14" s="1">
        <v>2.2218743355416301E-8</v>
      </c>
      <c r="Y14" s="1">
        <v>1.3925955292548001E-10</v>
      </c>
      <c r="Z14" s="1">
        <v>2.6490069505246001E-8</v>
      </c>
      <c r="AA14" s="1">
        <v>-2.1752816306787899E-8</v>
      </c>
      <c r="AB14" s="1">
        <v>4.4050979820516202E-9</v>
      </c>
      <c r="AC14" s="1">
        <v>1.44835000048885E-9</v>
      </c>
      <c r="AD14" s="1">
        <v>-1.14640273309732E-9</v>
      </c>
      <c r="AE14" s="1">
        <v>-1.75706375329755E-9</v>
      </c>
      <c r="AF14" s="1">
        <v>2.0010087181631901E-7</v>
      </c>
      <c r="AG14" s="1">
        <v>-1.9877740589663598E-8</v>
      </c>
      <c r="AH14" s="1">
        <v>-2.46639395553936E-9</v>
      </c>
      <c r="AI14" s="1">
        <v>8.5095532217404899E-10</v>
      </c>
      <c r="AJ14" s="1">
        <v>5.2452671874299996E-9</v>
      </c>
      <c r="AK14" s="1">
        <v>3.0522311438499198E-7</v>
      </c>
      <c r="AL14" s="1">
        <v>4.1895742020439597E-9</v>
      </c>
      <c r="AM14" s="1">
        <v>-4.0622641581182103E-9</v>
      </c>
      <c r="AN14" s="1">
        <v>-7.7517808471066903E-9</v>
      </c>
      <c r="AO14" s="1">
        <v>-2.9982997660965498E-8</v>
      </c>
      <c r="AP14" s="1">
        <v>1.1319518699352999E-8</v>
      </c>
      <c r="AQ14" s="1">
        <v>-1.57329246431384E-8</v>
      </c>
      <c r="AR14" s="1">
        <v>7.5641741542955101E-9</v>
      </c>
      <c r="AS14" s="1">
        <v>-1.9433090695793499E-8</v>
      </c>
      <c r="AT14" s="1">
        <v>-1.1174445600804701E-8</v>
      </c>
      <c r="AU14" s="1">
        <v>3.9472709524703303E-8</v>
      </c>
      <c r="AV14" s="1">
        <v>1.26637164659795E-7</v>
      </c>
      <c r="AW14" s="1">
        <v>4.91086103034569E-8</v>
      </c>
      <c r="AX14" s="1">
        <v>-9.1058331799029393E-9</v>
      </c>
      <c r="AY14" s="1">
        <v>4.0123848070160203E-9</v>
      </c>
      <c r="AZ14" s="1">
        <v>-5.2635895974827103E-8</v>
      </c>
      <c r="BA14" s="1">
        <v>5.4970258925534099E-8</v>
      </c>
      <c r="BB14" s="1">
        <v>1.5228460144669299E-7</v>
      </c>
      <c r="BC14" s="1">
        <v>7.51547339346231E-8</v>
      </c>
      <c r="BD14" s="1">
        <v>3.1789569880690801E-11</v>
      </c>
      <c r="BE14" s="1">
        <v>-1.5963603188627401E-8</v>
      </c>
      <c r="BF14" s="1">
        <v>-4.7895581082889899E-8</v>
      </c>
      <c r="BG14" s="1">
        <v>-2.1460704721935599E-8</v>
      </c>
      <c r="BH14" s="1">
        <v>-5.8665183620473604E-9</v>
      </c>
      <c r="BI14" s="1">
        <v>1.8660054657336102E-9</v>
      </c>
      <c r="BJ14" s="1">
        <v>2.2108100826495301E-7</v>
      </c>
      <c r="BK14" s="1">
        <v>1.5206625690941098E-8</v>
      </c>
      <c r="BL14" s="1">
        <v>1.4255305594839699E-7</v>
      </c>
      <c r="BM14" s="1">
        <v>9.0047742762345803E-8</v>
      </c>
      <c r="BN14" s="1">
        <v>-7.7360593421799406E-11</v>
      </c>
      <c r="BO14" s="1">
        <v>1.0993088545948E-7</v>
      </c>
      <c r="BP14" s="1">
        <v>-6.9048584441910997E-8</v>
      </c>
      <c r="BQ14" s="1">
        <v>-1.3816945658443101E-6</v>
      </c>
      <c r="BR14" s="1">
        <v>-4.440593843336E-9</v>
      </c>
      <c r="BS14">
        <v>-6.9600330738271595E-8</v>
      </c>
    </row>
    <row r="15" spans="1:71" x14ac:dyDescent="0.25">
      <c r="A15" t="s">
        <v>16</v>
      </c>
      <c r="B15" s="3">
        <v>5.8330755999998502E-3</v>
      </c>
      <c r="C15">
        <v>1.5186238256758701E-2</v>
      </c>
      <c r="D15" s="1">
        <v>-1.0727662191092899E-8</v>
      </c>
      <c r="E15" s="1">
        <v>4.1774121713859301E-7</v>
      </c>
      <c r="F15" s="1">
        <v>1.9118336793607801E-7</v>
      </c>
      <c r="G15" s="1">
        <v>-3.3462829869341699E-8</v>
      </c>
      <c r="H15" s="1">
        <v>-5.2448871227337199E-7</v>
      </c>
      <c r="I15" s="1">
        <v>-1.9578978245985301E-7</v>
      </c>
      <c r="J15" s="1">
        <v>-8.3935526559319199E-7</v>
      </c>
      <c r="K15" s="1">
        <v>-2.1865638435950201E-6</v>
      </c>
      <c r="L15" s="1">
        <v>-7.9388972614899996E-8</v>
      </c>
      <c r="M15" s="1">
        <v>4.83932898056159E-8</v>
      </c>
      <c r="N15" s="1">
        <v>-2.0800595907642201E-7</v>
      </c>
      <c r="O15" s="1">
        <v>-5.5977537836823402E-8</v>
      </c>
      <c r="P15" s="1">
        <v>1.8456918340180399E-9</v>
      </c>
      <c r="Q15" s="1">
        <v>2.30621832391042E-4</v>
      </c>
      <c r="R15" s="1">
        <v>-1.32440556844504E-5</v>
      </c>
      <c r="S15" s="1">
        <v>7.4206417493923801E-7</v>
      </c>
      <c r="T15" s="1">
        <v>-3.7301623105738102E-8</v>
      </c>
      <c r="U15" s="1">
        <v>1.1329206234299299E-6</v>
      </c>
      <c r="V15" s="1">
        <v>4.9087644700526901E-7</v>
      </c>
      <c r="W15" s="1">
        <v>1.2784230906312399E-7</v>
      </c>
      <c r="X15" s="1">
        <v>5.3461510782350999E-7</v>
      </c>
      <c r="Y15" s="1">
        <v>6.1996332489114194E-8</v>
      </c>
      <c r="Z15" s="1">
        <v>1.72754821438508E-6</v>
      </c>
      <c r="AA15" s="1">
        <v>-2.1653892121981802E-6</v>
      </c>
      <c r="AB15" s="1">
        <v>-1.0574166002051401E-6</v>
      </c>
      <c r="AC15" s="1">
        <v>2.4197796314532801E-7</v>
      </c>
      <c r="AD15" s="1">
        <v>2.0107763428338799E-8</v>
      </c>
      <c r="AE15" s="1">
        <v>2.0398660371897001E-7</v>
      </c>
      <c r="AF15" s="1">
        <v>2.6165298941236E-7</v>
      </c>
      <c r="AG15" s="1">
        <v>-1.11238126769865E-6</v>
      </c>
      <c r="AH15" s="1">
        <v>-6.2619404886313302E-8</v>
      </c>
      <c r="AI15" s="1">
        <v>7.0211289983479397E-7</v>
      </c>
      <c r="AJ15" s="1">
        <v>-1.9125083513338401E-7</v>
      </c>
      <c r="AK15" s="1">
        <v>1.31201939908451E-6</v>
      </c>
      <c r="AL15" s="1">
        <v>-2.9494909330690801E-7</v>
      </c>
      <c r="AM15" s="1">
        <v>4.8437960610660799E-7</v>
      </c>
      <c r="AN15" s="1">
        <v>1.86390230507847E-7</v>
      </c>
      <c r="AO15" s="1">
        <v>9.6761496722708491E-7</v>
      </c>
      <c r="AP15" s="1">
        <v>-7.8030128174017504E-7</v>
      </c>
      <c r="AQ15" s="1">
        <v>1.0632493192134501E-6</v>
      </c>
      <c r="AR15" s="1">
        <v>2.1362596497006701E-7</v>
      </c>
      <c r="AS15" s="1">
        <v>2.1353498307149799E-6</v>
      </c>
      <c r="AT15" s="1">
        <v>-1.26252664307609E-6</v>
      </c>
      <c r="AU15" s="1">
        <v>-7.8060931785896892E-6</v>
      </c>
      <c r="AV15" s="1">
        <v>1.12344735588066E-6</v>
      </c>
      <c r="AW15" s="1">
        <v>4.7714552806291796E-7</v>
      </c>
      <c r="AX15" s="1">
        <v>2.4210433846002999E-7</v>
      </c>
      <c r="AY15" s="1">
        <v>1.8291750990474399E-8</v>
      </c>
      <c r="AZ15" s="1">
        <v>9.1193569511091695E-7</v>
      </c>
      <c r="BA15" s="1">
        <v>7.0297570616179796E-7</v>
      </c>
      <c r="BB15" s="1">
        <v>-5.0717180878364503E-7</v>
      </c>
      <c r="BC15" s="1">
        <v>1.60051304704099E-6</v>
      </c>
      <c r="BD15" s="1">
        <v>8.71765535401807E-7</v>
      </c>
      <c r="BE15" s="1">
        <v>5.0003711326366297E-7</v>
      </c>
      <c r="BF15" s="1">
        <v>-1.6080724882256599E-4</v>
      </c>
      <c r="BG15" s="1">
        <v>-1.3438207986992E-5</v>
      </c>
      <c r="BH15" s="1">
        <v>8.4802809073213304E-7</v>
      </c>
      <c r="BI15" s="1">
        <v>3.7857101288520099E-7</v>
      </c>
      <c r="BJ15" s="1">
        <v>-1.20831599061685E-6</v>
      </c>
      <c r="BK15" s="1">
        <v>-1.8624047451290999E-8</v>
      </c>
      <c r="BL15" s="1">
        <v>-5.8326429776587403E-7</v>
      </c>
      <c r="BM15" s="1">
        <v>-3.7985061045413702E-5</v>
      </c>
      <c r="BN15" s="1">
        <v>1.7673744676437E-7</v>
      </c>
      <c r="BO15" s="1">
        <v>8.9705255993487695E-7</v>
      </c>
      <c r="BP15" s="1">
        <v>1.7180347696528499E-6</v>
      </c>
      <c r="BQ15" s="1">
        <v>-1.2578651823683E-5</v>
      </c>
      <c r="BR15" s="1">
        <v>1.0690238770005501E-6</v>
      </c>
      <c r="BS15">
        <v>3.8476006817258298E-6</v>
      </c>
    </row>
    <row r="16" spans="1:71" x14ac:dyDescent="0.25">
      <c r="A16" t="s">
        <v>43</v>
      </c>
      <c r="B16" s="3">
        <v>1.29633576999999E-2</v>
      </c>
      <c r="C16">
        <v>2.0085215499264598E-2</v>
      </c>
      <c r="D16" s="1">
        <v>1.4833064839026899E-8</v>
      </c>
      <c r="E16" s="1">
        <v>-1.45864759266721E-7</v>
      </c>
      <c r="F16" s="1">
        <v>-2.6165358941987001E-5</v>
      </c>
      <c r="G16" s="1">
        <v>-4.0548054706262997E-8</v>
      </c>
      <c r="H16" s="1">
        <v>3.3670447287004002E-7</v>
      </c>
      <c r="I16" s="1">
        <v>-4.01289675054851E-7</v>
      </c>
      <c r="J16" s="1">
        <v>8.85539802293666E-7</v>
      </c>
      <c r="K16" s="1">
        <v>2.1357266164739401E-6</v>
      </c>
      <c r="L16" s="1">
        <v>-5.5473709613785697E-8</v>
      </c>
      <c r="M16" s="1">
        <v>-4.3396582112090903E-7</v>
      </c>
      <c r="N16" s="1">
        <v>-8.6479440220020498E-8</v>
      </c>
      <c r="O16" s="1">
        <v>7.8522079855009498E-8</v>
      </c>
      <c r="P16" s="1">
        <v>-1.2376480292608999E-8</v>
      </c>
      <c r="Q16" s="1">
        <v>-1.32440556844504E-5</v>
      </c>
      <c r="R16" s="1">
        <v>4.0341588165189902E-4</v>
      </c>
      <c r="S16" s="1">
        <v>-6.1665754122830004E-7</v>
      </c>
      <c r="T16" s="1">
        <v>-8.5379756685087196E-7</v>
      </c>
      <c r="U16" s="1">
        <v>-3.3900888017178101E-7</v>
      </c>
      <c r="V16" s="1">
        <v>7.96036833200295E-7</v>
      </c>
      <c r="W16" s="1">
        <v>4.0250429978344803E-7</v>
      </c>
      <c r="X16" s="1">
        <v>-6.4839107032253396E-7</v>
      </c>
      <c r="Y16" s="1">
        <v>1.04772462461428E-7</v>
      </c>
      <c r="Z16" s="1">
        <v>-4.74387090987808E-7</v>
      </c>
      <c r="AA16" s="1">
        <v>4.2923053699717501E-7</v>
      </c>
      <c r="AB16" s="1">
        <v>-4.7655068903910902E-7</v>
      </c>
      <c r="AC16" s="1">
        <v>9.2604208710486702E-7</v>
      </c>
      <c r="AD16" s="1">
        <v>2.4607040709359198E-9</v>
      </c>
      <c r="AE16" s="1">
        <v>-1.6661949072781701E-8</v>
      </c>
      <c r="AF16" s="1">
        <v>-1.4568686460932401E-6</v>
      </c>
      <c r="AG16" s="1">
        <v>-1.1132201679264501E-6</v>
      </c>
      <c r="AH16" s="1">
        <v>1.5065562750180599E-8</v>
      </c>
      <c r="AI16" s="1">
        <v>3.2056860324953901E-7</v>
      </c>
      <c r="AJ16" s="1">
        <v>5.6689382829587597E-8</v>
      </c>
      <c r="AK16" s="1">
        <v>4.1907899916974301E-7</v>
      </c>
      <c r="AL16" s="1">
        <v>-5.0030579520286604E-7</v>
      </c>
      <c r="AM16" s="1">
        <v>8.0118021628765098E-7</v>
      </c>
      <c r="AN16" s="1">
        <v>-4.7604434390617099E-7</v>
      </c>
      <c r="AO16" s="1">
        <v>-1.04163013348811E-7</v>
      </c>
      <c r="AP16" s="1">
        <v>-8.8783281874114306E-8</v>
      </c>
      <c r="AQ16" s="1">
        <v>-4.7460522854431702E-7</v>
      </c>
      <c r="AR16" s="1">
        <v>-3.29198491975495E-5</v>
      </c>
      <c r="AS16" s="1">
        <v>1.8802357544046201E-7</v>
      </c>
      <c r="AT16" s="1">
        <v>-2.50588906869966E-6</v>
      </c>
      <c r="AU16" s="1">
        <v>-3.1097659529005699E-5</v>
      </c>
      <c r="AV16" s="1">
        <v>3.3538714710657498E-6</v>
      </c>
      <c r="AW16" s="1">
        <v>1.4944323430905101E-6</v>
      </c>
      <c r="AX16" s="1">
        <v>7.9147580621793903E-8</v>
      </c>
      <c r="AY16" s="1">
        <v>-2.39707954158086E-7</v>
      </c>
      <c r="AZ16" s="1">
        <v>5.9050098041284096E-7</v>
      </c>
      <c r="BA16" s="1">
        <v>8.30350276502901E-7</v>
      </c>
      <c r="BB16" s="1">
        <v>8.75142346722442E-7</v>
      </c>
      <c r="BC16" s="1">
        <v>-3.7588245730798501E-7</v>
      </c>
      <c r="BD16" s="1">
        <v>2.9434240994404398E-7</v>
      </c>
      <c r="BE16" s="1">
        <v>3.53430269186695E-6</v>
      </c>
      <c r="BF16" s="1">
        <v>-1.3106619957537399E-4</v>
      </c>
      <c r="BG16" s="1">
        <v>-4.0877559443683397E-5</v>
      </c>
      <c r="BH16" s="1">
        <v>1.0597451689540301E-6</v>
      </c>
      <c r="BI16" s="1">
        <v>6.8920561878600004E-7</v>
      </c>
      <c r="BJ16" s="1">
        <v>-2.0978886331241302E-6</v>
      </c>
      <c r="BK16" s="1">
        <v>3.1164718821992399E-6</v>
      </c>
      <c r="BL16" s="1">
        <v>1.23049915569012E-6</v>
      </c>
      <c r="BM16" s="1">
        <v>-1.00682777383195E-4</v>
      </c>
      <c r="BN16" s="1">
        <v>-7.1990173165327502E-7</v>
      </c>
      <c r="BO16" s="1">
        <v>-1.55268797146835E-6</v>
      </c>
      <c r="BP16" s="1">
        <v>7.39986101741964E-7</v>
      </c>
      <c r="BQ16" s="1">
        <v>-2.6554053379589601E-5</v>
      </c>
      <c r="BR16" s="1">
        <v>-3.7699690013731502E-6</v>
      </c>
      <c r="BS16">
        <v>-6.5319758191413198E-6</v>
      </c>
    </row>
    <row r="17" spans="1:71" x14ac:dyDescent="0.25">
      <c r="A17" t="s">
        <v>18</v>
      </c>
      <c r="B17" s="3">
        <v>7.8548600999998695E-3</v>
      </c>
      <c r="C17">
        <v>1.55453860361462E-2</v>
      </c>
      <c r="D17" s="1">
        <v>1.4885398344418199E-8</v>
      </c>
      <c r="E17" s="1">
        <v>-2.2139046008106799E-7</v>
      </c>
      <c r="F17" s="1">
        <v>-6.7003916927169499E-8</v>
      </c>
      <c r="G17" s="1">
        <v>-1.1445767488068299E-8</v>
      </c>
      <c r="H17" s="1">
        <v>-4.9766477538106099E-7</v>
      </c>
      <c r="I17" s="1">
        <v>-1.91262474176396E-7</v>
      </c>
      <c r="J17" s="1">
        <v>-7.5315578779077002E-7</v>
      </c>
      <c r="K17" s="1">
        <v>5.5259291945750997E-7</v>
      </c>
      <c r="L17" s="1">
        <v>9.3691621972369595E-8</v>
      </c>
      <c r="M17" s="1">
        <v>6.7361265227987095E-7</v>
      </c>
      <c r="N17" s="1">
        <v>3.4234739049331002E-8</v>
      </c>
      <c r="O17" s="1">
        <v>7.5429900766683695E-8</v>
      </c>
      <c r="P17" s="1">
        <v>1.8872599266455E-8</v>
      </c>
      <c r="Q17" s="1">
        <v>7.4206417493923801E-7</v>
      </c>
      <c r="R17" s="1">
        <v>-6.1665754122830004E-7</v>
      </c>
      <c r="S17" s="1">
        <v>2.4165902701281001E-4</v>
      </c>
      <c r="T17" s="1">
        <v>-7.6610032351846997E-8</v>
      </c>
      <c r="U17" s="1">
        <v>4.0762373503624299E-7</v>
      </c>
      <c r="V17" s="1">
        <v>4.0635372710025101E-6</v>
      </c>
      <c r="W17" s="1">
        <v>4.5704034085503501E-7</v>
      </c>
      <c r="X17" s="1">
        <v>3.1426689160968899E-7</v>
      </c>
      <c r="Y17" s="1">
        <v>2.29528968479034E-8</v>
      </c>
      <c r="Z17" s="1">
        <v>-1.2949754822095499E-6</v>
      </c>
      <c r="AA17" s="1">
        <v>4.07568889975439E-7</v>
      </c>
      <c r="AB17" s="1">
        <v>-3.7480509162254298E-8</v>
      </c>
      <c r="AC17" s="1">
        <v>2.17865946596873E-8</v>
      </c>
      <c r="AD17" s="1">
        <v>6.6667998624914298E-8</v>
      </c>
      <c r="AE17" s="1">
        <v>8.6718340180382494E-8</v>
      </c>
      <c r="AF17" s="1">
        <v>1.77182539254872E-7</v>
      </c>
      <c r="AG17" s="1">
        <v>-7.4994009445384002E-7</v>
      </c>
      <c r="AH17" s="1">
        <v>1.2505908031285001E-7</v>
      </c>
      <c r="AI17" s="1">
        <v>-3.7095284643815201E-7</v>
      </c>
      <c r="AJ17" s="1">
        <v>6.1674219262869402E-7</v>
      </c>
      <c r="AK17" s="1">
        <v>1.14275926549584E-6</v>
      </c>
      <c r="AL17" s="1">
        <v>-6.3824821876525195E-8</v>
      </c>
      <c r="AM17" s="1">
        <v>-3.8292379018796601E-7</v>
      </c>
      <c r="AN17" s="1">
        <v>1.80050149459097E-7</v>
      </c>
      <c r="AO17" s="1">
        <v>8.2721022204996596E-7</v>
      </c>
      <c r="AP17" s="1">
        <v>-2.5276610645801498E-7</v>
      </c>
      <c r="AQ17" s="1">
        <v>-1.7963910428510901E-7</v>
      </c>
      <c r="AR17" s="1">
        <v>-1.37955940004873E-7</v>
      </c>
      <c r="AS17" s="1">
        <v>-8.6034553120793305E-5</v>
      </c>
      <c r="AT17" s="1">
        <v>-7.33636032640683E-6</v>
      </c>
      <c r="AU17" s="1">
        <v>-1.1442493285540599E-6</v>
      </c>
      <c r="AV17" s="1">
        <v>3.7352886281239301E-6</v>
      </c>
      <c r="AW17" s="1">
        <v>1.1932510872847401E-6</v>
      </c>
      <c r="AX17" s="1">
        <v>1.1649236221841601E-7</v>
      </c>
      <c r="AY17" s="1">
        <v>4.6698677714728803E-8</v>
      </c>
      <c r="AZ17" s="1">
        <v>-3.9095886811562198E-7</v>
      </c>
      <c r="BA17" s="1">
        <v>9.3896728750744796E-7</v>
      </c>
      <c r="BB17" s="1">
        <v>3.3479436926760102E-7</v>
      </c>
      <c r="BC17" s="1">
        <v>2.5581372058263601E-6</v>
      </c>
      <c r="BD17" s="1">
        <v>-2.6372394307992798E-7</v>
      </c>
      <c r="BE17" s="1">
        <v>-6.7790901132797198E-7</v>
      </c>
      <c r="BF17" s="1">
        <v>-5.5106328066673696E-6</v>
      </c>
      <c r="BG17" s="1">
        <v>-1.19706438792261E-4</v>
      </c>
      <c r="BH17" s="1">
        <v>-2.05543934657883E-7</v>
      </c>
      <c r="BI17" s="1">
        <v>-3.2156562115718802E-7</v>
      </c>
      <c r="BJ17" s="1">
        <v>-3.8658339674753604E-6</v>
      </c>
      <c r="BK17" s="1">
        <v>-7.9254820830087404E-7</v>
      </c>
      <c r="BL17" s="1">
        <v>-2.1880056559409301E-7</v>
      </c>
      <c r="BM17" s="1">
        <v>-1.3333844374301599E-5</v>
      </c>
      <c r="BN17" s="1">
        <v>-2.4065679777949902E-7</v>
      </c>
      <c r="BO17" s="1">
        <v>2.3260680893024198E-6</v>
      </c>
      <c r="BP17" s="1">
        <v>7.6237686649365504E-6</v>
      </c>
      <c r="BQ17" s="1">
        <v>-6.9194606061169998E-6</v>
      </c>
      <c r="BR17" s="1">
        <v>-9.8881318414887804E-6</v>
      </c>
      <c r="BS17">
        <v>-8.8981822336749294E-6</v>
      </c>
    </row>
    <row r="18" spans="1:71" x14ac:dyDescent="0.25">
      <c r="A18" t="s">
        <v>46</v>
      </c>
      <c r="B18" s="3">
        <v>5.7253876000000897E-3</v>
      </c>
      <c r="C18">
        <v>1.2086302218002E-2</v>
      </c>
      <c r="D18" s="1">
        <v>3.2770734863279798E-8</v>
      </c>
      <c r="E18" s="1">
        <v>-3.4735126742553802E-8</v>
      </c>
      <c r="F18" s="1">
        <v>-6.1741651413318695E-11</v>
      </c>
      <c r="G18" s="1">
        <v>-7.8830790542149498E-9</v>
      </c>
      <c r="H18" s="1">
        <v>3.5457571013703399E-7</v>
      </c>
      <c r="I18" s="1">
        <v>2.4993254329024201E-7</v>
      </c>
      <c r="J18" s="1">
        <v>-5.9668715903229006E-8</v>
      </c>
      <c r="K18" s="1">
        <v>-7.1418349045429999E-7</v>
      </c>
      <c r="L18" s="1">
        <v>3.09542926346884E-7</v>
      </c>
      <c r="M18" s="1">
        <v>3.8301255123333802E-7</v>
      </c>
      <c r="N18" s="1">
        <v>1.04826976705263E-7</v>
      </c>
      <c r="O18" s="1">
        <v>8.8703123305074695E-9</v>
      </c>
      <c r="P18" s="1">
        <v>2.6535508942135599E-9</v>
      </c>
      <c r="Q18" s="1">
        <v>-3.7301623105738102E-8</v>
      </c>
      <c r="R18" s="1">
        <v>-8.5379756685087196E-7</v>
      </c>
      <c r="S18" s="1">
        <v>-7.6610032351846997E-8</v>
      </c>
      <c r="T18" s="1">
        <v>1.4607870130488101E-4</v>
      </c>
      <c r="U18" s="1">
        <v>2.5059138928790701E-7</v>
      </c>
      <c r="V18" s="1">
        <v>1.0022251374548799E-6</v>
      </c>
      <c r="W18" s="1">
        <v>1.6331560588188599E-6</v>
      </c>
      <c r="X18" s="1">
        <v>-6.2803756930276407E-8</v>
      </c>
      <c r="Y18" s="1">
        <v>4.8301808604407604E-9</v>
      </c>
      <c r="Z18" s="1">
        <v>2.8101862758250201E-8</v>
      </c>
      <c r="AA18" s="1">
        <v>2.50508353726062E-6</v>
      </c>
      <c r="AB18" s="1">
        <v>4.4242433103203701E-7</v>
      </c>
      <c r="AC18" s="1">
        <v>-1.10143451793505E-7</v>
      </c>
      <c r="AD18" s="1">
        <v>-6.3587308593514098E-8</v>
      </c>
      <c r="AE18" s="1">
        <v>-4.6219678329388398E-8</v>
      </c>
      <c r="AF18" s="1">
        <v>1.0997172012223401E-6</v>
      </c>
      <c r="AG18" s="1">
        <v>1.590025746028E-6</v>
      </c>
      <c r="AH18" s="1">
        <v>-5.6237794326097101E-8</v>
      </c>
      <c r="AI18" s="1">
        <v>-3.2508322378662E-7</v>
      </c>
      <c r="AJ18" s="1">
        <v>1.6833566306981399E-7</v>
      </c>
      <c r="AK18" s="1">
        <v>5.6218884733246698E-7</v>
      </c>
      <c r="AL18" s="1">
        <v>-1.5290022400955E-7</v>
      </c>
      <c r="AM18" s="1">
        <v>8.6424580822795198E-7</v>
      </c>
      <c r="AN18" s="1">
        <v>-4.35068842292711E-7</v>
      </c>
      <c r="AO18" s="1">
        <v>-7.9364275447445702E-7</v>
      </c>
      <c r="AP18" s="1">
        <v>4.8243331547986503E-8</v>
      </c>
      <c r="AQ18" s="1">
        <v>-3.4146774716108701E-7</v>
      </c>
      <c r="AR18" s="1">
        <v>5.4195643358315698E-7</v>
      </c>
      <c r="AS18" s="1">
        <v>-1.17449579710498E-6</v>
      </c>
      <c r="AT18" s="1">
        <v>-9.4310541618689795E-5</v>
      </c>
      <c r="AU18" s="1">
        <v>-2.21213673727209E-6</v>
      </c>
      <c r="AV18" s="1">
        <v>-3.0639171039021501E-6</v>
      </c>
      <c r="AW18" s="1">
        <v>5.5087056051809697E-8</v>
      </c>
      <c r="AX18" s="1">
        <v>3.28102765112445E-7</v>
      </c>
      <c r="AY18" s="1">
        <v>-2.6272860728112001E-8</v>
      </c>
      <c r="AZ18" s="1">
        <v>4.65247060842755E-7</v>
      </c>
      <c r="BA18" s="1">
        <v>-3.1556077313571098E-7</v>
      </c>
      <c r="BB18" s="1">
        <v>1.2352910508501199E-6</v>
      </c>
      <c r="BC18" s="1">
        <v>-7.8197707656300602E-7</v>
      </c>
      <c r="BD18" s="1">
        <v>7.8857930199769797E-8</v>
      </c>
      <c r="BE18" s="1">
        <v>-1.0021748497673399E-6</v>
      </c>
      <c r="BF18" s="1">
        <v>-9.9888047003785895E-7</v>
      </c>
      <c r="BG18" s="1">
        <v>-2.69630955846692E-5</v>
      </c>
      <c r="BH18" s="1">
        <v>-6.7047878623895699E-7</v>
      </c>
      <c r="BI18" s="1">
        <v>-1.9718780731370701E-7</v>
      </c>
      <c r="BJ18" s="1">
        <v>-6.74137160294308E-7</v>
      </c>
      <c r="BK18" s="1">
        <v>4.21344958890599E-7</v>
      </c>
      <c r="BL18" s="1">
        <v>-5.2131162161812103E-7</v>
      </c>
      <c r="BM18" s="1">
        <v>-5.2888930180401597E-6</v>
      </c>
      <c r="BN18" s="1">
        <v>-3.3165011852414498E-7</v>
      </c>
      <c r="BO18" s="1">
        <v>2.1473365652726698E-6</v>
      </c>
      <c r="BP18" s="1">
        <v>2.00905969321513E-6</v>
      </c>
      <c r="BQ18" s="1">
        <v>6.07505569714759E-7</v>
      </c>
      <c r="BR18" s="1">
        <v>-2.08050606968937E-5</v>
      </c>
      <c r="BS18">
        <v>-2.10467655007529E-6</v>
      </c>
    </row>
    <row r="19" spans="1:71" x14ac:dyDescent="0.25">
      <c r="A19" t="s">
        <v>20</v>
      </c>
      <c r="B19" s="3">
        <v>4.8038226000000003E-3</v>
      </c>
      <c r="C19">
        <v>1.0690026914493099E-2</v>
      </c>
      <c r="D19" s="1">
        <v>1.22134309636145E-9</v>
      </c>
      <c r="E19" s="1">
        <v>2.2716322939851899E-7</v>
      </c>
      <c r="F19" s="1">
        <v>3.45263502229186E-7</v>
      </c>
      <c r="G19" s="1">
        <v>-2.8752894914380701E-8</v>
      </c>
      <c r="H19" s="1">
        <v>-3.0009136959916302E-7</v>
      </c>
      <c r="I19" s="1">
        <v>1.05503934088184E-8</v>
      </c>
      <c r="J19" s="1">
        <v>-7.2841138622137198E-8</v>
      </c>
      <c r="K19" s="1">
        <v>6.90532059029967E-7</v>
      </c>
      <c r="L19" s="1">
        <v>-1.6103070523994201E-7</v>
      </c>
      <c r="M19" s="1">
        <v>5.59877634209438E-7</v>
      </c>
      <c r="N19" s="1">
        <v>3.3978151414488102E-8</v>
      </c>
      <c r="O19" s="1">
        <v>-1.0157232063446699E-8</v>
      </c>
      <c r="P19" s="1">
        <v>2.2796331255340498E-9</v>
      </c>
      <c r="Q19" s="1">
        <v>1.1329206234299299E-6</v>
      </c>
      <c r="R19" s="1">
        <v>-3.3900888017178101E-7</v>
      </c>
      <c r="S19" s="1">
        <v>4.0762373503624299E-7</v>
      </c>
      <c r="T19" s="1">
        <v>2.5059138928790701E-7</v>
      </c>
      <c r="U19" s="1">
        <v>1.1427667543258799E-4</v>
      </c>
      <c r="V19" s="1">
        <v>2.05782920907194E-7</v>
      </c>
      <c r="W19" s="1">
        <v>2.00648703583056E-7</v>
      </c>
      <c r="X19" s="1">
        <v>1.14492184446677E-7</v>
      </c>
      <c r="Y19" s="1">
        <v>6.4945490570917197E-7</v>
      </c>
      <c r="Z19" s="1">
        <v>-1.3509981175174001E-7</v>
      </c>
      <c r="AA19" s="1">
        <v>7.0987746053584104E-7</v>
      </c>
      <c r="AB19" s="1">
        <v>2.35591712491238E-7</v>
      </c>
      <c r="AC19" s="1">
        <v>3.5420991710756398E-7</v>
      </c>
      <c r="AD19" s="1">
        <v>-1.90744516334662E-8</v>
      </c>
      <c r="AE19" s="1">
        <v>-4.76691431270522E-8</v>
      </c>
      <c r="AF19" s="1">
        <v>1.1102790385530301E-7</v>
      </c>
      <c r="AG19" s="1">
        <v>4.06888840448606E-7</v>
      </c>
      <c r="AH19" s="1">
        <v>4.10668189399753E-8</v>
      </c>
      <c r="AI19" s="1">
        <v>-1.2325963773006999E-7</v>
      </c>
      <c r="AJ19" s="1">
        <v>-6.6162219787855196E-8</v>
      </c>
      <c r="AK19" s="1">
        <v>-8.6407397025915199E-7</v>
      </c>
      <c r="AL19" s="1">
        <v>-1.0610889536077801E-9</v>
      </c>
      <c r="AM19" s="1">
        <v>9.3765259151402897E-8</v>
      </c>
      <c r="AN19" s="1">
        <v>1.82401522604115E-7</v>
      </c>
      <c r="AO19" s="1">
        <v>4.6637420591190898E-9</v>
      </c>
      <c r="AP19" s="1">
        <v>-7.3182421923664597E-7</v>
      </c>
      <c r="AQ19" s="1">
        <v>3.5653945642267301E-7</v>
      </c>
      <c r="AR19" s="1">
        <v>4.2973992102003901E-7</v>
      </c>
      <c r="AS19" s="1">
        <v>1.05047684208293E-6</v>
      </c>
      <c r="AT19" s="1">
        <v>1.96348889378913E-6</v>
      </c>
      <c r="AU19" s="1">
        <v>-9.4910621291270896E-5</v>
      </c>
      <c r="AV19" s="1">
        <v>-2.4475602367273801E-6</v>
      </c>
      <c r="AW19" s="1">
        <v>4.8163721524566102E-8</v>
      </c>
      <c r="AX19" s="1">
        <v>-2.62090700612185E-7</v>
      </c>
      <c r="AY19" s="1">
        <v>8.5593386257832106E-8</v>
      </c>
      <c r="AZ19" s="1">
        <v>1.28301501618772E-6</v>
      </c>
      <c r="BA19" s="1">
        <v>2.2633726803153701E-7</v>
      </c>
      <c r="BB19" s="1">
        <v>2.7275638696076102E-7</v>
      </c>
      <c r="BC19" s="1">
        <v>3.6887961601047202E-7</v>
      </c>
      <c r="BD19" s="1">
        <v>-2.7185566431949802E-7</v>
      </c>
      <c r="BE19" s="1">
        <v>-1.18344442135534E-7</v>
      </c>
      <c r="BF19" s="1">
        <v>-6.1549875497081102E-6</v>
      </c>
      <c r="BG19" s="1">
        <v>-2.4411328958014302E-6</v>
      </c>
      <c r="BH19" s="1">
        <v>-4.4111841153133098E-7</v>
      </c>
      <c r="BI19" s="1">
        <v>1.24992165929889E-7</v>
      </c>
      <c r="BJ19" s="1">
        <v>3.2497416120919902E-7</v>
      </c>
      <c r="BK19" s="1">
        <v>1.0267615920135399E-6</v>
      </c>
      <c r="BL19" s="1">
        <v>1.6777841237526099E-6</v>
      </c>
      <c r="BM19" s="1">
        <v>-2.8086385554928999E-5</v>
      </c>
      <c r="BN19" s="1">
        <v>-2.7788523394774E-7</v>
      </c>
      <c r="BO19" s="1">
        <v>1.0639508405781901E-6</v>
      </c>
      <c r="BP19" s="1">
        <v>1.67710800571459E-6</v>
      </c>
      <c r="BQ19" s="1">
        <v>4.6874712727453903E-6</v>
      </c>
      <c r="BR19" s="1">
        <v>6.5150753496326603E-7</v>
      </c>
      <c r="BS19">
        <v>-2.5600047838884001E-7</v>
      </c>
    </row>
    <row r="20" spans="1:71" x14ac:dyDescent="0.25">
      <c r="A20" t="s">
        <v>21</v>
      </c>
      <c r="B20" s="3">
        <v>1.0409372999999899E-3</v>
      </c>
      <c r="C20">
        <v>4.09642772347674E-3</v>
      </c>
      <c r="D20" s="1">
        <v>9.9494058006500707E-10</v>
      </c>
      <c r="E20" s="1">
        <v>3.8822842665993901E-8</v>
      </c>
      <c r="F20" s="1">
        <v>1.1461996428352599E-7</v>
      </c>
      <c r="G20" s="1">
        <v>4.3530303223371099E-9</v>
      </c>
      <c r="H20" s="1">
        <v>1.19191835932143E-7</v>
      </c>
      <c r="I20" s="1">
        <v>5.2342782318020397E-8</v>
      </c>
      <c r="J20" s="1">
        <v>5.3212375529184903E-8</v>
      </c>
      <c r="K20" s="1">
        <v>2.3476614002351001E-7</v>
      </c>
      <c r="L20" s="1">
        <v>-9.87630942780598E-8</v>
      </c>
      <c r="M20" s="1">
        <v>9.6903778323833806E-8</v>
      </c>
      <c r="N20" s="1">
        <v>-1.8216461727829899E-8</v>
      </c>
      <c r="O20" s="1">
        <v>4.1439022007820099E-9</v>
      </c>
      <c r="P20" s="1">
        <v>1.0646855432437699E-9</v>
      </c>
      <c r="Q20" s="1">
        <v>4.9087644700526901E-7</v>
      </c>
      <c r="R20" s="1">
        <v>7.96036833200295E-7</v>
      </c>
      <c r="S20" s="1">
        <v>4.0635372710025101E-6</v>
      </c>
      <c r="T20" s="1">
        <v>1.0022251374548799E-6</v>
      </c>
      <c r="U20" s="1">
        <v>2.05782920907194E-7</v>
      </c>
      <c r="V20" s="1">
        <v>1.6780720093668801E-5</v>
      </c>
      <c r="W20" s="1">
        <v>1.5739247675650701E-7</v>
      </c>
      <c r="X20" s="1">
        <v>-3.36473272623436E-7</v>
      </c>
      <c r="Y20" s="1">
        <v>-6.4229772362535201E-10</v>
      </c>
      <c r="Z20" s="1">
        <v>5.3940323023744397E-8</v>
      </c>
      <c r="AA20" s="1">
        <v>1.41512991909728E-7</v>
      </c>
      <c r="AB20" s="1">
        <v>-1.16103177458932E-7</v>
      </c>
      <c r="AC20" s="1">
        <v>1.4961454931624601E-7</v>
      </c>
      <c r="AD20" s="1">
        <v>-1.17741026582805E-8</v>
      </c>
      <c r="AE20" s="1">
        <v>-3.2898230149919999E-9</v>
      </c>
      <c r="AF20" s="1">
        <v>1.40010316096802E-7</v>
      </c>
      <c r="AG20" s="1">
        <v>-3.8868974162131998E-7</v>
      </c>
      <c r="AH20" s="1">
        <v>-8.6631601840304901E-9</v>
      </c>
      <c r="AI20" s="1">
        <v>-3.8955875215752597E-8</v>
      </c>
      <c r="AJ20" s="1">
        <v>-7.0344834226182697E-8</v>
      </c>
      <c r="AK20" s="1">
        <v>-2.7161275832867601E-8</v>
      </c>
      <c r="AL20" s="1">
        <v>1.7773435490411199E-7</v>
      </c>
      <c r="AM20" s="1">
        <v>-6.3617087039688699E-8</v>
      </c>
      <c r="AN20" s="1">
        <v>1.83606492036397E-7</v>
      </c>
      <c r="AO20" s="1">
        <v>-2.4250520727294001E-7</v>
      </c>
      <c r="AP20" s="1">
        <v>7.3176132860636305E-8</v>
      </c>
      <c r="AQ20" s="1">
        <v>6.0373854770126903E-8</v>
      </c>
      <c r="AR20" s="1">
        <v>5.8326526932190302E-8</v>
      </c>
      <c r="AS20" s="1">
        <v>4.6495069225625904E-6</v>
      </c>
      <c r="AT20" s="1">
        <v>3.7758436708473401E-6</v>
      </c>
      <c r="AU20" s="1">
        <v>2.2100027897998099E-6</v>
      </c>
      <c r="AV20" s="1">
        <v>8.9231087730262802E-7</v>
      </c>
      <c r="AW20" s="1">
        <v>4.2862634290557998E-7</v>
      </c>
      <c r="AX20" s="1">
        <v>-1.0691222912267901E-7</v>
      </c>
      <c r="AY20" s="1">
        <v>-4.4382566953806303E-8</v>
      </c>
      <c r="AZ20" s="1">
        <v>1.0681327757761199E-7</v>
      </c>
      <c r="BA20" s="1">
        <v>-3.1564866908642102E-8</v>
      </c>
      <c r="BB20" s="1">
        <v>6.1791395523091606E-8</v>
      </c>
      <c r="BC20" s="1">
        <v>4.0107164367117801E-7</v>
      </c>
      <c r="BD20" s="1">
        <v>1.42435950212641E-8</v>
      </c>
      <c r="BE20" s="1">
        <v>-3.7801772904984203E-7</v>
      </c>
      <c r="BF20" s="1">
        <v>2.7166036610132798E-6</v>
      </c>
      <c r="BG20" s="1">
        <v>-5.1855645716366597E-5</v>
      </c>
      <c r="BH20" s="1">
        <v>-2.9499280915179099E-8</v>
      </c>
      <c r="BI20" s="1">
        <v>7.98714036992927E-8</v>
      </c>
      <c r="BJ20" s="1">
        <v>1.8445615701140401E-6</v>
      </c>
      <c r="BK20" s="1">
        <v>-7.7779166440541795E-7</v>
      </c>
      <c r="BL20" s="1">
        <v>3.1031972880293298E-7</v>
      </c>
      <c r="BM20" s="1">
        <v>4.9421463333314896E-6</v>
      </c>
      <c r="BN20" s="1">
        <v>-7.9063013234845594E-8</v>
      </c>
      <c r="BO20" s="1">
        <v>1.21782477561096E-6</v>
      </c>
      <c r="BP20" s="1">
        <v>1.54256058828602E-6</v>
      </c>
      <c r="BQ20" s="1">
        <v>1.9647133049746198E-6</v>
      </c>
      <c r="BR20" s="1">
        <v>3.5808159227538899E-6</v>
      </c>
      <c r="BS20">
        <v>-1.2668343258409599E-6</v>
      </c>
    </row>
    <row r="21" spans="1:71" x14ac:dyDescent="0.25">
      <c r="A21" t="s">
        <v>22</v>
      </c>
      <c r="B21" s="3">
        <v>1.4847851999999801E-3</v>
      </c>
      <c r="C21">
        <v>4.6885090814707403E-3</v>
      </c>
      <c r="D21" s="1">
        <v>-1.67417778793876E-9</v>
      </c>
      <c r="E21" s="1">
        <v>4.0898871742103798E-9</v>
      </c>
      <c r="F21" s="1">
        <v>2.9754677982359299E-8</v>
      </c>
      <c r="G21" s="1">
        <v>1.2421351114464501E-8</v>
      </c>
      <c r="H21" s="1">
        <v>1.74897786580386E-7</v>
      </c>
      <c r="I21" s="1">
        <v>-1.02558964625001E-7</v>
      </c>
      <c r="J21" s="1">
        <v>-9.2326197592170106E-8</v>
      </c>
      <c r="K21" s="1">
        <v>-4.9381816679596404E-7</v>
      </c>
      <c r="L21" s="1">
        <v>-4.7730769398071301E-8</v>
      </c>
      <c r="M21" s="1">
        <v>-3.8887036514669402E-8</v>
      </c>
      <c r="N21" s="1">
        <v>1.8448571439573499E-8</v>
      </c>
      <c r="O21" s="1">
        <v>-1.7047371270243701E-8</v>
      </c>
      <c r="P21" s="1">
        <v>-1.31495398918171E-9</v>
      </c>
      <c r="Q21" s="1">
        <v>1.2784230906312399E-7</v>
      </c>
      <c r="R21" s="1">
        <v>4.0250429978344803E-7</v>
      </c>
      <c r="S21" s="1">
        <v>4.5704034085503501E-7</v>
      </c>
      <c r="T21" s="1">
        <v>1.6331560588188599E-6</v>
      </c>
      <c r="U21" s="1">
        <v>2.00648703583056E-7</v>
      </c>
      <c r="V21" s="1">
        <v>1.5739247675650701E-7</v>
      </c>
      <c r="W21" s="1">
        <v>2.1982117407033599E-5</v>
      </c>
      <c r="X21" s="1">
        <v>-4.40220997994016E-7</v>
      </c>
      <c r="Y21" s="1">
        <v>-2.4986021674357899E-8</v>
      </c>
      <c r="Z21" s="1">
        <v>2.88632268727037E-7</v>
      </c>
      <c r="AA21" s="1">
        <v>1.1181412449534199E-6</v>
      </c>
      <c r="AB21" s="1">
        <v>5.29744602325013E-7</v>
      </c>
      <c r="AC21" s="1">
        <v>-7.2870794727345099E-8</v>
      </c>
      <c r="AD21" s="1">
        <v>-2.6717352966076301E-8</v>
      </c>
      <c r="AE21" s="1">
        <v>-1.7395191955704398E-8</v>
      </c>
      <c r="AF21" s="1">
        <v>-8.5497035586802497E-7</v>
      </c>
      <c r="AG21" s="1">
        <v>-3.4437235897602303E-7</v>
      </c>
      <c r="AH21" s="1">
        <v>-3.7536913146758102E-8</v>
      </c>
      <c r="AI21" s="1">
        <v>-9.4634742897284398E-8</v>
      </c>
      <c r="AJ21" s="1">
        <v>4.1523529621472302E-8</v>
      </c>
      <c r="AK21" s="1">
        <v>-2.87279182565762E-8</v>
      </c>
      <c r="AL21" s="1">
        <v>3.2267687243562601E-8</v>
      </c>
      <c r="AM21" s="1">
        <v>1.9767804404650201E-7</v>
      </c>
      <c r="AN21" s="1">
        <v>1.4245332962327899E-7</v>
      </c>
      <c r="AO21" s="1">
        <v>6.4407615015490098E-8</v>
      </c>
      <c r="AP21" s="1">
        <v>2.3493972900262901E-7</v>
      </c>
      <c r="AQ21" s="1">
        <v>-6.4064103234080798E-8</v>
      </c>
      <c r="AR21" s="1">
        <v>-2.7259489853051301E-8</v>
      </c>
      <c r="AS21" s="1">
        <v>4.7904842225569096E-7</v>
      </c>
      <c r="AT21" s="1">
        <v>3.0124313544613401E-6</v>
      </c>
      <c r="AU21" s="1">
        <v>4.7705573321612299E-7</v>
      </c>
      <c r="AV21" s="1">
        <v>-1.17465026620211E-7</v>
      </c>
      <c r="AW21" s="1">
        <v>4.46741454581237E-7</v>
      </c>
      <c r="AX21" s="1">
        <v>-1.0095692910972499E-7</v>
      </c>
      <c r="AY21" s="1">
        <v>-4.3501356533791502E-8</v>
      </c>
      <c r="AZ21" s="1">
        <v>1.15186266242297E-7</v>
      </c>
      <c r="BA21" s="1">
        <v>2.0175766042415999E-7</v>
      </c>
      <c r="BB21" s="1">
        <v>-5.1234554450124001E-8</v>
      </c>
      <c r="BC21" s="1">
        <v>5.1938651201299004E-7</v>
      </c>
      <c r="BD21" s="1">
        <v>2.0198915429223901E-8</v>
      </c>
      <c r="BE21" s="1">
        <v>-8.7799873726078596E-7</v>
      </c>
      <c r="BF21" s="1">
        <v>-5.6982666301048995E-7</v>
      </c>
      <c r="BG21" s="1">
        <v>2.0870548064215599E-6</v>
      </c>
      <c r="BH21" s="1">
        <v>-2.17919451300256E-7</v>
      </c>
      <c r="BI21" s="1">
        <v>-6.7960684790515695E-10</v>
      </c>
      <c r="BJ21" s="1">
        <v>4.5997066035366899E-7</v>
      </c>
      <c r="BK21" s="1">
        <v>-4.7078075071803202E-8</v>
      </c>
      <c r="BL21" s="1">
        <v>-1.5492579971407001E-7</v>
      </c>
      <c r="BM21" s="1">
        <v>3.4948422296688201E-7</v>
      </c>
      <c r="BN21" s="1">
        <v>2.7009039505805701E-8</v>
      </c>
      <c r="BO21" s="1">
        <v>1.15946770249481E-6</v>
      </c>
      <c r="BP21" s="1">
        <v>1.5475410134017001E-6</v>
      </c>
      <c r="BQ21" s="1">
        <v>-2.19881761683652E-6</v>
      </c>
      <c r="BR21" s="1">
        <v>-3.0718137461519197E-5</v>
      </c>
      <c r="BS21">
        <v>-8.2478052709540398E-7</v>
      </c>
    </row>
    <row r="22" spans="1:71" x14ac:dyDescent="0.25">
      <c r="A22" t="s">
        <v>64</v>
      </c>
      <c r="B22" s="3">
        <v>5.9249171999999897E-3</v>
      </c>
      <c r="C22">
        <v>1.4418245034230601E-2</v>
      </c>
      <c r="D22" s="1">
        <v>3.1799742465675001E-8</v>
      </c>
      <c r="E22" s="1">
        <v>-1.4695797298035199E-5</v>
      </c>
      <c r="F22" s="1">
        <v>9.5730277407111295E-8</v>
      </c>
      <c r="G22" s="1">
        <v>-2.9575869104042401E-8</v>
      </c>
      <c r="H22" s="1">
        <v>-9.2412731983468603E-7</v>
      </c>
      <c r="I22" s="1">
        <v>-5.3187648539564695E-7</v>
      </c>
      <c r="J22" s="1">
        <v>9.1746819824815402E-7</v>
      </c>
      <c r="K22" s="1">
        <v>1.5079099501153E-7</v>
      </c>
      <c r="L22" s="1">
        <v>2.7429462461982201E-8</v>
      </c>
      <c r="M22" s="1">
        <v>2.71406237406162E-6</v>
      </c>
      <c r="N22" s="1">
        <v>4.9731989196826798E-8</v>
      </c>
      <c r="O22" s="1">
        <v>1.09496013770551E-7</v>
      </c>
      <c r="P22" s="1">
        <v>2.2218743355416301E-8</v>
      </c>
      <c r="Q22" s="1">
        <v>5.3461510782350999E-7</v>
      </c>
      <c r="R22" s="1">
        <v>-6.4839107032253396E-7</v>
      </c>
      <c r="S22" s="1">
        <v>3.1426689160968899E-7</v>
      </c>
      <c r="T22" s="1">
        <v>-6.2803756930276407E-8</v>
      </c>
      <c r="U22" s="1">
        <v>1.14492184446677E-7</v>
      </c>
      <c r="V22" s="1">
        <v>-3.36473272623436E-7</v>
      </c>
      <c r="W22" s="1">
        <v>-4.40220997994016E-7</v>
      </c>
      <c r="X22" s="1">
        <v>2.0788578986711599E-4</v>
      </c>
      <c r="Y22" s="1">
        <v>-4.0554288566028999E-8</v>
      </c>
      <c r="Z22" s="1">
        <v>1.34121550627328E-7</v>
      </c>
      <c r="AA22" s="1">
        <v>7.1023862893312097E-7</v>
      </c>
      <c r="AB22" s="1">
        <v>-9.3630854441515902E-7</v>
      </c>
      <c r="AC22" s="1">
        <v>6.3396723583582705E-7</v>
      </c>
      <c r="AD22" s="1">
        <v>3.0574253197119401E-8</v>
      </c>
      <c r="AE22" s="1">
        <v>3.6121790707064901E-10</v>
      </c>
      <c r="AF22" s="1">
        <v>4.6717779004777899E-6</v>
      </c>
      <c r="AG22" s="1">
        <v>-9.5743504085460096E-7</v>
      </c>
      <c r="AH22" s="1">
        <v>5.0394961130311998E-7</v>
      </c>
      <c r="AI22" s="1">
        <v>1.31013778558295E-6</v>
      </c>
      <c r="AJ22" s="1">
        <v>-3.2898959396147799E-7</v>
      </c>
      <c r="AK22" s="1">
        <v>1.1143514486932699E-6</v>
      </c>
      <c r="AL22" s="1">
        <v>6.2431061899217497E-9</v>
      </c>
      <c r="AM22" s="1">
        <v>1.1162788219007299E-6</v>
      </c>
      <c r="AN22" s="1">
        <v>-3.5223116425318801E-7</v>
      </c>
      <c r="AO22" s="1">
        <v>5.9624583976532302E-7</v>
      </c>
      <c r="AP22" s="1">
        <v>-8.1597873568809902E-7</v>
      </c>
      <c r="AQ22" s="1">
        <v>1.4376986941064301E-6</v>
      </c>
      <c r="AR22" s="1">
        <v>4.5501988638391098E-7</v>
      </c>
      <c r="AS22" s="1">
        <v>1.0134465131922099E-6</v>
      </c>
      <c r="AT22" s="1">
        <v>1.8157671245227699E-6</v>
      </c>
      <c r="AU22" s="1">
        <v>-1.11595579789426E-6</v>
      </c>
      <c r="AV22" s="1">
        <v>-2.0322014083142999E-6</v>
      </c>
      <c r="AW22" s="1">
        <v>-1.7271952721955401E-6</v>
      </c>
      <c r="AX22" s="1">
        <v>-3.0503726474633699E-7</v>
      </c>
      <c r="AY22" s="1">
        <v>-2.3651877443765899E-7</v>
      </c>
      <c r="AZ22" s="1">
        <v>-4.6341053426498101E-6</v>
      </c>
      <c r="BA22" s="1">
        <v>-5.4666812988650997E-5</v>
      </c>
      <c r="BB22" s="1">
        <v>6.6292758937876397E-7</v>
      </c>
      <c r="BC22" s="1">
        <v>-1.1080104242068401E-6</v>
      </c>
      <c r="BD22" s="1">
        <v>-8.4940183879497596E-7</v>
      </c>
      <c r="BE22" s="1">
        <v>2.0666592694945499E-6</v>
      </c>
      <c r="BF22" s="1">
        <v>4.19110799702229E-7</v>
      </c>
      <c r="BG22" s="1">
        <v>-4.1438912250694102E-6</v>
      </c>
      <c r="BH22" s="1">
        <v>8.1966610072621505E-7</v>
      </c>
      <c r="BI22" s="1">
        <v>-2.25876286255658E-7</v>
      </c>
      <c r="BJ22" s="1">
        <v>-3.8492185906630703E-5</v>
      </c>
      <c r="BK22" s="1">
        <v>-1.9564559965269199E-7</v>
      </c>
      <c r="BL22" s="1">
        <v>2.2839809424286001E-6</v>
      </c>
      <c r="BM22" s="1">
        <v>-3.3997956177550101E-7</v>
      </c>
      <c r="BN22" s="1">
        <v>5.7806512188044895E-7</v>
      </c>
      <c r="BO22" s="1">
        <v>-6.0524549259411599E-5</v>
      </c>
      <c r="BP22" s="1">
        <v>-1.9087355215825101E-6</v>
      </c>
      <c r="BQ22" s="1">
        <v>-3.8765121435460502E-5</v>
      </c>
      <c r="BR22" s="1">
        <v>1.66164660861515E-6</v>
      </c>
      <c r="BS22">
        <v>-4.6381405516224497E-6</v>
      </c>
    </row>
    <row r="23" spans="1:71" x14ac:dyDescent="0.25">
      <c r="A23" t="s">
        <v>24</v>
      </c>
      <c r="B23" s="3">
        <v>1.36153099999999E-4</v>
      </c>
      <c r="C23">
        <v>1.2364519094948999E-3</v>
      </c>
      <c r="D23" s="1">
        <v>1.2774972359923301E-9</v>
      </c>
      <c r="E23" s="1">
        <v>1.8625174100839301E-8</v>
      </c>
      <c r="F23" s="1">
        <v>3.0368962949043097E-8</v>
      </c>
      <c r="G23" s="1">
        <v>-4.7228499226193701E-9</v>
      </c>
      <c r="H23" s="1">
        <v>-1.00783035169472E-7</v>
      </c>
      <c r="I23" s="1">
        <v>2.7545793470683799E-8</v>
      </c>
      <c r="J23" s="1">
        <v>4.4711262432657997E-8</v>
      </c>
      <c r="K23" s="1">
        <v>-9.4152854346968302E-8</v>
      </c>
      <c r="L23" s="1">
        <v>-8.3487047162036007E-9</v>
      </c>
      <c r="M23" s="1">
        <v>-1.08582143464284E-8</v>
      </c>
      <c r="N23" s="1">
        <v>-2.1680487413545499E-8</v>
      </c>
      <c r="O23" s="1">
        <v>-2.5514374211845199E-9</v>
      </c>
      <c r="P23" s="1">
        <v>1.3925955292548001E-10</v>
      </c>
      <c r="Q23" s="1">
        <v>6.1996332489114194E-8</v>
      </c>
      <c r="R23" s="1">
        <v>1.04772462461428E-7</v>
      </c>
      <c r="S23" s="1">
        <v>2.29528968479034E-8</v>
      </c>
      <c r="T23" s="1">
        <v>4.8301808604407604E-9</v>
      </c>
      <c r="U23" s="1">
        <v>6.4945490570917197E-7</v>
      </c>
      <c r="V23" s="1">
        <v>-6.4229772362535201E-10</v>
      </c>
      <c r="W23" s="1">
        <v>-2.4986021674357899E-8</v>
      </c>
      <c r="X23" s="1">
        <v>-4.0554288566028999E-8</v>
      </c>
      <c r="Y23" s="1">
        <v>1.5288133244935999E-6</v>
      </c>
      <c r="Z23" s="1">
        <v>-8.1410313013186698E-8</v>
      </c>
      <c r="AA23" s="1">
        <v>-3.3660088951066301E-8</v>
      </c>
      <c r="AB23" s="1">
        <v>6.9809612411443895E-8</v>
      </c>
      <c r="AC23" s="1">
        <v>1.40243650875654E-8</v>
      </c>
      <c r="AD23" s="1">
        <v>-8.4406272260829697E-9</v>
      </c>
      <c r="AE23" s="1">
        <v>-9.9527799945807701E-9</v>
      </c>
      <c r="AF23" s="1">
        <v>-9.4299951507885797E-8</v>
      </c>
      <c r="AG23" s="1">
        <v>-7.6338100139167593E-9</v>
      </c>
      <c r="AH23" s="1">
        <v>-1.0914970912508701E-8</v>
      </c>
      <c r="AI23" s="1">
        <v>2.04212022014815E-8</v>
      </c>
      <c r="AJ23" s="1">
        <v>1.4701154087353001E-8</v>
      </c>
      <c r="AK23" s="1">
        <v>4.9196194365971499E-8</v>
      </c>
      <c r="AL23" s="1">
        <v>-9.4013467605593607E-9</v>
      </c>
      <c r="AM23" s="1">
        <v>-7.2596707905139097E-8</v>
      </c>
      <c r="AN23" s="1">
        <v>3.5492240577024203E-8</v>
      </c>
      <c r="AO23" s="1">
        <v>1.59754740313282E-8</v>
      </c>
      <c r="AP23" s="1">
        <v>-8.7152742051335706E-8</v>
      </c>
      <c r="AQ23" s="1">
        <v>4.5910730238395702E-8</v>
      </c>
      <c r="AR23" s="1">
        <v>8.4436194029509702E-10</v>
      </c>
      <c r="AS23" s="1">
        <v>1.0804670326517101E-7</v>
      </c>
      <c r="AT23" s="1">
        <v>1.02944484531835E-7</v>
      </c>
      <c r="AU23" s="1">
        <v>2.5381327723293698E-6</v>
      </c>
      <c r="AV23" s="1">
        <v>-3.73990735966578E-8</v>
      </c>
      <c r="AW23" s="1">
        <v>2.9361074577067299E-8</v>
      </c>
      <c r="AX23" s="1">
        <v>1.45915511464386E-8</v>
      </c>
      <c r="AY23" s="1">
        <v>8.5240442405308607E-9</v>
      </c>
      <c r="AZ23" s="1">
        <v>4.3160978533345801E-8</v>
      </c>
      <c r="BA23" s="1">
        <v>8.3859514986197094E-8</v>
      </c>
      <c r="BB23" s="1">
        <v>3.9027061289794402E-8</v>
      </c>
      <c r="BC23" s="1">
        <v>-1.12851511349779E-8</v>
      </c>
      <c r="BD23" s="1">
        <v>-3.4427455925690998E-8</v>
      </c>
      <c r="BE23" s="1">
        <v>-5.6597611725383002E-8</v>
      </c>
      <c r="BF23" s="1">
        <v>2.5755255734204401E-7</v>
      </c>
      <c r="BG23" s="1">
        <v>2.11842533827455E-7</v>
      </c>
      <c r="BH23" s="1">
        <v>1.7184386711457199E-8</v>
      </c>
      <c r="BI23" s="1">
        <v>-5.9790804313795202E-9</v>
      </c>
      <c r="BJ23" s="1">
        <v>4.7884766193435999E-7</v>
      </c>
      <c r="BK23" s="1">
        <v>5.9283761368942206E-11</v>
      </c>
      <c r="BL23" s="1">
        <v>2.9576172137665401E-8</v>
      </c>
      <c r="BM23" s="1">
        <v>-6.5688380321390604E-6</v>
      </c>
      <c r="BN23" s="1">
        <v>-3.4878478690021198E-9</v>
      </c>
      <c r="BO23" s="1">
        <v>2.0156915071931E-7</v>
      </c>
      <c r="BP23" s="1">
        <v>3.7368519664068799E-7</v>
      </c>
      <c r="BQ23" s="1">
        <v>-1.93176447745396E-7</v>
      </c>
      <c r="BR23" s="1">
        <v>1.1495087485487E-7</v>
      </c>
      <c r="BS23">
        <v>2.2115483980028001E-7</v>
      </c>
    </row>
    <row r="24" spans="1:71" x14ac:dyDescent="0.25">
      <c r="A24" t="s">
        <v>48</v>
      </c>
      <c r="B24" s="3">
        <v>1.6227129400000002E-2</v>
      </c>
      <c r="C24">
        <v>2.30594350501814E-2</v>
      </c>
      <c r="D24" s="1">
        <v>-1.1245733781797401E-8</v>
      </c>
      <c r="E24" s="1">
        <v>3.6169885307981098E-7</v>
      </c>
      <c r="F24" s="1">
        <v>1.2641236131454899E-7</v>
      </c>
      <c r="G24" s="1">
        <v>6.1589136166979999E-8</v>
      </c>
      <c r="H24" s="1">
        <v>1.07086463215251E-6</v>
      </c>
      <c r="I24" s="1">
        <v>-1.25737944742589E-6</v>
      </c>
      <c r="J24" s="1">
        <v>3.9698252149257001E-6</v>
      </c>
      <c r="K24" s="1">
        <v>3.0449942716846001E-6</v>
      </c>
      <c r="L24" s="1">
        <v>1.5256600057248201E-7</v>
      </c>
      <c r="M24" s="1">
        <v>1.5345860054080201E-6</v>
      </c>
      <c r="N24" s="1">
        <v>-1.0196803541364099E-7</v>
      </c>
      <c r="O24" s="1">
        <v>2.1891686988551699E-7</v>
      </c>
      <c r="P24" s="1">
        <v>2.6490069505246001E-8</v>
      </c>
      <c r="Q24" s="1">
        <v>1.72754821438508E-6</v>
      </c>
      <c r="R24" s="1">
        <v>-4.74387090987808E-7</v>
      </c>
      <c r="S24" s="1">
        <v>-1.2949754822095499E-6</v>
      </c>
      <c r="T24" s="1">
        <v>2.8101862758250201E-8</v>
      </c>
      <c r="U24" s="1">
        <v>-1.3509981175174001E-7</v>
      </c>
      <c r="V24" s="1">
        <v>5.3940323023744397E-8</v>
      </c>
      <c r="W24" s="1">
        <v>2.88632268727037E-7</v>
      </c>
      <c r="X24" s="1">
        <v>1.34121550627328E-7</v>
      </c>
      <c r="Y24" s="1">
        <v>-8.1410313013186698E-8</v>
      </c>
      <c r="Z24" s="1">
        <v>5.3173754483353496E-4</v>
      </c>
      <c r="AA24" s="1">
        <v>-1.6430250745521699E-4</v>
      </c>
      <c r="AB24" s="1">
        <v>2.0612271365068099E-6</v>
      </c>
      <c r="AC24" s="1">
        <v>1.4274882724639601E-6</v>
      </c>
      <c r="AD24" s="1">
        <v>7.7914689762484705E-7</v>
      </c>
      <c r="AE24" s="1">
        <v>3.8115004212022901E-7</v>
      </c>
      <c r="AF24" s="1">
        <v>-1.7051649077809699E-5</v>
      </c>
      <c r="AG24" s="1">
        <v>-1.1883720445430299E-5</v>
      </c>
      <c r="AH24" s="1">
        <v>-8.8339079234665399E-8</v>
      </c>
      <c r="AI24" s="1">
        <v>-2.2780010088671301E-7</v>
      </c>
      <c r="AJ24" s="1">
        <v>2.36664573879341E-8</v>
      </c>
      <c r="AK24" s="1">
        <v>2.97099040346343E-6</v>
      </c>
      <c r="AL24" s="1">
        <v>-5.2145954866510595E-7</v>
      </c>
      <c r="AM24" s="1">
        <v>1.37177602969441E-6</v>
      </c>
      <c r="AN24" s="1">
        <v>3.5470665389452599E-7</v>
      </c>
      <c r="AO24" s="1">
        <v>-3.3915035328090998E-7</v>
      </c>
      <c r="AP24" s="1">
        <v>2.5245490849651502E-7</v>
      </c>
      <c r="AQ24" s="1">
        <v>-5.3860449300124896E-7</v>
      </c>
      <c r="AR24" s="1">
        <v>2.63525972732964E-7</v>
      </c>
      <c r="AS24" s="1">
        <v>1.7839759891723501E-6</v>
      </c>
      <c r="AT24" s="1">
        <v>-2.0281009219319799E-7</v>
      </c>
      <c r="AU24" s="1">
        <v>4.2446335489908101E-6</v>
      </c>
      <c r="AV24" s="1">
        <v>-1.61221414889367E-4</v>
      </c>
      <c r="AW24" s="1">
        <v>7.2826596853792996E-7</v>
      </c>
      <c r="AX24" s="1">
        <v>-5.0471897826779297E-5</v>
      </c>
      <c r="AY24" s="1">
        <v>-1.0531722157704E-7</v>
      </c>
      <c r="AZ24" s="1">
        <v>2.6842049719643998E-7</v>
      </c>
      <c r="BA24" s="1">
        <v>-9.0852933961486204E-7</v>
      </c>
      <c r="BB24" s="1">
        <v>3.3252697138957898E-8</v>
      </c>
      <c r="BC24" s="1">
        <v>1.0991168314660099E-6</v>
      </c>
      <c r="BD24" s="1">
        <v>2.1371294507987199E-7</v>
      </c>
      <c r="BE24" s="1">
        <v>-2.9546569805170898E-7</v>
      </c>
      <c r="BF24" s="1">
        <v>-4.2953309785529902E-8</v>
      </c>
      <c r="BG24" s="1">
        <v>3.6537556445017401E-6</v>
      </c>
      <c r="BH24" s="1">
        <v>2.23731989019587E-7</v>
      </c>
      <c r="BI24" s="1">
        <v>5.6384675716010703E-6</v>
      </c>
      <c r="BJ24" s="1">
        <v>1.7380970597566699E-6</v>
      </c>
      <c r="BK24" s="1">
        <v>3.7821812445953298E-7</v>
      </c>
      <c r="BL24" s="1">
        <v>-1.3269160688166501E-6</v>
      </c>
      <c r="BM24" s="1">
        <v>-1.54318434702423E-6</v>
      </c>
      <c r="BN24" s="1">
        <v>-3.3637540413230798E-7</v>
      </c>
      <c r="BO24" s="1">
        <v>-8.8571999186845096E-7</v>
      </c>
      <c r="BP24" s="1">
        <v>-3.3505686549780899E-5</v>
      </c>
      <c r="BQ24" s="1">
        <v>-1.40856837330682E-5</v>
      </c>
      <c r="BR24" s="1">
        <v>6.3045085223934605E-7</v>
      </c>
      <c r="BS24">
        <v>-1.11816414016818E-4</v>
      </c>
    </row>
    <row r="25" spans="1:71" x14ac:dyDescent="0.25">
      <c r="A25" t="s">
        <v>60</v>
      </c>
      <c r="B25" s="3">
        <v>2.7904583600000098E-2</v>
      </c>
      <c r="C25">
        <v>4.0071419062899599E-2</v>
      </c>
      <c r="D25" s="1">
        <v>7.9899627655347106E-8</v>
      </c>
      <c r="E25" s="1">
        <v>-9.8381329471999998E-7</v>
      </c>
      <c r="F25" s="1">
        <v>6.68766653297246E-7</v>
      </c>
      <c r="G25" s="1">
        <v>5.57815520924059E-8</v>
      </c>
      <c r="H25" s="1">
        <v>1.9704643481583099E-6</v>
      </c>
      <c r="I25" s="1">
        <v>4.3786406624267003E-7</v>
      </c>
      <c r="J25" s="1">
        <v>1.4616423882367399E-6</v>
      </c>
      <c r="K25" s="1">
        <v>-7.2620033294363003E-7</v>
      </c>
      <c r="L25" s="1">
        <v>5.5634026769247101E-8</v>
      </c>
      <c r="M25" s="1">
        <v>1.6874192674962E-6</v>
      </c>
      <c r="N25" s="1">
        <v>4.9033071729469804E-7</v>
      </c>
      <c r="O25" s="1">
        <v>-1.72642700756773E-8</v>
      </c>
      <c r="P25" s="1">
        <v>-2.1752816306787899E-8</v>
      </c>
      <c r="Q25" s="1">
        <v>-2.1653892121981802E-6</v>
      </c>
      <c r="R25" s="1">
        <v>4.2923053699717501E-7</v>
      </c>
      <c r="S25" s="1">
        <v>4.07568889975439E-7</v>
      </c>
      <c r="T25" s="1">
        <v>2.50508353726062E-6</v>
      </c>
      <c r="U25" s="1">
        <v>7.0987746053584104E-7</v>
      </c>
      <c r="V25" s="1">
        <v>1.41512991909728E-7</v>
      </c>
      <c r="W25" s="1">
        <v>1.1181412449534199E-6</v>
      </c>
      <c r="X25" s="1">
        <v>7.1023862893312097E-7</v>
      </c>
      <c r="Y25" s="1">
        <v>-3.3660088951066301E-8</v>
      </c>
      <c r="Z25" s="1">
        <v>-1.6430250745521699E-4</v>
      </c>
      <c r="AA25" s="1">
        <v>1.6057186257145101E-3</v>
      </c>
      <c r="AB25" s="1">
        <v>-2.10943576544212E-6</v>
      </c>
      <c r="AC25" s="1">
        <v>1.31243601254688E-7</v>
      </c>
      <c r="AD25" s="1">
        <v>1.1425999871380199E-6</v>
      </c>
      <c r="AE25" s="1">
        <v>7.7618454316645798E-7</v>
      </c>
      <c r="AF25" s="1">
        <v>-7.1565830558218904E-5</v>
      </c>
      <c r="AG25" s="1">
        <v>-3.9958207099883398E-5</v>
      </c>
      <c r="AH25" s="1">
        <v>3.2865349993599799E-7</v>
      </c>
      <c r="AI25" s="1">
        <v>-4.3381660880016199E-7</v>
      </c>
      <c r="AJ25" s="1">
        <v>-1.1555025663643601E-6</v>
      </c>
      <c r="AK25" s="1">
        <v>1.3309658008068399E-7</v>
      </c>
      <c r="AL25" s="1">
        <v>-5.1589625121535904E-7</v>
      </c>
      <c r="AM25" s="1">
        <v>1.9734023085750501E-7</v>
      </c>
      <c r="AN25" s="1">
        <v>1.12968162822485E-6</v>
      </c>
      <c r="AO25" s="1">
        <v>7.0377947067154996E-7</v>
      </c>
      <c r="AP25" s="1">
        <v>3.7669021741525301E-9</v>
      </c>
      <c r="AQ25" s="1">
        <v>2.2554267483449599E-7</v>
      </c>
      <c r="AR25" s="1">
        <v>9.4930201054769399E-7</v>
      </c>
      <c r="AS25" s="1">
        <v>-7.4698661039495402E-7</v>
      </c>
      <c r="AT25" s="1">
        <v>8.0893107430928495E-6</v>
      </c>
      <c r="AU25" s="1">
        <v>-2.2239208624059601E-6</v>
      </c>
      <c r="AV25" s="1">
        <v>-4.8952564465142598E-4</v>
      </c>
      <c r="AW25" s="1">
        <v>9.3392406831553695E-7</v>
      </c>
      <c r="AX25" s="1">
        <v>-7.7765189393548206E-6</v>
      </c>
      <c r="AY25" s="1">
        <v>9.78591242985997E-7</v>
      </c>
      <c r="AZ25" s="1">
        <v>6.3763254015313103E-6</v>
      </c>
      <c r="BA25" s="1">
        <v>1.2995051249604E-6</v>
      </c>
      <c r="BB25" s="1">
        <v>1.29497082785853E-6</v>
      </c>
      <c r="BC25" s="1">
        <v>1.78758577701847E-6</v>
      </c>
      <c r="BD25" s="1">
        <v>-1.6078489027282999E-7</v>
      </c>
      <c r="BE25" s="1">
        <v>-2.2700428844619802E-5</v>
      </c>
      <c r="BF25" s="1">
        <v>-4.0362813816845601E-6</v>
      </c>
      <c r="BG25" s="1">
        <v>-1.80962248629479E-5</v>
      </c>
      <c r="BH25" s="1">
        <v>1.9368326357787199E-6</v>
      </c>
      <c r="BI25" s="1">
        <v>-4.5587549040150701E-5</v>
      </c>
      <c r="BJ25" s="1">
        <v>2.4649941145883501E-6</v>
      </c>
      <c r="BK25" s="1">
        <v>-2.0929923480697099E-6</v>
      </c>
      <c r="BL25" s="1">
        <v>-1.9723681406313001E-5</v>
      </c>
      <c r="BM25" s="1">
        <v>-2.0823236389043899E-5</v>
      </c>
      <c r="BN25" s="1">
        <v>-5.2074233093976702E-6</v>
      </c>
      <c r="BO25" s="1">
        <v>-4.2189368036780399E-6</v>
      </c>
      <c r="BP25" s="1">
        <v>-2.1403774057965301E-4</v>
      </c>
      <c r="BQ25" s="1">
        <v>-5.4673015888460303E-5</v>
      </c>
      <c r="BR25" s="1">
        <v>-8.3560285786163704E-7</v>
      </c>
      <c r="BS25">
        <v>-4.5307506674758201E-4</v>
      </c>
    </row>
    <row r="26" spans="1:71" x14ac:dyDescent="0.25">
      <c r="A26" t="s">
        <v>49</v>
      </c>
      <c r="B26" s="3">
        <v>1.02723807E-2</v>
      </c>
      <c r="C26">
        <v>1.5375350284119699E-2</v>
      </c>
      <c r="D26" s="1">
        <v>8.0672680176484507E-9</v>
      </c>
      <c r="E26" s="1">
        <v>3.1025474292233202E-7</v>
      </c>
      <c r="F26" s="1">
        <v>5.8206948724906005E-7</v>
      </c>
      <c r="G26" s="1">
        <v>5.5392772442323403E-8</v>
      </c>
      <c r="H26" s="1">
        <v>2.3291558007591901E-7</v>
      </c>
      <c r="I26" s="1">
        <v>-1.05267752174457E-7</v>
      </c>
      <c r="J26" s="1">
        <v>1.6958929470763099E-6</v>
      </c>
      <c r="K26" s="1">
        <v>2.7341538566366201E-6</v>
      </c>
      <c r="L26" s="1">
        <v>-1.39927349684127E-8</v>
      </c>
      <c r="M26" s="1">
        <v>6.0991390132277599E-7</v>
      </c>
      <c r="N26" s="1">
        <v>1.2724308139952601E-7</v>
      </c>
      <c r="O26" s="1">
        <v>-7.4383786801082499E-8</v>
      </c>
      <c r="P26" s="1">
        <v>4.4050979820516202E-9</v>
      </c>
      <c r="Q26" s="1">
        <v>-1.0574166002051401E-6</v>
      </c>
      <c r="R26" s="1">
        <v>-4.7655068903910902E-7</v>
      </c>
      <c r="S26" s="1">
        <v>-3.7480509162254298E-8</v>
      </c>
      <c r="T26" s="1">
        <v>4.4242433103203701E-7</v>
      </c>
      <c r="U26" s="1">
        <v>2.35591712491238E-7</v>
      </c>
      <c r="V26" s="1">
        <v>-1.16103177458932E-7</v>
      </c>
      <c r="W26" s="1">
        <v>5.29744602325013E-7</v>
      </c>
      <c r="X26" s="1">
        <v>-9.3630854441515902E-7</v>
      </c>
      <c r="Y26" s="1">
        <v>6.9809612411443895E-8</v>
      </c>
      <c r="Z26" s="1">
        <v>2.0612271365068099E-6</v>
      </c>
      <c r="AA26" s="1">
        <v>-2.10943576544212E-6</v>
      </c>
      <c r="AB26" s="1">
        <v>2.3640139635938199E-4</v>
      </c>
      <c r="AC26" s="1">
        <v>3.1246089947961601E-7</v>
      </c>
      <c r="AD26" s="1">
        <v>5.62379059553404E-8</v>
      </c>
      <c r="AE26" s="1">
        <v>4.1926410785012698E-7</v>
      </c>
      <c r="AF26" s="1">
        <v>-8.4370567819841798E-5</v>
      </c>
      <c r="AG26" s="1">
        <v>7.6573074268418605E-7</v>
      </c>
      <c r="AH26" s="1">
        <v>3.66850805506676E-9</v>
      </c>
      <c r="AI26" s="1">
        <v>-2.1412761509215099E-7</v>
      </c>
      <c r="AJ26" s="1">
        <v>-7.6791879413034006E-8</v>
      </c>
      <c r="AK26" s="1">
        <v>-1.17970551235949E-7</v>
      </c>
      <c r="AL26" s="1">
        <v>2.29008212892253E-7</v>
      </c>
      <c r="AM26" s="1">
        <v>2.6682280848907801E-7</v>
      </c>
      <c r="AN26" s="1">
        <v>-3.5278424696393298E-7</v>
      </c>
      <c r="AO26" s="1">
        <v>-1.5978838985210401E-7</v>
      </c>
      <c r="AP26" s="1">
        <v>2.75458980499097E-8</v>
      </c>
      <c r="AQ26" s="1">
        <v>-3.9026651766956798E-7</v>
      </c>
      <c r="AR26" s="1">
        <v>2.8810579963850801E-7</v>
      </c>
      <c r="AS26" s="1">
        <v>6.1645542335599304E-7</v>
      </c>
      <c r="AT26" s="1">
        <v>-9.2210853692618995E-7</v>
      </c>
      <c r="AU26" s="1">
        <v>-6.98601299816522E-7</v>
      </c>
      <c r="AV26" s="1">
        <v>-1.3818115889217501E-5</v>
      </c>
      <c r="AW26" s="1">
        <v>-4.5248629188302501E-7</v>
      </c>
      <c r="AX26" s="1">
        <v>-2.9414397201448402E-7</v>
      </c>
      <c r="AY26" s="1">
        <v>3.49950530886005E-6</v>
      </c>
      <c r="AZ26" s="1">
        <v>-1.2261276010310599E-6</v>
      </c>
      <c r="BA26" s="1">
        <v>-6.4487676936184101E-7</v>
      </c>
      <c r="BB26" s="1">
        <v>-3.5625052373008398E-7</v>
      </c>
      <c r="BC26" s="1">
        <v>1.12458065343158E-6</v>
      </c>
      <c r="BD26" s="1">
        <v>-1.12684616480913E-7</v>
      </c>
      <c r="BE26" s="1">
        <v>1.6365665297888199E-7</v>
      </c>
      <c r="BF26" s="1">
        <v>-1.6264216709825301E-6</v>
      </c>
      <c r="BG26" s="1">
        <v>6.4985613838391701E-6</v>
      </c>
      <c r="BH26" s="1">
        <v>-6.2213415997994104E-5</v>
      </c>
      <c r="BI26" s="1">
        <v>2.4740261376955602E-7</v>
      </c>
      <c r="BJ26" s="1">
        <v>2.2718874406407999E-6</v>
      </c>
      <c r="BK26" s="1">
        <v>-1.5826575884125701E-6</v>
      </c>
      <c r="BL26" s="1">
        <v>5.5117009018531899E-7</v>
      </c>
      <c r="BM26" s="1">
        <v>2.1545512910299199E-6</v>
      </c>
      <c r="BN26" s="1">
        <v>7.4355429674701803E-7</v>
      </c>
      <c r="BO26" s="1">
        <v>2.6124049209478699E-6</v>
      </c>
      <c r="BP26" s="1">
        <v>-2.8700388366017901E-6</v>
      </c>
      <c r="BQ26" s="1">
        <v>6.8030522196415704E-6</v>
      </c>
      <c r="BR26" s="1">
        <v>-1.7625398742578401E-6</v>
      </c>
      <c r="BS26">
        <v>-9.6566423617449899E-5</v>
      </c>
    </row>
    <row r="27" spans="1:71" x14ac:dyDescent="0.25">
      <c r="A27" t="s">
        <v>50</v>
      </c>
      <c r="B27" s="3">
        <v>5.1083472000000097E-3</v>
      </c>
      <c r="C27">
        <v>9.8944518479879701E-3</v>
      </c>
      <c r="D27" s="1">
        <v>-1.20016137418841E-8</v>
      </c>
      <c r="E27" s="1">
        <v>-1.14928866626163E-7</v>
      </c>
      <c r="F27" s="1">
        <v>-1.68775215574196E-7</v>
      </c>
      <c r="G27" s="1">
        <v>2.5843501853689699E-8</v>
      </c>
      <c r="H27" s="1">
        <v>2.7027359686987898E-7</v>
      </c>
      <c r="I27" s="1">
        <v>-8.0902241642579899E-8</v>
      </c>
      <c r="J27" s="1">
        <v>2.4971119628557099E-7</v>
      </c>
      <c r="K27" s="1">
        <v>-1.53567477739089E-7</v>
      </c>
      <c r="L27" s="1">
        <v>-1.35661415435199E-7</v>
      </c>
      <c r="M27" s="1">
        <v>1.14603212787981E-7</v>
      </c>
      <c r="N27" s="1">
        <v>1.84049020814375E-8</v>
      </c>
      <c r="O27" s="1">
        <v>-1.28776572591233E-8</v>
      </c>
      <c r="P27" s="1">
        <v>1.44835000048885E-9</v>
      </c>
      <c r="Q27" s="1">
        <v>2.4197796314532801E-7</v>
      </c>
      <c r="R27" s="1">
        <v>9.2604208710486702E-7</v>
      </c>
      <c r="S27" s="1">
        <v>2.17865946596873E-8</v>
      </c>
      <c r="T27" s="1">
        <v>-1.10143451793505E-7</v>
      </c>
      <c r="U27" s="1">
        <v>3.5420991710756398E-7</v>
      </c>
      <c r="V27" s="1">
        <v>1.4961454931624601E-7</v>
      </c>
      <c r="W27" s="1">
        <v>-7.2870794727345099E-8</v>
      </c>
      <c r="X27" s="1">
        <v>6.3396723583582705E-7</v>
      </c>
      <c r="Y27" s="1">
        <v>1.40243650875654E-8</v>
      </c>
      <c r="Z27" s="1">
        <v>1.4274882724639601E-6</v>
      </c>
      <c r="AA27" s="1">
        <v>1.31243601254688E-7</v>
      </c>
      <c r="AB27" s="1">
        <v>3.1246089947961601E-7</v>
      </c>
      <c r="AC27" s="1">
        <v>9.7900177372152604E-5</v>
      </c>
      <c r="AD27" s="1">
        <v>4.1085805119722299E-8</v>
      </c>
      <c r="AE27" s="1">
        <v>9.0809251568613903E-7</v>
      </c>
      <c r="AF27" s="1">
        <v>-1.7637369158392101E-6</v>
      </c>
      <c r="AG27" s="1">
        <v>1.5224325801615801E-6</v>
      </c>
      <c r="AH27" s="1">
        <v>1.0515350120629599E-8</v>
      </c>
      <c r="AI27" s="1">
        <v>9.0367519109630205E-9</v>
      </c>
      <c r="AJ27" s="1">
        <v>-3.4383280469349401E-8</v>
      </c>
      <c r="AK27" s="1">
        <v>3.65534231847574E-7</v>
      </c>
      <c r="AL27" s="1">
        <v>3.3183053443495301E-7</v>
      </c>
      <c r="AM27" s="1">
        <v>2.2498181618316999E-7</v>
      </c>
      <c r="AN27" s="1">
        <v>5.5198191321063804E-7</v>
      </c>
      <c r="AO27" s="1">
        <v>-4.2607580814162799E-7</v>
      </c>
      <c r="AP27" s="1">
        <v>-3.8250557917997497E-8</v>
      </c>
      <c r="AQ27" s="1">
        <v>-3.5605519493893402E-7</v>
      </c>
      <c r="AR27" s="1">
        <v>-5.9585427423570003E-8</v>
      </c>
      <c r="AS27" s="1">
        <v>5.5050771740015404E-7</v>
      </c>
      <c r="AT27" s="1">
        <v>4.4454410584867201E-7</v>
      </c>
      <c r="AU27" s="1">
        <v>7.5965412216938798E-7</v>
      </c>
      <c r="AV27" s="1">
        <v>2.85271876428E-6</v>
      </c>
      <c r="AW27" s="1">
        <v>-4.9901444829431803E-5</v>
      </c>
      <c r="AX27" s="1">
        <v>4.7417350558432801E-8</v>
      </c>
      <c r="AY27" s="1">
        <v>4.48445459988182E-7</v>
      </c>
      <c r="AZ27" s="1">
        <v>1.14830578286194E-6</v>
      </c>
      <c r="BA27" s="1">
        <v>-3.0252203602770699E-7</v>
      </c>
      <c r="BB27" s="1">
        <v>1.8301551669505699E-7</v>
      </c>
      <c r="BC27" s="1">
        <v>1.03446783956319E-6</v>
      </c>
      <c r="BD27" s="1">
        <v>7.0511760900379202E-7</v>
      </c>
      <c r="BE27" s="1">
        <v>4.47047444931384E-7</v>
      </c>
      <c r="BF27" s="1">
        <v>1.9283491385007798E-6</v>
      </c>
      <c r="BG27" s="1">
        <v>1.04790509969129E-6</v>
      </c>
      <c r="BH27" s="1">
        <v>4.30038352140245E-7</v>
      </c>
      <c r="BI27" s="1">
        <v>1.35787438214237E-7</v>
      </c>
      <c r="BJ27" s="1">
        <v>1.4013805838468801E-6</v>
      </c>
      <c r="BK27" s="1">
        <v>-1.0401037160788801E-6</v>
      </c>
      <c r="BL27" s="1">
        <v>2.00441330459478E-6</v>
      </c>
      <c r="BM27" s="1">
        <v>-3.6861483761256601E-7</v>
      </c>
      <c r="BN27" s="1">
        <v>4.7825786759358395E-7</v>
      </c>
      <c r="BO27" s="1">
        <v>1.2663227480867601E-6</v>
      </c>
      <c r="BP27" s="1">
        <v>3.3840278634793602E-6</v>
      </c>
      <c r="BQ27" s="1">
        <v>-5.0354140112045604E-6</v>
      </c>
      <c r="BR27" s="1">
        <v>-2.8386012078550502E-7</v>
      </c>
      <c r="BS27">
        <v>-6.6984717753846003E-5</v>
      </c>
    </row>
    <row r="28" spans="1:71" x14ac:dyDescent="0.25">
      <c r="A28" t="s">
        <v>29</v>
      </c>
      <c r="B28" s="3">
        <v>2.1869510000000099E-4</v>
      </c>
      <c r="C28">
        <v>1.61513264246948E-3</v>
      </c>
      <c r="D28" s="1">
        <v>6.8188471626715999E-10</v>
      </c>
      <c r="E28" s="1">
        <v>-2.2997360278879301E-8</v>
      </c>
      <c r="F28" s="1">
        <v>2.3826025935888E-8</v>
      </c>
      <c r="G28" s="1">
        <v>2.6546632741128201E-9</v>
      </c>
      <c r="H28" s="1">
        <v>9.2179691399166897E-8</v>
      </c>
      <c r="I28" s="1">
        <v>-2.2201774630248599E-8</v>
      </c>
      <c r="J28" s="1">
        <v>3.0963973341595501E-7</v>
      </c>
      <c r="K28" s="1">
        <v>2.52944549349354E-7</v>
      </c>
      <c r="L28" s="1">
        <v>-1.03392126078921E-8</v>
      </c>
      <c r="M28" s="1">
        <v>2.2889350515972999E-7</v>
      </c>
      <c r="N28" s="1">
        <v>1.6819041988740801E-8</v>
      </c>
      <c r="O28" s="1">
        <v>1.8208873897728899E-8</v>
      </c>
      <c r="P28" s="1">
        <v>-1.14640273309732E-9</v>
      </c>
      <c r="Q28" s="1">
        <v>2.0107763428338799E-8</v>
      </c>
      <c r="R28" s="1">
        <v>2.4607040709359198E-9</v>
      </c>
      <c r="S28" s="1">
        <v>6.6667998624914298E-8</v>
      </c>
      <c r="T28" s="1">
        <v>-6.3587308593514098E-8</v>
      </c>
      <c r="U28" s="1">
        <v>-1.90744516334662E-8</v>
      </c>
      <c r="V28" s="1">
        <v>-1.17741026582805E-8</v>
      </c>
      <c r="W28" s="1">
        <v>-2.6717352966076301E-8</v>
      </c>
      <c r="X28" s="1">
        <v>3.0574253197119401E-8</v>
      </c>
      <c r="Y28" s="1">
        <v>-8.4406272260829697E-9</v>
      </c>
      <c r="Z28" s="1">
        <v>7.7914689762484705E-7</v>
      </c>
      <c r="AA28" s="1">
        <v>1.1425999871380199E-6</v>
      </c>
      <c r="AB28" s="1">
        <v>5.62379059553404E-8</v>
      </c>
      <c r="AC28" s="1">
        <v>4.1085805119722299E-8</v>
      </c>
      <c r="AD28" s="1">
        <v>2.6086534527704601E-6</v>
      </c>
      <c r="AE28" s="1">
        <v>-6.4369470075043296E-11</v>
      </c>
      <c r="AF28" s="1">
        <v>1.87489295647257E-7</v>
      </c>
      <c r="AG28" s="1">
        <v>2.2230469788546301E-6</v>
      </c>
      <c r="AH28" s="1">
        <v>-2.2411947378271198E-8</v>
      </c>
      <c r="AI28" s="1">
        <v>8.85875013417298E-9</v>
      </c>
      <c r="AJ28" s="1">
        <v>8.9263254992322594E-8</v>
      </c>
      <c r="AK28" s="1">
        <v>-9.4674010508329606E-8</v>
      </c>
      <c r="AL28" s="1">
        <v>2.61274475837537E-9</v>
      </c>
      <c r="AM28" s="1">
        <v>-2.8198939457873199E-8</v>
      </c>
      <c r="AN28" s="1">
        <v>4.7123977335311301E-8</v>
      </c>
      <c r="AO28" s="1">
        <v>2.1039598409390299E-8</v>
      </c>
      <c r="AP28" s="1">
        <v>-4.3740562481546E-8</v>
      </c>
      <c r="AQ28" s="1">
        <v>1.0161536124914399E-7</v>
      </c>
      <c r="AR28" s="1">
        <v>6.9039722894302899E-9</v>
      </c>
      <c r="AS28" s="1">
        <v>5.1046945172057299E-8</v>
      </c>
      <c r="AT28" s="1">
        <v>1.0210489994848601E-7</v>
      </c>
      <c r="AU28" s="1">
        <v>-1.0952266177491001E-7</v>
      </c>
      <c r="AV28" s="1">
        <v>-1.1218679146475901E-5</v>
      </c>
      <c r="AW28" s="1">
        <v>1.01495901963651E-7</v>
      </c>
      <c r="AX28" s="1">
        <v>3.9967697413157503E-8</v>
      </c>
      <c r="AY28" s="1">
        <v>-2.81578077877969E-8</v>
      </c>
      <c r="AZ28" s="1">
        <v>-7.1100057324796196E-9</v>
      </c>
      <c r="BA28" s="1">
        <v>1.04315440919721E-7</v>
      </c>
      <c r="BB28" s="1">
        <v>7.1090341961756006E-8</v>
      </c>
      <c r="BC28" s="1">
        <v>5.0534170826533397E-9</v>
      </c>
      <c r="BD28" s="1">
        <v>-2.35626477598581E-8</v>
      </c>
      <c r="BE28" s="1">
        <v>-1.5140489054253799E-7</v>
      </c>
      <c r="BF28" s="1">
        <v>-3.8701407634515702E-7</v>
      </c>
      <c r="BG28" s="1">
        <v>3.0004962043246198E-7</v>
      </c>
      <c r="BH28" s="1">
        <v>1.0808450589885E-7</v>
      </c>
      <c r="BI28" s="1">
        <v>4.0013889141138201E-9</v>
      </c>
      <c r="BJ28" s="1">
        <v>1.14126699441161E-7</v>
      </c>
      <c r="BK28" s="1">
        <v>1.9494196886035401E-7</v>
      </c>
      <c r="BL28" s="1">
        <v>2.08946513721419E-7</v>
      </c>
      <c r="BM28" s="1">
        <v>3.53039024073761E-8</v>
      </c>
      <c r="BN28" s="1">
        <v>9.9484957771500692E-7</v>
      </c>
      <c r="BO28" s="1">
        <v>2.1129502342302601E-7</v>
      </c>
      <c r="BP28" s="1">
        <v>-2.0966503979120501E-7</v>
      </c>
      <c r="BQ28" s="1">
        <v>-2.7627825924074902E-7</v>
      </c>
      <c r="BR28" s="1">
        <v>-2.45533271039805E-7</v>
      </c>
      <c r="BS28">
        <v>2.00428571305857E-6</v>
      </c>
    </row>
    <row r="29" spans="1:71" x14ac:dyDescent="0.25">
      <c r="A29" t="s">
        <v>30</v>
      </c>
      <c r="B29" s="3">
        <v>1.853538E-4</v>
      </c>
      <c r="C29">
        <v>1.5869020276645801E-3</v>
      </c>
      <c r="D29" s="1">
        <v>-1.3374893249332601E-9</v>
      </c>
      <c r="E29" s="1">
        <v>-4.9006992880056301E-8</v>
      </c>
      <c r="F29" s="1">
        <v>5.8905139770596303E-10</v>
      </c>
      <c r="G29" s="1">
        <v>-3.40247026846271E-9</v>
      </c>
      <c r="H29" s="1">
        <v>-1.0084146345963401E-7</v>
      </c>
      <c r="I29" s="1">
        <v>-5.3082701793769299E-8</v>
      </c>
      <c r="J29" s="1">
        <v>2.5669725944995199E-8</v>
      </c>
      <c r="K29" s="1">
        <v>2.7156164827976702E-7</v>
      </c>
      <c r="L29" s="1">
        <v>-4.1468550662740499E-10</v>
      </c>
      <c r="M29" s="1">
        <v>2.3454821356453302E-8</v>
      </c>
      <c r="N29" s="1">
        <v>3.7904171368987402E-8</v>
      </c>
      <c r="O29" s="1">
        <v>7.5041751893717302E-9</v>
      </c>
      <c r="P29" s="1">
        <v>-1.75706375329755E-9</v>
      </c>
      <c r="Q29" s="1">
        <v>2.0398660371897001E-7</v>
      </c>
      <c r="R29" s="1">
        <v>-1.6661949072781701E-8</v>
      </c>
      <c r="S29" s="1">
        <v>8.6718340180382494E-8</v>
      </c>
      <c r="T29" s="1">
        <v>-4.6219678329388398E-8</v>
      </c>
      <c r="U29" s="1">
        <v>-4.76691431270522E-8</v>
      </c>
      <c r="V29" s="1">
        <v>-3.2898230149919999E-9</v>
      </c>
      <c r="W29" s="1">
        <v>-1.7395191955704398E-8</v>
      </c>
      <c r="X29" s="1">
        <v>3.6121790707064901E-10</v>
      </c>
      <c r="Y29" s="1">
        <v>-9.9527799945807701E-9</v>
      </c>
      <c r="Z29" s="1">
        <v>3.8115004212022901E-7</v>
      </c>
      <c r="AA29" s="1">
        <v>7.7618454316645798E-7</v>
      </c>
      <c r="AB29" s="1">
        <v>4.1926410785012698E-7</v>
      </c>
      <c r="AC29" s="1">
        <v>9.0809251568613903E-7</v>
      </c>
      <c r="AD29" s="1">
        <v>-6.4369470075043296E-11</v>
      </c>
      <c r="AE29" s="1">
        <v>2.51825804540597E-6</v>
      </c>
      <c r="AF29" s="1">
        <v>2.7251651600006099E-6</v>
      </c>
      <c r="AG29" s="1">
        <v>1.23284837844402E-8</v>
      </c>
      <c r="AH29" s="1">
        <v>-3.0354199085975799E-9</v>
      </c>
      <c r="AI29" s="1">
        <v>2.3981521792303901E-8</v>
      </c>
      <c r="AJ29" s="1">
        <v>9.1696513788269597E-8</v>
      </c>
      <c r="AK29" s="1">
        <v>7.3505931014615803E-9</v>
      </c>
      <c r="AL29" s="1">
        <v>3.9692161263801902E-9</v>
      </c>
      <c r="AM29" s="1">
        <v>3.6531592254958202E-8</v>
      </c>
      <c r="AN29" s="1">
        <v>4.3416871444083697E-8</v>
      </c>
      <c r="AO29" s="1">
        <v>-7.7160828187502902E-8</v>
      </c>
      <c r="AP29" s="1">
        <v>-1.6275745014622301E-8</v>
      </c>
      <c r="AQ29" s="1">
        <v>8.6995066755472795E-8</v>
      </c>
      <c r="AR29" s="1">
        <v>-5.5485425157509102E-8</v>
      </c>
      <c r="AS29" s="1">
        <v>2.7987613547004799E-8</v>
      </c>
      <c r="AT29" s="1">
        <v>2.0547906722500201E-8</v>
      </c>
      <c r="AU29" s="1">
        <v>1.1978987736079299E-7</v>
      </c>
      <c r="AV29" s="1">
        <v>1.62265357894184E-6</v>
      </c>
      <c r="AW29" s="1">
        <v>1.7140287560964101E-6</v>
      </c>
      <c r="AX29" s="1">
        <v>2.3685967394054901E-8</v>
      </c>
      <c r="AY29" s="1">
        <v>4.9171402171557601E-9</v>
      </c>
      <c r="AZ29" s="1">
        <v>1.9061632974617199E-7</v>
      </c>
      <c r="BA29" s="1">
        <v>-2.2064727408167001E-8</v>
      </c>
      <c r="BB29" s="1">
        <v>3.6329679729221499E-8</v>
      </c>
      <c r="BC29" s="1">
        <v>-1.0282324334087999E-7</v>
      </c>
      <c r="BD29" s="1">
        <v>4.0183986590779798E-8</v>
      </c>
      <c r="BE29" s="1">
        <v>2.4773031871344399E-7</v>
      </c>
      <c r="BF29" s="1">
        <v>-1.50438823661438E-7</v>
      </c>
      <c r="BG29" s="1">
        <v>-1.26858075082021E-7</v>
      </c>
      <c r="BH29" s="1">
        <v>3.4235530459885601E-7</v>
      </c>
      <c r="BI29" s="1">
        <v>-4.5192023055126502E-8</v>
      </c>
      <c r="BJ29" s="1">
        <v>3.5903180156725302E-7</v>
      </c>
      <c r="BK29" s="1">
        <v>-1.22764079204772E-8</v>
      </c>
      <c r="BL29" s="1">
        <v>1.82126296981405E-7</v>
      </c>
      <c r="BM29" s="1">
        <v>-1.38405530655297E-7</v>
      </c>
      <c r="BN29" s="1">
        <v>3.8417090760621499E-8</v>
      </c>
      <c r="BO29" s="1">
        <v>3.6324319071384397E-8</v>
      </c>
      <c r="BP29" s="1">
        <v>1.0044212969443501E-6</v>
      </c>
      <c r="BQ29" s="1">
        <v>7.8625590051535105E-7</v>
      </c>
      <c r="BR29" s="1">
        <v>5.1246068007322603E-8</v>
      </c>
      <c r="BS29">
        <v>-1.44396712108219E-5</v>
      </c>
    </row>
    <row r="30" spans="1:71" x14ac:dyDescent="0.25">
      <c r="A30" t="s">
        <v>61</v>
      </c>
      <c r="B30" s="3">
        <v>2.91206604000004E-2</v>
      </c>
      <c r="C30">
        <v>4.0782094118768597E-2</v>
      </c>
      <c r="D30" s="1">
        <v>-1.21994463088387E-8</v>
      </c>
      <c r="E30" s="1">
        <v>-1.27902365865566E-7</v>
      </c>
      <c r="F30" s="1">
        <v>-3.3056070964626797E-7</v>
      </c>
      <c r="G30" s="1">
        <v>-6.4533518401711396E-8</v>
      </c>
      <c r="H30" s="1">
        <v>-1.49512687806376E-6</v>
      </c>
      <c r="I30" s="1">
        <v>6.2902063922750198E-7</v>
      </c>
      <c r="J30" s="1">
        <v>4.0702886167754697E-6</v>
      </c>
      <c r="K30" s="1">
        <v>-3.9813227307463101E-6</v>
      </c>
      <c r="L30" s="1">
        <v>6.0886751861580399E-8</v>
      </c>
      <c r="M30" s="1">
        <v>5.3104060980908503E-7</v>
      </c>
      <c r="N30" s="1">
        <v>1.4614846664328199E-7</v>
      </c>
      <c r="O30" s="1">
        <v>1.2268053127794101E-8</v>
      </c>
      <c r="P30" s="1">
        <v>2.0010087181631901E-7</v>
      </c>
      <c r="Q30" s="1">
        <v>2.6165298941236E-7</v>
      </c>
      <c r="R30" s="1">
        <v>-1.4568686460932401E-6</v>
      </c>
      <c r="S30" s="1">
        <v>1.77182539254872E-7</v>
      </c>
      <c r="T30" s="1">
        <v>1.0997172012223401E-6</v>
      </c>
      <c r="U30" s="1">
        <v>1.1102790385530301E-7</v>
      </c>
      <c r="V30" s="1">
        <v>1.40010316096802E-7</v>
      </c>
      <c r="W30" s="1">
        <v>-8.5497035586802497E-7</v>
      </c>
      <c r="X30" s="1">
        <v>4.6717779004777899E-6</v>
      </c>
      <c r="Y30" s="1">
        <v>-9.4299951507885797E-8</v>
      </c>
      <c r="Z30" s="1">
        <v>-1.7051649077809699E-5</v>
      </c>
      <c r="AA30" s="1">
        <v>-7.1565830558218904E-5</v>
      </c>
      <c r="AB30" s="1">
        <v>-8.4370567819841798E-5</v>
      </c>
      <c r="AC30" s="1">
        <v>-1.7637369158392101E-6</v>
      </c>
      <c r="AD30" s="1">
        <v>1.87489295647257E-7</v>
      </c>
      <c r="AE30" s="1">
        <v>2.7251651600006099E-6</v>
      </c>
      <c r="AF30" s="1">
        <v>1.6631792007121E-3</v>
      </c>
      <c r="AG30" s="1">
        <v>-6.89067208870823E-6</v>
      </c>
      <c r="AH30" s="1">
        <v>1.05719381716091E-7</v>
      </c>
      <c r="AI30" s="1">
        <v>-7.0153979921451399E-7</v>
      </c>
      <c r="AJ30" s="1">
        <v>-1.0171050138510001E-6</v>
      </c>
      <c r="AK30" s="1">
        <v>2.1245087628918998E-6</v>
      </c>
      <c r="AL30" s="1">
        <v>-1.08729859554953E-6</v>
      </c>
      <c r="AM30" s="1">
        <v>-2.1475783869848501E-7</v>
      </c>
      <c r="AN30" s="1">
        <v>-1.53415646037674E-7</v>
      </c>
      <c r="AO30" s="1">
        <v>3.46714625265702E-6</v>
      </c>
      <c r="AP30" s="1">
        <v>3.01003175075026E-6</v>
      </c>
      <c r="AQ30" s="1">
        <v>1.4088702811072101E-6</v>
      </c>
      <c r="AR30" s="1">
        <v>-1.4519775793589401E-6</v>
      </c>
      <c r="AS30" s="1">
        <v>3.14236358807758E-7</v>
      </c>
      <c r="AT30" s="1">
        <v>-2.7151280551382301E-6</v>
      </c>
      <c r="AU30" s="1">
        <v>-5.71291728363972E-6</v>
      </c>
      <c r="AV30" s="1">
        <v>-2.3815981913252699E-4</v>
      </c>
      <c r="AW30" s="1">
        <v>-1.8784075791304498E-5</v>
      </c>
      <c r="AX30" s="1">
        <v>1.2874321649994499E-6</v>
      </c>
      <c r="AY30" s="1">
        <v>-3.1636765948882397E-5</v>
      </c>
      <c r="AZ30" s="1">
        <v>3.1069060586336302E-6</v>
      </c>
      <c r="BA30" s="1">
        <v>2.9372429572358698E-7</v>
      </c>
      <c r="BB30" s="1">
        <v>-2.4349159354391701E-6</v>
      </c>
      <c r="BC30" s="1">
        <v>-1.4723020534590999E-6</v>
      </c>
      <c r="BD30" s="1">
        <v>9.9951170406029691E-7</v>
      </c>
      <c r="BE30" s="1">
        <v>-1.8413476632941901E-5</v>
      </c>
      <c r="BF30" s="1">
        <v>4.0222047036297097E-6</v>
      </c>
      <c r="BG30" s="1">
        <v>-5.2247642993342897E-6</v>
      </c>
      <c r="BH30" s="1">
        <v>-3.2856621697981099E-5</v>
      </c>
      <c r="BI30" s="1">
        <v>6.4188351181054201E-8</v>
      </c>
      <c r="BJ30" s="1">
        <v>-6.7411702609731901E-6</v>
      </c>
      <c r="BK30" s="1">
        <v>7.1752884583813698E-6</v>
      </c>
      <c r="BL30" s="1">
        <v>-1.79166972955569E-5</v>
      </c>
      <c r="BM30" s="1">
        <v>-1.22043226503309E-5</v>
      </c>
      <c r="BN30" s="1">
        <v>1.56564184166308E-6</v>
      </c>
      <c r="BO30" s="1">
        <v>5.68916704603304E-6</v>
      </c>
      <c r="BP30" s="1">
        <v>-2.0924426966101699E-4</v>
      </c>
      <c r="BQ30" s="1">
        <v>-5.9118047894862398E-5</v>
      </c>
      <c r="BR30" s="1">
        <v>2.8575929402654599E-6</v>
      </c>
      <c r="BS30">
        <v>-8.5837351826937799E-4</v>
      </c>
    </row>
    <row r="31" spans="1:71" x14ac:dyDescent="0.25">
      <c r="A31" t="s">
        <v>32</v>
      </c>
      <c r="B31" s="3">
        <v>1.23362068999999E-2</v>
      </c>
      <c r="C31">
        <v>2.0257042550564801E-2</v>
      </c>
      <c r="D31" s="1">
        <v>-9.3385301342882602E-9</v>
      </c>
      <c r="E31" s="1">
        <v>2.3679602597064701E-7</v>
      </c>
      <c r="F31" s="1">
        <v>1.29908564680201E-6</v>
      </c>
      <c r="G31" s="1">
        <v>-3.1129585071869301E-9</v>
      </c>
      <c r="H31" s="1">
        <v>6.0741808031358498E-7</v>
      </c>
      <c r="I31" s="1">
        <v>4.32985467087525E-8</v>
      </c>
      <c r="J31" s="1">
        <v>2.6145615062392299E-6</v>
      </c>
      <c r="K31" s="1">
        <v>2.9032606486793498E-6</v>
      </c>
      <c r="L31" s="1">
        <v>4.7151480175330702E-7</v>
      </c>
      <c r="M31" s="1">
        <v>9.81531462289231E-8</v>
      </c>
      <c r="N31" s="1">
        <v>-3.0209613228945502E-7</v>
      </c>
      <c r="O31" s="1">
        <v>1.59047119742416E-7</v>
      </c>
      <c r="P31" s="1">
        <v>-1.9877740589663598E-8</v>
      </c>
      <c r="Q31" s="1">
        <v>-1.11238126769865E-6</v>
      </c>
      <c r="R31" s="1">
        <v>-1.1132201679264501E-6</v>
      </c>
      <c r="S31" s="1">
        <v>-7.4994009445384002E-7</v>
      </c>
      <c r="T31" s="1">
        <v>1.590025746028E-6</v>
      </c>
      <c r="U31" s="1">
        <v>4.06888840448606E-7</v>
      </c>
      <c r="V31" s="1">
        <v>-3.8868974162131998E-7</v>
      </c>
      <c r="W31" s="1">
        <v>-3.4437235897602303E-7</v>
      </c>
      <c r="X31" s="1">
        <v>-9.5743504085460096E-7</v>
      </c>
      <c r="Y31" s="1">
        <v>-7.6338100139167593E-9</v>
      </c>
      <c r="Z31" s="1">
        <v>-1.1883720445430299E-5</v>
      </c>
      <c r="AA31" s="1">
        <v>-3.9958207099883398E-5</v>
      </c>
      <c r="AB31" s="1">
        <v>7.6573074268418605E-7</v>
      </c>
      <c r="AC31" s="1">
        <v>1.5224325801615801E-6</v>
      </c>
      <c r="AD31" s="1">
        <v>2.2230469788546301E-6</v>
      </c>
      <c r="AE31" s="1">
        <v>1.23284837844402E-8</v>
      </c>
      <c r="AF31" s="1">
        <v>-6.89067208870823E-6</v>
      </c>
      <c r="AG31" s="1">
        <v>4.1034777289539301E-4</v>
      </c>
      <c r="AH31" s="1">
        <v>8.7276993854575004E-8</v>
      </c>
      <c r="AI31" s="1">
        <v>1.1895806878019199E-6</v>
      </c>
      <c r="AJ31" s="1">
        <v>-5.6729338612992002E-7</v>
      </c>
      <c r="AK31" s="1">
        <v>8.6816254389137795E-7</v>
      </c>
      <c r="AL31" s="1">
        <v>1.23624556213677E-8</v>
      </c>
      <c r="AM31" s="1">
        <v>5.7415759344380699E-7</v>
      </c>
      <c r="AN31" s="1">
        <v>2.3256386389352701E-7</v>
      </c>
      <c r="AO31" s="1">
        <v>2.94372908330112E-7</v>
      </c>
      <c r="AP31" s="1">
        <v>1.24854151394877E-6</v>
      </c>
      <c r="AQ31" s="1">
        <v>-4.2874348539546597E-7</v>
      </c>
      <c r="AR31" s="1">
        <v>-9.1283434579093394E-8</v>
      </c>
      <c r="AS31" s="1">
        <v>1.83053924097443E-6</v>
      </c>
      <c r="AT31" s="1">
        <v>2.8111603057862801E-6</v>
      </c>
      <c r="AU31" s="1">
        <v>1.2825113601064E-7</v>
      </c>
      <c r="AV31" s="1">
        <v>-2.3077492470922E-4</v>
      </c>
      <c r="AW31" s="1">
        <v>2.6194332266597601E-7</v>
      </c>
      <c r="AX31" s="1">
        <v>9.8806522825360101E-7</v>
      </c>
      <c r="AY31" s="1">
        <v>-1.59838427191786E-8</v>
      </c>
      <c r="AZ31" s="1">
        <v>-9.7824487950220908E-7</v>
      </c>
      <c r="BA31" s="1">
        <v>1.90989220543825E-7</v>
      </c>
      <c r="BB31" s="1">
        <v>2.0641707684422E-7</v>
      </c>
      <c r="BC31" s="1">
        <v>5.3713309560329403E-7</v>
      </c>
      <c r="BD31" s="1">
        <v>-1.2500940996074399E-6</v>
      </c>
      <c r="BE31" s="1">
        <v>-3.6860978720476999E-7</v>
      </c>
      <c r="BF31" s="1">
        <v>4.8150148500606602E-6</v>
      </c>
      <c r="BG31" s="1">
        <v>-6.5961197521980296E-7</v>
      </c>
      <c r="BH31" s="1">
        <v>4.5475742767335399E-7</v>
      </c>
      <c r="BI31" s="1">
        <v>1.9647456909678499E-6</v>
      </c>
      <c r="BJ31" s="1">
        <v>-3.09946334017208E-6</v>
      </c>
      <c r="BK31" s="1">
        <v>3.2289673529004198E-6</v>
      </c>
      <c r="BL31" s="1">
        <v>8.0467852751714897E-10</v>
      </c>
      <c r="BM31" s="1">
        <v>1.26511133785979E-6</v>
      </c>
      <c r="BN31" s="1">
        <v>-5.9115339335393402E-5</v>
      </c>
      <c r="BO31" s="1">
        <v>3.0624263820818E-6</v>
      </c>
      <c r="BP31" s="1">
        <v>-2.53324308582909E-5</v>
      </c>
      <c r="BQ31" s="1">
        <v>-2.8536053905624599E-6</v>
      </c>
      <c r="BR31" s="1">
        <v>1.9371055357905599E-6</v>
      </c>
      <c r="BS31">
        <v>-6.4215486229254404E-5</v>
      </c>
    </row>
    <row r="32" spans="1:71" x14ac:dyDescent="0.25">
      <c r="A32" t="s">
        <v>33</v>
      </c>
      <c r="B32" s="3">
        <v>3.7598800000000001E-4</v>
      </c>
      <c r="C32">
        <v>2.1183890316881799E-3</v>
      </c>
      <c r="D32" s="1">
        <v>6.7685955819565995E-10</v>
      </c>
      <c r="E32" s="1">
        <v>5.5261763176127501E-8</v>
      </c>
      <c r="F32" s="1">
        <v>-7.7951860251748294E-8</v>
      </c>
      <c r="G32" s="1">
        <v>-5.9895970735699002E-9</v>
      </c>
      <c r="H32" s="1">
        <v>-6.6575156133987995E-8</v>
      </c>
      <c r="I32" s="1">
        <v>1.48739895050007E-8</v>
      </c>
      <c r="J32" s="1">
        <v>7.5317558792078295E-8</v>
      </c>
      <c r="K32" s="1">
        <v>2.0774078524343401E-8</v>
      </c>
      <c r="L32" s="1">
        <v>1.0481699084546901E-8</v>
      </c>
      <c r="M32" s="1">
        <v>-1.5288614169943501E-7</v>
      </c>
      <c r="N32" s="1">
        <v>-2.6911636018397601E-8</v>
      </c>
      <c r="O32" s="1">
        <v>2.0955899371004002E-9</v>
      </c>
      <c r="P32" s="1">
        <v>-2.46639395553936E-9</v>
      </c>
      <c r="Q32" s="1">
        <v>-6.2619404886313302E-8</v>
      </c>
      <c r="R32" s="1">
        <v>1.5065562750180599E-8</v>
      </c>
      <c r="S32" s="1">
        <v>1.2505908031285001E-7</v>
      </c>
      <c r="T32" s="1">
        <v>-5.6237794326097101E-8</v>
      </c>
      <c r="U32" s="1">
        <v>4.10668189399753E-8</v>
      </c>
      <c r="V32" s="1">
        <v>-8.6631601840304901E-9</v>
      </c>
      <c r="W32" s="1">
        <v>-3.7536913146758102E-8</v>
      </c>
      <c r="X32" s="1">
        <v>5.0394961130311998E-7</v>
      </c>
      <c r="Y32" s="1">
        <v>-1.0914970912508701E-8</v>
      </c>
      <c r="Z32" s="1">
        <v>-8.8339079234665399E-8</v>
      </c>
      <c r="AA32" s="1">
        <v>3.2865349993599799E-7</v>
      </c>
      <c r="AB32" s="1">
        <v>3.66850805506676E-9</v>
      </c>
      <c r="AC32" s="1">
        <v>1.0515350120629599E-8</v>
      </c>
      <c r="AD32" s="1">
        <v>-2.2411947378271198E-8</v>
      </c>
      <c r="AE32" s="1">
        <v>-3.0354199085975799E-9</v>
      </c>
      <c r="AF32" s="1">
        <v>1.05719381716091E-7</v>
      </c>
      <c r="AG32" s="1">
        <v>8.7276993854575004E-8</v>
      </c>
      <c r="AH32" s="1">
        <v>4.4875720895767997E-6</v>
      </c>
      <c r="AI32" s="1">
        <v>1.58722389664733E-7</v>
      </c>
      <c r="AJ32" s="1">
        <v>1.8024600161341299E-6</v>
      </c>
      <c r="AK32" s="1">
        <v>3.2164928895800102E-7</v>
      </c>
      <c r="AL32" s="1">
        <v>-1.4467270183494699E-7</v>
      </c>
      <c r="AM32" s="1">
        <v>-1.4988412031662499E-8</v>
      </c>
      <c r="AN32" s="1">
        <v>-3.1105115919408002E-8</v>
      </c>
      <c r="AO32" s="1">
        <v>-8.7107876087332103E-8</v>
      </c>
      <c r="AP32" s="1">
        <v>5.4564005270167501E-8</v>
      </c>
      <c r="AQ32" s="1">
        <v>-8.7679448254673397E-8</v>
      </c>
      <c r="AR32" s="1">
        <v>2.9915489297007703E-8</v>
      </c>
      <c r="AS32" s="1">
        <v>-2.11067849978558E-7</v>
      </c>
      <c r="AT32" s="1">
        <v>-1.3640745654626801E-7</v>
      </c>
      <c r="AU32" s="1">
        <v>2.59191384488505E-7</v>
      </c>
      <c r="AV32" s="1">
        <v>-5.7748153360732104E-7</v>
      </c>
      <c r="AW32" s="1">
        <v>-9.0631469181327394E-8</v>
      </c>
      <c r="AX32" s="1">
        <v>-3.1703800724974103E-8</v>
      </c>
      <c r="AY32" s="1">
        <v>1.5139102693790198E-8</v>
      </c>
      <c r="AZ32" s="1">
        <v>3.01795254805781E-6</v>
      </c>
      <c r="BA32" s="1">
        <v>3.0067091074626601E-7</v>
      </c>
      <c r="BB32" s="1">
        <v>1.2187412708800001E-7</v>
      </c>
      <c r="BC32" s="1">
        <v>7.8259275024952203E-7</v>
      </c>
      <c r="BD32" s="1">
        <v>-2.49548911818301E-8</v>
      </c>
      <c r="BE32" s="1">
        <v>3.1250305053833001E-7</v>
      </c>
      <c r="BF32" s="1">
        <v>1.9220878507812001E-7</v>
      </c>
      <c r="BG32" s="1">
        <v>7.3682661568714697E-7</v>
      </c>
      <c r="BH32" s="1">
        <v>-3.5798486179935603E-8</v>
      </c>
      <c r="BI32" s="1">
        <v>-1.8217467643481199E-8</v>
      </c>
      <c r="BJ32" s="1">
        <v>-1.65998037246669E-5</v>
      </c>
      <c r="BK32" s="1">
        <v>5.0120551446515101E-8</v>
      </c>
      <c r="BL32" s="1">
        <v>4.4798518862481501E-7</v>
      </c>
      <c r="BM32" s="1">
        <v>-1.2646955288901699E-7</v>
      </c>
      <c r="BN32" s="1">
        <v>7.9452330978324995E-8</v>
      </c>
      <c r="BO32" s="1">
        <v>2.6057545265008901E-6</v>
      </c>
      <c r="BP32" s="1">
        <v>-5.5980240768832297E-7</v>
      </c>
      <c r="BQ32" s="1">
        <v>1.4927314965895301E-6</v>
      </c>
      <c r="BR32" s="1">
        <v>3.7553225652815501E-7</v>
      </c>
      <c r="BS32">
        <v>3.5455641969987701E-7</v>
      </c>
    </row>
    <row r="33" spans="1:71" x14ac:dyDescent="0.25">
      <c r="A33" t="s">
        <v>34</v>
      </c>
      <c r="B33" s="3">
        <v>2.0239033999999798E-3</v>
      </c>
      <c r="C33">
        <v>6.3146920093400298E-3</v>
      </c>
      <c r="D33" s="1">
        <v>2.1381892281726101E-9</v>
      </c>
      <c r="E33" s="1">
        <v>6.9371761863189598E-7</v>
      </c>
      <c r="F33" s="1">
        <v>-2.13098393215935E-7</v>
      </c>
      <c r="G33" s="1">
        <v>-1.3072966599342199E-8</v>
      </c>
      <c r="H33" s="1">
        <v>3.0246326702221102E-7</v>
      </c>
      <c r="I33" s="1">
        <v>3.9108473771458797E-7</v>
      </c>
      <c r="J33" s="1">
        <v>5.4814193299668996E-7</v>
      </c>
      <c r="K33" s="1">
        <v>6.7862648699821498E-7</v>
      </c>
      <c r="L33" s="1">
        <v>-1.1525024506333701E-8</v>
      </c>
      <c r="M33" s="1">
        <v>3.43914549054789E-7</v>
      </c>
      <c r="N33" s="1">
        <v>4.3522318661863703E-8</v>
      </c>
      <c r="O33" s="1">
        <v>-2.7131284184177201E-8</v>
      </c>
      <c r="P33" s="1">
        <v>8.5095532217404899E-10</v>
      </c>
      <c r="Q33" s="1">
        <v>7.0211289983479397E-7</v>
      </c>
      <c r="R33" s="1">
        <v>3.2056860324953901E-7</v>
      </c>
      <c r="S33" s="1">
        <v>-3.7095284643815201E-7</v>
      </c>
      <c r="T33" s="1">
        <v>-3.2508322378662E-7</v>
      </c>
      <c r="U33" s="1">
        <v>-1.2325963773006999E-7</v>
      </c>
      <c r="V33" s="1">
        <v>-3.8955875215752597E-8</v>
      </c>
      <c r="W33" s="1">
        <v>-9.4634742897284398E-8</v>
      </c>
      <c r="X33" s="1">
        <v>1.31013778558295E-6</v>
      </c>
      <c r="Y33" s="1">
        <v>2.04212022014815E-8</v>
      </c>
      <c r="Z33" s="1">
        <v>-2.2780010088671301E-7</v>
      </c>
      <c r="AA33" s="1">
        <v>-4.3381660880016199E-7</v>
      </c>
      <c r="AB33" s="1">
        <v>-2.1412761509215099E-7</v>
      </c>
      <c r="AC33" s="1">
        <v>9.0367519109630205E-9</v>
      </c>
      <c r="AD33" s="1">
        <v>8.85875013417298E-9</v>
      </c>
      <c r="AE33" s="1">
        <v>2.3981521792303901E-8</v>
      </c>
      <c r="AF33" s="1">
        <v>-7.0153979921451399E-7</v>
      </c>
      <c r="AG33" s="1">
        <v>1.1895806878019199E-6</v>
      </c>
      <c r="AH33" s="1">
        <v>1.58722389664733E-7</v>
      </c>
      <c r="AI33" s="1">
        <v>3.98753351728229E-5</v>
      </c>
      <c r="AJ33" s="1">
        <v>1.1961280822070799E-6</v>
      </c>
      <c r="AK33" s="1">
        <v>8.1795085403766995E-7</v>
      </c>
      <c r="AL33" s="1">
        <v>2.25741149792458E-7</v>
      </c>
      <c r="AM33" s="1">
        <v>1.7171582365821201E-7</v>
      </c>
      <c r="AN33" s="1">
        <v>-3.4447173772824998E-7</v>
      </c>
      <c r="AO33" s="1">
        <v>-4.7341708390568402E-7</v>
      </c>
      <c r="AP33" s="1">
        <v>-2.6347928034282998E-7</v>
      </c>
      <c r="AQ33" s="1">
        <v>-4.2387851437239498E-7</v>
      </c>
      <c r="AR33" s="1">
        <v>-4.5380165007928503E-8</v>
      </c>
      <c r="AS33" s="1">
        <v>6.8475688951989801E-7</v>
      </c>
      <c r="AT33" s="1">
        <v>7.1370830200414198E-7</v>
      </c>
      <c r="AU33" s="1">
        <v>-5.58677672722221E-7</v>
      </c>
      <c r="AV33" s="1">
        <v>-1.4575691491320601E-6</v>
      </c>
      <c r="AW33" s="1">
        <v>3.9239102561212397E-8</v>
      </c>
      <c r="AX33" s="1">
        <v>2.1121104539976199E-7</v>
      </c>
      <c r="AY33" s="1">
        <v>7.5959872456041201E-8</v>
      </c>
      <c r="AZ33" s="1">
        <v>1.8562052129904199E-6</v>
      </c>
      <c r="BA33" s="1">
        <v>2.5612285704818002E-6</v>
      </c>
      <c r="BB33" s="1">
        <v>-2.1139670077778501E-7</v>
      </c>
      <c r="BC33" s="1">
        <v>5.0881173014060598E-7</v>
      </c>
      <c r="BD33" s="1">
        <v>-4.3451801556701497E-7</v>
      </c>
      <c r="BE33" s="1">
        <v>-1.9286829736657499E-6</v>
      </c>
      <c r="BF33" s="1">
        <v>-9.9090672039859304E-8</v>
      </c>
      <c r="BG33" s="1">
        <v>1.1412878785680801E-6</v>
      </c>
      <c r="BH33" s="1">
        <v>1.6680730830027699E-7</v>
      </c>
      <c r="BI33" s="1">
        <v>6.5595300809100803E-8</v>
      </c>
      <c r="BJ33" s="1">
        <v>6.8937397788248803E-6</v>
      </c>
      <c r="BK33" s="1">
        <v>3.0315972949036701E-7</v>
      </c>
      <c r="BL33" s="1">
        <v>2.2496095121624699E-7</v>
      </c>
      <c r="BM33" s="1">
        <v>3.2368382462785999E-7</v>
      </c>
      <c r="BN33" s="1">
        <v>-1.83862256001341E-7</v>
      </c>
      <c r="BO33" s="1">
        <v>-6.2665762395664704E-5</v>
      </c>
      <c r="BP33" s="1">
        <v>2.11668446130905E-6</v>
      </c>
      <c r="BQ33" s="1">
        <v>4.0965231857590603E-6</v>
      </c>
      <c r="BR33" s="1">
        <v>5.9120112308073695E-7</v>
      </c>
      <c r="BS33">
        <v>2.7566873734705402E-7</v>
      </c>
    </row>
    <row r="34" spans="1:71" x14ac:dyDescent="0.25">
      <c r="A34" t="s">
        <v>52</v>
      </c>
      <c r="B34" s="3">
        <v>5.8887611000000197E-3</v>
      </c>
      <c r="C34">
        <v>1.1913308376325199E-2</v>
      </c>
      <c r="D34" s="1">
        <v>1.3723706891701699E-8</v>
      </c>
      <c r="E34" s="1">
        <v>3.71437157400772E-7</v>
      </c>
      <c r="F34" s="1">
        <v>1.2870965710887001E-7</v>
      </c>
      <c r="G34" s="1">
        <v>-2.40152760483714E-8</v>
      </c>
      <c r="H34" s="1">
        <v>-2.5056484461193401E-7</v>
      </c>
      <c r="I34" s="1">
        <v>-3.4095162841669698E-7</v>
      </c>
      <c r="J34" s="1">
        <v>6.1939996651094196E-7</v>
      </c>
      <c r="K34" s="1">
        <v>2.06860104927968E-7</v>
      </c>
      <c r="L34" s="1">
        <v>-8.7771353575370405E-9</v>
      </c>
      <c r="M34" s="1">
        <v>4.9299543225304996E-7</v>
      </c>
      <c r="N34" s="1">
        <v>2.2496313039173399E-7</v>
      </c>
      <c r="O34" s="1">
        <v>-4.2192372811173203E-8</v>
      </c>
      <c r="P34" s="1">
        <v>5.2452671874299996E-9</v>
      </c>
      <c r="Q34" s="1">
        <v>-1.9125083513338401E-7</v>
      </c>
      <c r="R34" s="1">
        <v>5.6689382829587597E-8</v>
      </c>
      <c r="S34" s="1">
        <v>6.1674219262869402E-7</v>
      </c>
      <c r="T34" s="1">
        <v>1.6833566306981399E-7</v>
      </c>
      <c r="U34" s="1">
        <v>-6.6162219787855196E-8</v>
      </c>
      <c r="V34" s="1">
        <v>-7.0344834226182697E-8</v>
      </c>
      <c r="W34" s="1">
        <v>4.1523529621472302E-8</v>
      </c>
      <c r="X34" s="1">
        <v>-3.2898959396147799E-7</v>
      </c>
      <c r="Y34" s="1">
        <v>1.4701154087353001E-8</v>
      </c>
      <c r="Z34" s="1">
        <v>2.36664573879341E-8</v>
      </c>
      <c r="AA34" s="1">
        <v>-1.1555025663643601E-6</v>
      </c>
      <c r="AB34" s="1">
        <v>-7.6791879413034006E-8</v>
      </c>
      <c r="AC34" s="1">
        <v>-3.4383280469349401E-8</v>
      </c>
      <c r="AD34" s="1">
        <v>8.9263254992322594E-8</v>
      </c>
      <c r="AE34" s="1">
        <v>9.1696513788269597E-8</v>
      </c>
      <c r="AF34" s="1">
        <v>-1.0171050138510001E-6</v>
      </c>
      <c r="AG34" s="1">
        <v>-5.6729338612992002E-7</v>
      </c>
      <c r="AH34" s="1">
        <v>1.8024600161341299E-6</v>
      </c>
      <c r="AI34" s="1">
        <v>1.1961280822070799E-6</v>
      </c>
      <c r="AJ34" s="1">
        <v>1.4192691646942101E-4</v>
      </c>
      <c r="AK34" s="1">
        <v>-2.50550341651817E-7</v>
      </c>
      <c r="AL34" s="1">
        <v>-1.42545098153664E-8</v>
      </c>
      <c r="AM34" s="1">
        <v>4.3039207538616199E-7</v>
      </c>
      <c r="AN34" s="1">
        <v>5.7802097629783E-7</v>
      </c>
      <c r="AO34" s="1">
        <v>7.8284588519696698E-7</v>
      </c>
      <c r="AP34" s="1">
        <v>-1.2570655138324801E-7</v>
      </c>
      <c r="AQ34" s="1">
        <v>5.22454179337746E-8</v>
      </c>
      <c r="AR34" s="1">
        <v>4.0461429589001501E-8</v>
      </c>
      <c r="AS34" s="1">
        <v>-1.9153273821388499E-8</v>
      </c>
      <c r="AT34" s="1">
        <v>4.3696039991296603E-7</v>
      </c>
      <c r="AU34" s="1">
        <v>-7.3187805856118395E-8</v>
      </c>
      <c r="AV34" s="1">
        <v>-4.6794612488239602E-7</v>
      </c>
      <c r="AW34" s="1">
        <v>1.35279301926436E-6</v>
      </c>
      <c r="AX34" s="1">
        <v>-1.6979003557570001E-7</v>
      </c>
      <c r="AY34" s="1">
        <v>3.2848835280955799E-7</v>
      </c>
      <c r="AZ34" s="1">
        <v>-7.5248190977010094E-5</v>
      </c>
      <c r="BA34" s="1">
        <v>-3.6197113410273497E-7</v>
      </c>
      <c r="BB34" s="1">
        <v>7.4350139918631501E-7</v>
      </c>
      <c r="BC34" s="1">
        <v>9.6000355550789895E-7</v>
      </c>
      <c r="BD34" s="1">
        <v>-1.2293936712547699E-7</v>
      </c>
      <c r="BE34" s="1">
        <v>-1.55936229853067E-6</v>
      </c>
      <c r="BF34" s="1">
        <v>-9.9454028891701099E-7</v>
      </c>
      <c r="BG34" s="1">
        <v>4.31380624668568E-7</v>
      </c>
      <c r="BH34" s="1">
        <v>4.3765639163818902E-9</v>
      </c>
      <c r="BI34" s="1">
        <v>2.0778183962927001E-8</v>
      </c>
      <c r="BJ34" s="1">
        <v>-5.6332464368743798E-5</v>
      </c>
      <c r="BK34" s="1">
        <v>1.47322022975796E-6</v>
      </c>
      <c r="BL34" s="1">
        <v>-5.1124519314541195E-7</v>
      </c>
      <c r="BM34" s="1">
        <v>1.8614217884692001E-6</v>
      </c>
      <c r="BN34" s="1">
        <v>-2.0189790384381501E-7</v>
      </c>
      <c r="BO34" s="1">
        <v>-1.1084525271622701E-5</v>
      </c>
      <c r="BP34" s="1">
        <v>4.4815350359826704E-6</v>
      </c>
      <c r="BQ34" s="1">
        <v>-1.6395687271743701E-5</v>
      </c>
      <c r="BR34" s="1">
        <v>8.6851847620331896E-7</v>
      </c>
      <c r="BS34">
        <v>5.1693370324539396E-6</v>
      </c>
    </row>
    <row r="35" spans="1:71" x14ac:dyDescent="0.25">
      <c r="A35" t="s">
        <v>68</v>
      </c>
      <c r="B35" s="3">
        <v>1.1934355299999999E-2</v>
      </c>
      <c r="C35">
        <v>2.3695480859665899E-2</v>
      </c>
      <c r="D35" s="1">
        <v>9.2734756373850794E-8</v>
      </c>
      <c r="E35" s="1">
        <v>6.7424391136872899E-7</v>
      </c>
      <c r="F35" s="1">
        <v>7.0427889862035897E-7</v>
      </c>
      <c r="G35" s="1">
        <v>5.4290459483262898E-8</v>
      </c>
      <c r="H35" s="1">
        <v>-5.9031349931646499E-7</v>
      </c>
      <c r="I35" s="1">
        <v>-4.6027443782069603E-7</v>
      </c>
      <c r="J35" s="1">
        <v>2.7209615808126801E-6</v>
      </c>
      <c r="K35" s="1">
        <v>-1.17916225863871E-6</v>
      </c>
      <c r="L35" s="1">
        <v>-3.3545398310496602E-7</v>
      </c>
      <c r="M35" s="1">
        <v>-4.1159130540328301E-6</v>
      </c>
      <c r="N35" s="1">
        <v>7.0595789650289793E-8</v>
      </c>
      <c r="O35" s="1">
        <v>-1.40199041487373E-8</v>
      </c>
      <c r="P35" s="1">
        <v>3.0522311438499198E-7</v>
      </c>
      <c r="Q35" s="1">
        <v>1.31201939908451E-6</v>
      </c>
      <c r="R35" s="1">
        <v>4.1907899916974301E-7</v>
      </c>
      <c r="S35" s="1">
        <v>1.14275926549584E-6</v>
      </c>
      <c r="T35" s="1">
        <v>5.6218884733246698E-7</v>
      </c>
      <c r="U35" s="1">
        <v>-8.6407397025915199E-7</v>
      </c>
      <c r="V35" s="1">
        <v>-2.7161275832867601E-8</v>
      </c>
      <c r="W35" s="1">
        <v>-2.87279182565762E-8</v>
      </c>
      <c r="X35" s="1">
        <v>1.1143514486932699E-6</v>
      </c>
      <c r="Y35" s="1">
        <v>4.9196194365971499E-8</v>
      </c>
      <c r="Z35" s="1">
        <v>2.97099040346343E-6</v>
      </c>
      <c r="AA35" s="1">
        <v>1.3309658008068399E-7</v>
      </c>
      <c r="AB35" s="1">
        <v>-1.17970551235949E-7</v>
      </c>
      <c r="AC35" s="1">
        <v>3.65534231847574E-7</v>
      </c>
      <c r="AD35" s="1">
        <v>-9.4674010508329606E-8</v>
      </c>
      <c r="AE35" s="1">
        <v>7.3505931014615803E-9</v>
      </c>
      <c r="AF35" s="1">
        <v>2.1245087628918998E-6</v>
      </c>
      <c r="AG35" s="1">
        <v>8.6816254389137795E-7</v>
      </c>
      <c r="AH35" s="1">
        <v>3.2164928895800102E-7</v>
      </c>
      <c r="AI35" s="1">
        <v>8.1795085403766995E-7</v>
      </c>
      <c r="AJ35" s="1">
        <v>-2.50550341651817E-7</v>
      </c>
      <c r="AK35" s="1">
        <v>5.6147581317079402E-4</v>
      </c>
      <c r="AL35" s="1">
        <v>1.8810189370200201E-6</v>
      </c>
      <c r="AM35" s="1">
        <v>1.2026137372427699E-6</v>
      </c>
      <c r="AN35" s="1">
        <v>-1.07414862541297E-6</v>
      </c>
      <c r="AO35" s="1">
        <v>-3.8002283820214601E-7</v>
      </c>
      <c r="AP35" s="1">
        <v>2.4083505753997501E-6</v>
      </c>
      <c r="AQ35" s="1">
        <v>1.0143656542433899E-6</v>
      </c>
      <c r="AR35" s="1">
        <v>3.6337078434982098E-8</v>
      </c>
      <c r="AS35" s="1">
        <v>4.6973937582554903E-6</v>
      </c>
      <c r="AT35" s="1">
        <v>4.1194927077660198E-7</v>
      </c>
      <c r="AU35" s="1">
        <v>1.9852631659481E-6</v>
      </c>
      <c r="AV35" s="1">
        <v>6.9279872150671497E-6</v>
      </c>
      <c r="AW35" s="1">
        <v>-2.92653764614015E-8</v>
      </c>
      <c r="AX35" s="1">
        <v>-1.2710952661053601E-7</v>
      </c>
      <c r="AY35" s="1">
        <v>-3.2985318617147602E-7</v>
      </c>
      <c r="AZ35" s="1">
        <v>4.57903747774896E-7</v>
      </c>
      <c r="BA35" s="1">
        <v>4.4552143281135601E-7</v>
      </c>
      <c r="BB35" s="1">
        <v>-6.3320688417453302E-5</v>
      </c>
      <c r="BC35" s="1">
        <v>-1.3598921610021099E-5</v>
      </c>
      <c r="BD35" s="1">
        <v>2.3730223284477601E-7</v>
      </c>
      <c r="BE35" s="1">
        <v>2.3580983193049698E-6</v>
      </c>
      <c r="BF35" s="1">
        <v>-5.2872001807376304E-6</v>
      </c>
      <c r="BG35" s="1">
        <v>-7.2242249270643098E-6</v>
      </c>
      <c r="BH35" s="1">
        <v>1.62620744072499E-6</v>
      </c>
      <c r="BI35" s="1">
        <v>3.3147038065786899E-7</v>
      </c>
      <c r="BJ35" s="1">
        <v>-3.1886211743460703E-5</v>
      </c>
      <c r="BK35" s="1">
        <v>-2.0413522374662101E-5</v>
      </c>
      <c r="BL35" s="1">
        <v>4.1985118866792999E-6</v>
      </c>
      <c r="BM35" s="1">
        <v>-8.6828482226970394E-6</v>
      </c>
      <c r="BN35" s="1">
        <v>2.1037952368125301E-7</v>
      </c>
      <c r="BO35" s="1">
        <v>-1.6890998175699501E-5</v>
      </c>
      <c r="BP35" s="1">
        <v>2.9026701070354799E-6</v>
      </c>
      <c r="BQ35" s="1">
        <v>-4.3450576400967802E-4</v>
      </c>
      <c r="BR35" s="1">
        <v>4.8131672950408399E-7</v>
      </c>
      <c r="BS35">
        <v>-2.9256586599281601E-7</v>
      </c>
    </row>
    <row r="36" spans="1:71" x14ac:dyDescent="0.25">
      <c r="A36" t="s">
        <v>37</v>
      </c>
      <c r="B36" s="3">
        <v>2.3037410000000002E-3</v>
      </c>
      <c r="C36">
        <v>5.7255952144142303E-3</v>
      </c>
      <c r="D36" s="1">
        <v>-1.20559436374279E-9</v>
      </c>
      <c r="E36" s="1">
        <v>2.19804009359617E-7</v>
      </c>
      <c r="F36" s="1">
        <v>-2.1346824155690099E-7</v>
      </c>
      <c r="G36" s="1">
        <v>-8.2822840560324608E-9</v>
      </c>
      <c r="H36" s="1">
        <v>-2.8481506113260498E-7</v>
      </c>
      <c r="I36" s="1">
        <v>-3.9742943576495798E-8</v>
      </c>
      <c r="J36" s="1">
        <v>-5.1787323608702803E-7</v>
      </c>
      <c r="K36" s="1">
        <v>2.9315074008954402E-7</v>
      </c>
      <c r="L36" s="1">
        <v>1.79273931994011E-8</v>
      </c>
      <c r="M36" s="1">
        <v>-4.1744566791499702E-8</v>
      </c>
      <c r="N36" s="1">
        <v>1.48057037553447E-8</v>
      </c>
      <c r="O36" s="1">
        <v>8.1432004929157207E-9</v>
      </c>
      <c r="P36" s="1">
        <v>4.1895742020439597E-9</v>
      </c>
      <c r="Q36" s="1">
        <v>-2.9494909330690801E-7</v>
      </c>
      <c r="R36" s="1">
        <v>-5.0030579520286604E-7</v>
      </c>
      <c r="S36" s="1">
        <v>-6.3824821876525195E-8</v>
      </c>
      <c r="T36" s="1">
        <v>-1.5290022400955E-7</v>
      </c>
      <c r="U36" s="1">
        <v>-1.0610889536077801E-9</v>
      </c>
      <c r="V36" s="1">
        <v>1.7773435490411199E-7</v>
      </c>
      <c r="W36" s="1">
        <v>3.2267687243562601E-8</v>
      </c>
      <c r="X36" s="1">
        <v>6.2431061899217497E-9</v>
      </c>
      <c r="Y36" s="1">
        <v>-9.4013467605593607E-9</v>
      </c>
      <c r="Z36" s="1">
        <v>-5.2145954866510595E-7</v>
      </c>
      <c r="AA36" s="1">
        <v>-5.1589625121535904E-7</v>
      </c>
      <c r="AB36" s="1">
        <v>2.29008212892253E-7</v>
      </c>
      <c r="AC36" s="1">
        <v>3.3183053443495301E-7</v>
      </c>
      <c r="AD36" s="1">
        <v>2.61274475837537E-9</v>
      </c>
      <c r="AE36" s="1">
        <v>3.9692161263801902E-9</v>
      </c>
      <c r="AF36" s="1">
        <v>-1.08729859554953E-6</v>
      </c>
      <c r="AG36" s="1">
        <v>1.23624556213677E-8</v>
      </c>
      <c r="AH36" s="1">
        <v>-1.4467270183494699E-7</v>
      </c>
      <c r="AI36" s="1">
        <v>2.25741149792458E-7</v>
      </c>
      <c r="AJ36" s="1">
        <v>-1.42545098153664E-8</v>
      </c>
      <c r="AK36" s="1">
        <v>1.8810189370200201E-6</v>
      </c>
      <c r="AL36" s="1">
        <v>3.2782440559323098E-5</v>
      </c>
      <c r="AM36" s="1">
        <v>2.27032713439114E-6</v>
      </c>
      <c r="AN36" s="1">
        <v>-1.6150952754325699E-7</v>
      </c>
      <c r="AO36" s="1">
        <v>-2.4819837563208102E-7</v>
      </c>
      <c r="AP36" s="1">
        <v>3.3509165644510197E-8</v>
      </c>
      <c r="AQ36" s="1">
        <v>-5.6676828183431003E-8</v>
      </c>
      <c r="AR36" s="1">
        <v>-5.8932406341706E-8</v>
      </c>
      <c r="AS36" s="1">
        <v>6.9732153317068799E-7</v>
      </c>
      <c r="AT36" s="1">
        <v>2.90716581649241E-7</v>
      </c>
      <c r="AU36" s="1">
        <v>-4.9835664414285097E-7</v>
      </c>
      <c r="AV36" s="1">
        <v>1.5354638260887801E-6</v>
      </c>
      <c r="AW36" s="1">
        <v>-1.4886783032093099E-7</v>
      </c>
      <c r="AX36" s="1">
        <v>-4.9873536199123203E-8</v>
      </c>
      <c r="AY36" s="1">
        <v>3.9148080382712799E-8</v>
      </c>
      <c r="AZ36" s="1">
        <v>1.7354118098754399E-8</v>
      </c>
      <c r="BA36" s="1">
        <v>2.5958809516519301E-7</v>
      </c>
      <c r="BB36" s="1">
        <v>4.54419759336957E-7</v>
      </c>
      <c r="BC36" s="1">
        <v>2.1007341563142601E-6</v>
      </c>
      <c r="BD36" s="1">
        <v>-1.3595293584988499E-7</v>
      </c>
      <c r="BE36" s="1">
        <v>3.60221569358277E-7</v>
      </c>
      <c r="BF36" s="1">
        <v>7.0211194783713203E-7</v>
      </c>
      <c r="BG36" s="1">
        <v>-7.8273293928246801E-7</v>
      </c>
      <c r="BH36" s="1">
        <v>4.8202483114963498E-9</v>
      </c>
      <c r="BI36" s="1">
        <v>-8.6293062832205494E-8</v>
      </c>
      <c r="BJ36" s="1">
        <v>4.2152092222372399E-7</v>
      </c>
      <c r="BK36" s="1">
        <v>-4.5362580016545898E-5</v>
      </c>
      <c r="BL36" s="1">
        <v>9.5471925106140502E-7</v>
      </c>
      <c r="BM36" s="1">
        <v>3.3099495850087098E-7</v>
      </c>
      <c r="BN36" s="1">
        <v>2.80543571180582E-7</v>
      </c>
      <c r="BO36" s="1">
        <v>-1.0491101569913299E-6</v>
      </c>
      <c r="BP36" s="1">
        <v>-9.0828945450252405E-8</v>
      </c>
      <c r="BQ36" s="1">
        <v>9.0390122857761606E-6</v>
      </c>
      <c r="BR36" s="1">
        <v>1.39891501456554E-8</v>
      </c>
      <c r="BS36">
        <v>-2.9066968242068501E-6</v>
      </c>
    </row>
    <row r="37" spans="1:71" x14ac:dyDescent="0.25">
      <c r="A37" t="s">
        <v>38</v>
      </c>
      <c r="B37" s="3">
        <v>5.8708043000000997E-3</v>
      </c>
      <c r="C37">
        <v>1.08804578797901E-2</v>
      </c>
      <c r="D37" s="1">
        <v>-5.4127237951626096E-9</v>
      </c>
      <c r="E37" s="1">
        <v>5.50821803317707E-7</v>
      </c>
      <c r="F37" s="1">
        <v>-2.2389592214674601E-7</v>
      </c>
      <c r="G37" s="1">
        <v>-3.2445034826579399E-8</v>
      </c>
      <c r="H37" s="1">
        <v>-4.6135829360598002E-7</v>
      </c>
      <c r="I37" s="1">
        <v>-1.71150497220254E-8</v>
      </c>
      <c r="J37" s="1">
        <v>9.9002200080108696E-8</v>
      </c>
      <c r="K37" s="1">
        <v>-2.5364703002711399E-8</v>
      </c>
      <c r="L37" s="1">
        <v>4.75970447413854E-8</v>
      </c>
      <c r="M37" s="1">
        <v>-5.1553390133712899E-7</v>
      </c>
      <c r="N37" s="1">
        <v>1.0695398914789799E-7</v>
      </c>
      <c r="O37" s="1">
        <v>3.1862003240298299E-8</v>
      </c>
      <c r="P37" s="1">
        <v>-4.0622641581182103E-9</v>
      </c>
      <c r="Q37" s="1">
        <v>4.8437960610660799E-7</v>
      </c>
      <c r="R37" s="1">
        <v>8.0118021628765098E-7</v>
      </c>
      <c r="S37" s="1">
        <v>-3.8292379018796601E-7</v>
      </c>
      <c r="T37" s="1">
        <v>8.6424580822795198E-7</v>
      </c>
      <c r="U37" s="1">
        <v>9.3765259151402897E-8</v>
      </c>
      <c r="V37" s="1">
        <v>-6.3617087039688699E-8</v>
      </c>
      <c r="W37" s="1">
        <v>1.9767804404650201E-7</v>
      </c>
      <c r="X37" s="1">
        <v>1.1162788219007299E-6</v>
      </c>
      <c r="Y37" s="1">
        <v>-7.2596707905139097E-8</v>
      </c>
      <c r="Z37" s="1">
        <v>1.37177602969441E-6</v>
      </c>
      <c r="AA37" s="1">
        <v>1.9734023085750501E-7</v>
      </c>
      <c r="AB37" s="1">
        <v>2.6682280848907801E-7</v>
      </c>
      <c r="AC37" s="1">
        <v>2.2498181618316999E-7</v>
      </c>
      <c r="AD37" s="1">
        <v>-2.8198939457873199E-8</v>
      </c>
      <c r="AE37" s="1">
        <v>3.6531592254958202E-8</v>
      </c>
      <c r="AF37" s="1">
        <v>-2.1475783869848501E-7</v>
      </c>
      <c r="AG37" s="1">
        <v>5.7415759344380699E-7</v>
      </c>
      <c r="AH37" s="1">
        <v>-1.4988412031662499E-8</v>
      </c>
      <c r="AI37" s="1">
        <v>1.7171582365821201E-7</v>
      </c>
      <c r="AJ37" s="1">
        <v>4.3039207538616199E-7</v>
      </c>
      <c r="AK37" s="1">
        <v>1.2026137372427699E-6</v>
      </c>
      <c r="AL37" s="1">
        <v>2.27032713439114E-6</v>
      </c>
      <c r="AM37" s="1">
        <v>1.18384363673887E-4</v>
      </c>
      <c r="AN37" s="1">
        <v>2.02561993876542E-7</v>
      </c>
      <c r="AO37" s="1">
        <v>-4.5774204645729501E-8</v>
      </c>
      <c r="AP37" s="1">
        <v>5.3829043948500899E-8</v>
      </c>
      <c r="AQ37" s="1">
        <v>-4.10780190900016E-7</v>
      </c>
      <c r="AR37" s="1">
        <v>4.9227781544249798E-7</v>
      </c>
      <c r="AS37" s="1">
        <v>9.5363157287387302E-7</v>
      </c>
      <c r="AT37" s="1">
        <v>9.2211116217118596E-7</v>
      </c>
      <c r="AU37" s="1">
        <v>-2.8137096289425E-8</v>
      </c>
      <c r="AV37" s="1">
        <v>5.2187180713059904E-6</v>
      </c>
      <c r="AW37" s="1">
        <v>-6.9618193416100498E-7</v>
      </c>
      <c r="AX37" s="1">
        <v>-3.1710799092033399E-7</v>
      </c>
      <c r="AY37" s="1">
        <v>-2.5207048470849702E-7</v>
      </c>
      <c r="AZ37" s="1">
        <v>3.0424077810533802E-7</v>
      </c>
      <c r="BA37" s="1">
        <v>-4.11306339383302E-7</v>
      </c>
      <c r="BB37" s="1">
        <v>8.3169586808609503E-7</v>
      </c>
      <c r="BC37" s="1">
        <v>-8.0619238585962397E-5</v>
      </c>
      <c r="BD37" s="1">
        <v>3.2578911552232199E-7</v>
      </c>
      <c r="BE37" s="1">
        <v>1.11793775451659E-6</v>
      </c>
      <c r="BF37" s="1">
        <v>-1.2006254086075899E-6</v>
      </c>
      <c r="BG37" s="1">
        <v>3.1137037938514799E-6</v>
      </c>
      <c r="BH37" s="1">
        <v>1.19407964336998E-7</v>
      </c>
      <c r="BI37" s="1">
        <v>-2.1781594405008901E-7</v>
      </c>
      <c r="BJ37" s="1">
        <v>-2.65778791063059E-6</v>
      </c>
      <c r="BK37" s="1">
        <v>-1.6619591292677101E-5</v>
      </c>
      <c r="BL37" s="1">
        <v>-1.9112958686767298E-6</v>
      </c>
      <c r="BM37" s="1">
        <v>7.7583897971549201E-7</v>
      </c>
      <c r="BN37" s="1">
        <v>-7.4584487264698995E-8</v>
      </c>
      <c r="BO37" s="1">
        <v>-2.7136621899451502E-6</v>
      </c>
      <c r="BP37" s="1">
        <v>-2.4305480307273102E-7</v>
      </c>
      <c r="BQ37" s="1">
        <v>-2.9744060513024199E-5</v>
      </c>
      <c r="BR37" s="1">
        <v>-1.23056116467616E-6</v>
      </c>
      <c r="BS37">
        <v>-2.50062414669014E-6</v>
      </c>
    </row>
    <row r="38" spans="1:71" x14ac:dyDescent="0.25">
      <c r="A38" t="s">
        <v>9</v>
      </c>
      <c r="B38" s="3">
        <v>4.0992276000000301E-3</v>
      </c>
      <c r="C38">
        <v>8.1499691527908494E-3</v>
      </c>
      <c r="D38" s="1">
        <v>-1.1354638707086901E-9</v>
      </c>
      <c r="E38" s="1">
        <v>-1.44034062420777E-7</v>
      </c>
      <c r="F38" s="1">
        <v>9.2999704586451901E-8</v>
      </c>
      <c r="G38" s="1">
        <v>2.80871512323687E-7</v>
      </c>
      <c r="H38" s="1">
        <v>1.1775667756352099E-7</v>
      </c>
      <c r="I38" s="1">
        <v>4.7521411749702902E-7</v>
      </c>
      <c r="J38" s="1">
        <v>-4.8016446110441301E-5</v>
      </c>
      <c r="K38" s="1">
        <v>-4.3297951091869997E-8</v>
      </c>
      <c r="L38" s="1">
        <v>1.10508429369917E-7</v>
      </c>
      <c r="M38" s="1">
        <v>1.4984804923832601E-7</v>
      </c>
      <c r="N38" s="1">
        <v>2.3494055948107199E-7</v>
      </c>
      <c r="O38" s="1">
        <v>3.5189350657843099E-7</v>
      </c>
      <c r="P38" s="1">
        <v>-7.7517808471066903E-9</v>
      </c>
      <c r="Q38" s="1">
        <v>1.86390230507847E-7</v>
      </c>
      <c r="R38" s="1">
        <v>-4.7604434390617099E-7</v>
      </c>
      <c r="S38" s="1">
        <v>1.80050149459097E-7</v>
      </c>
      <c r="T38" s="1">
        <v>-4.35068842292711E-7</v>
      </c>
      <c r="U38" s="1">
        <v>1.82401522604115E-7</v>
      </c>
      <c r="V38" s="1">
        <v>1.83606492036397E-7</v>
      </c>
      <c r="W38" s="1">
        <v>1.4245332962327899E-7</v>
      </c>
      <c r="X38" s="1">
        <v>-3.5223116425318801E-7</v>
      </c>
      <c r="Y38" s="1">
        <v>3.5492240577024203E-8</v>
      </c>
      <c r="Z38" s="1">
        <v>3.5470665389452599E-7</v>
      </c>
      <c r="AA38" s="1">
        <v>1.12968162822485E-6</v>
      </c>
      <c r="AB38" s="1">
        <v>-3.5278424696393298E-7</v>
      </c>
      <c r="AC38" s="1">
        <v>5.5198191321063804E-7</v>
      </c>
      <c r="AD38" s="1">
        <v>4.7123977335311301E-8</v>
      </c>
      <c r="AE38" s="1">
        <v>4.3416871444083697E-8</v>
      </c>
      <c r="AF38" s="1">
        <v>-1.53415646037674E-7</v>
      </c>
      <c r="AG38" s="1">
        <v>2.3256386389352701E-7</v>
      </c>
      <c r="AH38" s="1">
        <v>-3.1105115919408002E-8</v>
      </c>
      <c r="AI38" s="1">
        <v>-3.4447173772824998E-7</v>
      </c>
      <c r="AJ38" s="1">
        <v>5.7802097629783E-7</v>
      </c>
      <c r="AK38" s="1">
        <v>-1.07414862541297E-6</v>
      </c>
      <c r="AL38" s="1">
        <v>-1.6150952754325699E-7</v>
      </c>
      <c r="AM38" s="1">
        <v>2.02561993876542E-7</v>
      </c>
      <c r="AN38" s="1">
        <v>6.6421997191442301E-5</v>
      </c>
      <c r="AO38" s="1">
        <v>4.4974781274135899E-7</v>
      </c>
      <c r="AP38" s="1">
        <v>1.1094022857915401E-6</v>
      </c>
      <c r="AQ38" s="1">
        <v>5.8915010658641104E-7</v>
      </c>
      <c r="AR38" s="1">
        <v>7.2409984677713794E-8</v>
      </c>
      <c r="AS38" s="1">
        <v>7.8734427366414101E-7</v>
      </c>
      <c r="AT38" s="1">
        <v>6.1102106684294798E-8</v>
      </c>
      <c r="AU38" s="1">
        <v>-3.2185203534780503E-7</v>
      </c>
      <c r="AV38" s="1">
        <v>1.3278014464422299E-6</v>
      </c>
      <c r="AW38" s="1">
        <v>5.1612521817248198E-7</v>
      </c>
      <c r="AX38" s="1">
        <v>5.29030240173943E-8</v>
      </c>
      <c r="AY38" s="1">
        <v>-1.33894187897084E-8</v>
      </c>
      <c r="AZ38" s="1">
        <v>1.7531214938486901E-8</v>
      </c>
      <c r="BA38" s="1">
        <v>3.6317994773558E-7</v>
      </c>
      <c r="BB38" s="1">
        <v>2.7822995051809199E-7</v>
      </c>
      <c r="BC38" s="1">
        <v>-5.2758693295126497E-7</v>
      </c>
      <c r="BD38" s="1">
        <v>9.0989543732491097E-7</v>
      </c>
      <c r="BE38" s="1">
        <v>-2.5718672286541301E-6</v>
      </c>
      <c r="BF38" s="1">
        <v>1.64227351119013E-6</v>
      </c>
      <c r="BG38" s="1">
        <v>-2.7219201072340402E-6</v>
      </c>
      <c r="BH38" s="1">
        <v>-2.5720335476641599E-7</v>
      </c>
      <c r="BI38" s="1">
        <v>7.3204527625437605E-8</v>
      </c>
      <c r="BJ38" s="1">
        <v>1.9059084794906099E-6</v>
      </c>
      <c r="BK38" s="1">
        <v>1.48506982535054E-6</v>
      </c>
      <c r="BL38" s="1">
        <v>2.6827021365590402E-7</v>
      </c>
      <c r="BM38" s="1">
        <v>-1.7312026563831401E-7</v>
      </c>
      <c r="BN38" s="1">
        <v>3.0486983226621603E-7</v>
      </c>
      <c r="BO38" s="1">
        <v>4.16357251800037E-7</v>
      </c>
      <c r="BP38" s="1">
        <v>-3.0198585065217601E-5</v>
      </c>
      <c r="BQ38" s="1">
        <v>1.4480741999717601E-6</v>
      </c>
      <c r="BR38" s="1">
        <v>-1.14003445400172E-6</v>
      </c>
      <c r="BS38">
        <v>3.1536712406327E-6</v>
      </c>
    </row>
    <row r="39" spans="1:71" x14ac:dyDescent="0.25">
      <c r="A39" t="s">
        <v>40</v>
      </c>
      <c r="B39" s="3">
        <v>1.17635657999999E-2</v>
      </c>
      <c r="C39">
        <v>1.49603737503802E-2</v>
      </c>
      <c r="D39" s="1">
        <v>-3.1689416501541598E-11</v>
      </c>
      <c r="E39" s="1">
        <v>2.88071242736108E-8</v>
      </c>
      <c r="F39" s="1">
        <v>-7.7940518718221095E-7</v>
      </c>
      <c r="G39" s="1">
        <v>7.0887209966212397E-8</v>
      </c>
      <c r="H39" s="1">
        <v>-2.7851900983565E-6</v>
      </c>
      <c r="I39" s="1">
        <v>-6.3169964849874995E-5</v>
      </c>
      <c r="J39" s="1">
        <v>1.08708981704435E-7</v>
      </c>
      <c r="K39" s="1">
        <v>-6.8108280727592206E-5</v>
      </c>
      <c r="L39" s="1">
        <v>1.9289604563216301E-6</v>
      </c>
      <c r="M39" s="1">
        <v>8.2560862272547898E-7</v>
      </c>
      <c r="N39" s="1">
        <v>4.2074433676874602E-8</v>
      </c>
      <c r="O39" s="1">
        <v>1.13267032417147E-7</v>
      </c>
      <c r="P39" s="1">
        <v>-2.9982997660965498E-8</v>
      </c>
      <c r="Q39" s="1">
        <v>9.6761496722708491E-7</v>
      </c>
      <c r="R39" s="1">
        <v>-1.04163013348811E-7</v>
      </c>
      <c r="S39" s="1">
        <v>8.2721022204996596E-7</v>
      </c>
      <c r="T39" s="1">
        <v>-7.9364275447445702E-7</v>
      </c>
      <c r="U39" s="1">
        <v>4.6637420591190898E-9</v>
      </c>
      <c r="V39" s="1">
        <v>-2.4250520727294001E-7</v>
      </c>
      <c r="W39" s="1">
        <v>6.4407615015490098E-8</v>
      </c>
      <c r="X39" s="1">
        <v>5.9624583976532302E-7</v>
      </c>
      <c r="Y39" s="1">
        <v>1.59754740313282E-8</v>
      </c>
      <c r="Z39" s="1">
        <v>-3.3915035328090998E-7</v>
      </c>
      <c r="AA39" s="1">
        <v>7.0377947067154996E-7</v>
      </c>
      <c r="AB39" s="1">
        <v>-1.5978838985210401E-7</v>
      </c>
      <c r="AC39" s="1">
        <v>-4.2607580814162799E-7</v>
      </c>
      <c r="AD39" s="1">
        <v>2.1039598409390299E-8</v>
      </c>
      <c r="AE39" s="1">
        <v>-7.7160828187502902E-8</v>
      </c>
      <c r="AF39" s="1">
        <v>3.46714625265702E-6</v>
      </c>
      <c r="AG39" s="1">
        <v>2.94372908330112E-7</v>
      </c>
      <c r="AH39" s="1">
        <v>-8.7107876087332103E-8</v>
      </c>
      <c r="AI39" s="1">
        <v>-4.7341708390568402E-7</v>
      </c>
      <c r="AJ39" s="1">
        <v>7.8284588519696698E-7</v>
      </c>
      <c r="AK39" s="1">
        <v>-3.8002283820214601E-7</v>
      </c>
      <c r="AL39" s="1">
        <v>-2.4819837563208102E-7</v>
      </c>
      <c r="AM39" s="1">
        <v>-4.5774204645729501E-8</v>
      </c>
      <c r="AN39" s="1">
        <v>4.4974781274135899E-7</v>
      </c>
      <c r="AO39" s="1">
        <v>2.23812782751067E-4</v>
      </c>
      <c r="AP39" s="1">
        <v>1.7249100487878201E-7</v>
      </c>
      <c r="AQ39" s="1">
        <v>-5.4169073512784103E-6</v>
      </c>
      <c r="AR39" s="1">
        <v>4.7473167418249002E-7</v>
      </c>
      <c r="AS39" s="1">
        <v>8.0595494471706805E-8</v>
      </c>
      <c r="AT39" s="1">
        <v>-1.86041737310163E-7</v>
      </c>
      <c r="AU39" s="1">
        <v>1.70738195988293E-6</v>
      </c>
      <c r="AV39" s="1">
        <v>8.7394361765909999E-7</v>
      </c>
      <c r="AW39" s="1">
        <v>1.41949050651868E-6</v>
      </c>
      <c r="AX39" s="1">
        <v>7.3950629263212195E-8</v>
      </c>
      <c r="AY39" s="1">
        <v>2.1213521811854799E-7</v>
      </c>
      <c r="AZ39" s="1">
        <v>1.9581698974363201E-7</v>
      </c>
      <c r="BA39" s="1">
        <v>-1.2589335266227901E-6</v>
      </c>
      <c r="BB39" s="1">
        <v>2.61108323134059E-7</v>
      </c>
      <c r="BC39" s="1">
        <v>-1.8879988931139201E-6</v>
      </c>
      <c r="BD39" s="1">
        <v>-1.22252518203203E-5</v>
      </c>
      <c r="BE39" s="1">
        <v>-3.5163117296162002E-6</v>
      </c>
      <c r="BF39" s="1">
        <v>4.06167460441215E-7</v>
      </c>
      <c r="BG39" s="1">
        <v>-1.72947621036116E-6</v>
      </c>
      <c r="BH39" s="1">
        <v>8.1537254464326699E-7</v>
      </c>
      <c r="BI39" s="1">
        <v>3.24050612926901E-7</v>
      </c>
      <c r="BJ39" s="1">
        <v>5.0591596980537399E-6</v>
      </c>
      <c r="BK39" s="1">
        <v>1.22363978139828E-6</v>
      </c>
      <c r="BL39" s="1">
        <v>-4.7811076973712201E-5</v>
      </c>
      <c r="BM39" s="1">
        <v>5.6386313104914298E-6</v>
      </c>
      <c r="BN39" s="1">
        <v>-4.9613299218412901E-7</v>
      </c>
      <c r="BO39" s="1">
        <v>2.0579811582474201E-6</v>
      </c>
      <c r="BP39" s="1">
        <v>-3.5370201227588698E-5</v>
      </c>
      <c r="BQ39" s="1">
        <v>-1.1366270952767699E-6</v>
      </c>
      <c r="BR39" s="1">
        <v>-1.37421453392799E-6</v>
      </c>
      <c r="BS39">
        <v>-5.46375800791801E-6</v>
      </c>
    </row>
    <row r="40" spans="1:71" x14ac:dyDescent="0.25">
      <c r="A40" t="s">
        <v>12</v>
      </c>
      <c r="B40" s="3">
        <v>5.8400190999999702E-3</v>
      </c>
      <c r="C40">
        <v>1.00217176568205E-2</v>
      </c>
      <c r="D40" s="1">
        <v>-4.3911977337407398E-9</v>
      </c>
      <c r="E40" s="1">
        <v>-7.8692317898441798E-8</v>
      </c>
      <c r="F40" s="1">
        <v>4.3759552372593401E-8</v>
      </c>
      <c r="G40" s="1">
        <v>8.3221222135041496E-8</v>
      </c>
      <c r="H40" s="1">
        <v>1.73525502033621E-7</v>
      </c>
      <c r="I40" s="1">
        <v>-1.8209020123534501E-7</v>
      </c>
      <c r="J40" s="1">
        <v>1.06134716147731E-7</v>
      </c>
      <c r="K40" s="1">
        <v>2.0825766365105399E-7</v>
      </c>
      <c r="L40" s="1">
        <v>1.2318899855108601E-7</v>
      </c>
      <c r="M40" s="1">
        <v>-5.9917423862398897E-5</v>
      </c>
      <c r="N40" s="1">
        <v>2.4685079037332198E-6</v>
      </c>
      <c r="O40" s="1">
        <v>6.2693057947381906E-8</v>
      </c>
      <c r="P40" s="1">
        <v>1.1319518699352999E-8</v>
      </c>
      <c r="Q40" s="1">
        <v>-7.8030128174017504E-7</v>
      </c>
      <c r="R40" s="1">
        <v>-8.8783281874114306E-8</v>
      </c>
      <c r="S40" s="1">
        <v>-2.5276610645801498E-7</v>
      </c>
      <c r="T40" s="1">
        <v>4.8243331547986503E-8</v>
      </c>
      <c r="U40" s="1">
        <v>-7.3182421923664597E-7</v>
      </c>
      <c r="V40" s="1">
        <v>7.3176132860636305E-8</v>
      </c>
      <c r="W40" s="1">
        <v>2.3493972900262901E-7</v>
      </c>
      <c r="X40" s="1">
        <v>-8.1597873568809902E-7</v>
      </c>
      <c r="Y40" s="1">
        <v>-8.7152742051335706E-8</v>
      </c>
      <c r="Z40" s="1">
        <v>2.5245490849651502E-7</v>
      </c>
      <c r="AA40" s="1">
        <v>3.7669021741525301E-9</v>
      </c>
      <c r="AB40" s="1">
        <v>2.75458980499097E-8</v>
      </c>
      <c r="AC40" s="1">
        <v>-3.8250557917997497E-8</v>
      </c>
      <c r="AD40" s="1">
        <v>-4.3740562481546E-8</v>
      </c>
      <c r="AE40" s="1">
        <v>-1.6275745014622301E-8</v>
      </c>
      <c r="AF40" s="1">
        <v>3.01003175075026E-6</v>
      </c>
      <c r="AG40" s="1">
        <v>1.24854151394877E-6</v>
      </c>
      <c r="AH40" s="1">
        <v>5.4564005270167501E-8</v>
      </c>
      <c r="AI40" s="1">
        <v>-2.6347928034282998E-7</v>
      </c>
      <c r="AJ40" s="1">
        <v>-1.2570655138324801E-7</v>
      </c>
      <c r="AK40" s="1">
        <v>2.4083505753997501E-6</v>
      </c>
      <c r="AL40" s="1">
        <v>3.3509165644510197E-8</v>
      </c>
      <c r="AM40" s="1">
        <v>5.3829043948500899E-8</v>
      </c>
      <c r="AN40" s="1">
        <v>1.1094022857915401E-6</v>
      </c>
      <c r="AO40" s="1">
        <v>1.7249100487878201E-7</v>
      </c>
      <c r="AP40" s="1">
        <v>1.0043482479302899E-4</v>
      </c>
      <c r="AQ40" s="1">
        <v>-8.6062143719342303E-8</v>
      </c>
      <c r="AR40" s="1">
        <v>1.4238308775380801E-7</v>
      </c>
      <c r="AS40" s="1">
        <v>-2.0264614452005599E-8</v>
      </c>
      <c r="AT40" s="1">
        <v>-5.4872975477306397E-7</v>
      </c>
      <c r="AU40" s="1">
        <v>3.25658696611084E-6</v>
      </c>
      <c r="AV40" s="1">
        <v>1.1332636854899199E-6</v>
      </c>
      <c r="AW40" s="1">
        <v>1.9408349733574701E-7</v>
      </c>
      <c r="AX40" s="1">
        <v>1.8716355573651499E-7</v>
      </c>
      <c r="AY40" s="1">
        <v>-2.1427695360544399E-8</v>
      </c>
      <c r="AZ40" s="1">
        <v>9.2947362826622701E-7</v>
      </c>
      <c r="BA40" s="1">
        <v>3.4465405038011899E-7</v>
      </c>
      <c r="BB40" s="1">
        <v>-1.6365336418063801E-8</v>
      </c>
      <c r="BC40" s="1">
        <v>5.2584400554929501E-7</v>
      </c>
      <c r="BD40" s="1">
        <v>4.3548209021441299E-7</v>
      </c>
      <c r="BE40" s="1">
        <v>-3.1442477107243702E-5</v>
      </c>
      <c r="BF40" s="1">
        <v>2.6405315471143398E-7</v>
      </c>
      <c r="BG40" s="1">
        <v>1.92410652116994E-6</v>
      </c>
      <c r="BH40" s="1">
        <v>2.4559736434026901E-7</v>
      </c>
      <c r="BI40" s="1">
        <v>-5.7709829486991596E-9</v>
      </c>
      <c r="BJ40" s="1">
        <v>-9.7537469197116605E-7</v>
      </c>
      <c r="BK40" s="1">
        <v>2.23966181635799E-7</v>
      </c>
      <c r="BL40" s="1">
        <v>1.1889807569343199E-6</v>
      </c>
      <c r="BM40" s="1">
        <v>-1.2582333811731599E-6</v>
      </c>
      <c r="BN40" s="1">
        <v>-5.7316831731559402E-7</v>
      </c>
      <c r="BO40" s="1">
        <v>1.6873677487284501E-6</v>
      </c>
      <c r="BP40" s="1">
        <v>-2.2475458886935101E-5</v>
      </c>
      <c r="BQ40" s="1">
        <v>-4.0747915685432999E-6</v>
      </c>
      <c r="BR40" s="1">
        <v>4.9076749837723403E-7</v>
      </c>
      <c r="BS40">
        <v>-6.9507184294907803E-7</v>
      </c>
    </row>
    <row r="41" spans="1:71" x14ac:dyDescent="0.25">
      <c r="A41" t="s">
        <v>41</v>
      </c>
      <c r="B41" s="3">
        <v>1.06474949E-2</v>
      </c>
      <c r="C41">
        <v>1.6779356561253501E-2</v>
      </c>
      <c r="D41" s="1">
        <v>3.2360509905696299E-8</v>
      </c>
      <c r="E41" s="1">
        <v>-7.9569851038083295E-7</v>
      </c>
      <c r="F41" s="1">
        <v>-2.1028615182244001E-7</v>
      </c>
      <c r="G41" s="1">
        <v>3.0141042295091401E-8</v>
      </c>
      <c r="H41" s="1">
        <v>-8.4432831918048102E-5</v>
      </c>
      <c r="I41" s="1">
        <v>9.4315698008945699E-8</v>
      </c>
      <c r="J41" s="1">
        <v>2.0843005663219299E-6</v>
      </c>
      <c r="K41" s="1">
        <v>-2.36953913401136E-5</v>
      </c>
      <c r="L41" s="1">
        <v>4.8219476151571297E-6</v>
      </c>
      <c r="M41" s="1">
        <v>1.3860481437896501E-6</v>
      </c>
      <c r="N41" s="1">
        <v>2.0699217273949801E-7</v>
      </c>
      <c r="O41" s="1">
        <v>1.2914797970202E-7</v>
      </c>
      <c r="P41" s="1">
        <v>-1.57329246431384E-8</v>
      </c>
      <c r="Q41" s="1">
        <v>1.0632493192134501E-6</v>
      </c>
      <c r="R41" s="1">
        <v>-4.7460522854431702E-7</v>
      </c>
      <c r="S41" s="1">
        <v>-1.7963910428510901E-7</v>
      </c>
      <c r="T41" s="1">
        <v>-3.4146774716108701E-7</v>
      </c>
      <c r="U41" s="1">
        <v>3.5653945642267301E-7</v>
      </c>
      <c r="V41" s="1">
        <v>6.0373854770126903E-8</v>
      </c>
      <c r="W41" s="1">
        <v>-6.4064103234080798E-8</v>
      </c>
      <c r="X41" s="1">
        <v>1.4376986941064301E-6</v>
      </c>
      <c r="Y41" s="1">
        <v>4.5910730238395702E-8</v>
      </c>
      <c r="Z41" s="1">
        <v>-5.3860449300124896E-7</v>
      </c>
      <c r="AA41" s="1">
        <v>2.2554267483449599E-7</v>
      </c>
      <c r="AB41" s="1">
        <v>-3.9026651766956798E-7</v>
      </c>
      <c r="AC41" s="1">
        <v>-3.5605519493893402E-7</v>
      </c>
      <c r="AD41" s="1">
        <v>1.0161536124914399E-7</v>
      </c>
      <c r="AE41" s="1">
        <v>8.6995066755472795E-8</v>
      </c>
      <c r="AF41" s="1">
        <v>1.4088702811072101E-6</v>
      </c>
      <c r="AG41" s="1">
        <v>-4.2874348539546597E-7</v>
      </c>
      <c r="AH41" s="1">
        <v>-8.7679448254673397E-8</v>
      </c>
      <c r="AI41" s="1">
        <v>-4.2387851437239498E-7</v>
      </c>
      <c r="AJ41" s="1">
        <v>5.22454179337746E-8</v>
      </c>
      <c r="AK41" s="1">
        <v>1.0143656542433899E-6</v>
      </c>
      <c r="AL41" s="1">
        <v>-5.6676828183431003E-8</v>
      </c>
      <c r="AM41" s="1">
        <v>-4.10780190900016E-7</v>
      </c>
      <c r="AN41" s="1">
        <v>5.8915010658641104E-7</v>
      </c>
      <c r="AO41" s="1">
        <v>-5.4169073512784103E-6</v>
      </c>
      <c r="AP41">
        <v>-8.6062143719342303E-8</v>
      </c>
      <c r="AQ41" s="1">
        <v>2.8154680660968099E-4</v>
      </c>
      <c r="AR41" s="1">
        <v>4.6770753741767699E-7</v>
      </c>
      <c r="AS41" s="1">
        <v>9.9655148978020799E-7</v>
      </c>
      <c r="AT41" s="1">
        <v>1.94349124507777E-7</v>
      </c>
      <c r="AU41" s="1">
        <v>7.0036378784813899E-7</v>
      </c>
      <c r="AV41" s="1">
        <v>-3.5913530459000702E-6</v>
      </c>
      <c r="AW41" s="1">
        <v>1.5330085541043501E-6</v>
      </c>
      <c r="AX41" s="1">
        <v>1.9872097929778301E-7</v>
      </c>
      <c r="AY41" s="1">
        <v>-1.36016396664942E-8</v>
      </c>
      <c r="AZ41" s="1">
        <v>1.7773283034489399E-6</v>
      </c>
      <c r="BA41" s="1">
        <v>4.3767700428089402E-8</v>
      </c>
      <c r="BB41" s="1">
        <v>-6.5576082276651305E-7</v>
      </c>
      <c r="BC41" s="1">
        <v>7.4258115686551503E-7</v>
      </c>
      <c r="BD41">
        <v>-1.54046042808923E-6</v>
      </c>
      <c r="BE41" s="1">
        <v>-7.3206490583544296E-6</v>
      </c>
      <c r="BF41" s="1">
        <v>-1.5476283767069699E-6</v>
      </c>
      <c r="BG41" s="1">
        <v>2.3915255862641601E-6</v>
      </c>
      <c r="BH41" s="1">
        <v>3.7834495422163698E-7</v>
      </c>
      <c r="BI41" s="1">
        <v>2.41264911408254E-7</v>
      </c>
      <c r="BJ41" s="1">
        <v>1.7221771225972499E-6</v>
      </c>
      <c r="BK41" s="1">
        <v>-1.95479606350444E-6</v>
      </c>
      <c r="BL41" s="1">
        <v>-1.27670204123225E-4</v>
      </c>
      <c r="BM41" s="1">
        <v>5.3389599246744702E-6</v>
      </c>
      <c r="BN41" s="1">
        <v>1.68546702675846E-6</v>
      </c>
      <c r="BO41" s="1">
        <v>6.9984906229938998E-7</v>
      </c>
      <c r="BP41" s="1">
        <v>-4.95719188447072E-5</v>
      </c>
      <c r="BQ41" s="1">
        <v>1.0678484993533699E-6</v>
      </c>
      <c r="BR41" s="1">
        <v>1.8248989221267099E-7</v>
      </c>
      <c r="BS41">
        <v>-4.8651789690247696E-6</v>
      </c>
    </row>
    <row r="42" spans="1:71" x14ac:dyDescent="0.25">
      <c r="A42" t="s">
        <v>17</v>
      </c>
      <c r="B42" s="3">
        <v>2.5394285000000299E-3</v>
      </c>
      <c r="C42">
        <v>6.67653792095773E-3</v>
      </c>
      <c r="D42" s="1">
        <v>-1.17995596985791E-9</v>
      </c>
      <c r="E42" s="1">
        <v>1.0549448993979199E-7</v>
      </c>
      <c r="F42" s="1">
        <v>-5.1256055527984602E-6</v>
      </c>
      <c r="G42" s="1">
        <v>-1.26080581387653E-8</v>
      </c>
      <c r="H42" s="1">
        <v>-4.5337974186533501E-7</v>
      </c>
      <c r="I42" s="1">
        <v>-8.4571300027680203E-8</v>
      </c>
      <c r="J42" s="1">
        <v>-2.3186262628520299E-7</v>
      </c>
      <c r="K42" s="1">
        <v>-3.9223965113947898E-7</v>
      </c>
      <c r="L42" s="1">
        <v>-1.6578651014575499E-7</v>
      </c>
      <c r="M42" s="1">
        <v>1.01353673211174E-7</v>
      </c>
      <c r="N42" s="1">
        <v>-1.2505544763285E-8</v>
      </c>
      <c r="O42" s="1">
        <v>-4.8155975255079803E-8</v>
      </c>
      <c r="P42" s="1">
        <v>7.5641741542955101E-9</v>
      </c>
      <c r="Q42" s="1">
        <v>2.1362596497006701E-7</v>
      </c>
      <c r="R42" s="1">
        <v>-3.29198491975495E-5</v>
      </c>
      <c r="S42" s="1">
        <v>-1.37955940004873E-7</v>
      </c>
      <c r="T42" s="1">
        <v>5.4195643358315698E-7</v>
      </c>
      <c r="U42" s="1">
        <v>4.2973992102003901E-7</v>
      </c>
      <c r="V42" s="1">
        <v>5.8326526932190302E-8</v>
      </c>
      <c r="W42" s="1">
        <v>-2.7259489853051301E-8</v>
      </c>
      <c r="X42" s="1">
        <v>4.5501988638391098E-7</v>
      </c>
      <c r="Y42" s="1">
        <v>8.4436194029509702E-10</v>
      </c>
      <c r="Z42" s="1">
        <v>2.63525972732964E-7</v>
      </c>
      <c r="AA42" s="1">
        <v>9.4930201054769399E-7</v>
      </c>
      <c r="AB42" s="1">
        <v>2.8810579963850801E-7</v>
      </c>
      <c r="AC42" s="1">
        <v>-5.9585427423570003E-8</v>
      </c>
      <c r="AD42" s="1">
        <v>6.9039722894302899E-9</v>
      </c>
      <c r="AE42" s="1">
        <v>-5.5485425157509102E-8</v>
      </c>
      <c r="AF42" s="1">
        <v>-1.4519775793589401E-6</v>
      </c>
      <c r="AG42" s="1">
        <v>-9.1283434579093394E-8</v>
      </c>
      <c r="AH42" s="1">
        <v>2.9915489297007703E-8</v>
      </c>
      <c r="AI42" s="1">
        <v>-4.5380165007928503E-8</v>
      </c>
      <c r="AJ42" s="1">
        <v>4.0461429589001501E-8</v>
      </c>
      <c r="AK42" s="1">
        <v>3.6337078434982098E-8</v>
      </c>
      <c r="AL42" s="1">
        <v>-5.8932406341706E-8</v>
      </c>
      <c r="AM42" s="1">
        <v>4.9227781544249798E-7</v>
      </c>
      <c r="AN42" s="1">
        <v>7.2409984677713794E-8</v>
      </c>
      <c r="AO42" s="1">
        <v>4.7473167418249002E-7</v>
      </c>
      <c r="AP42" s="1">
        <v>1.4238308775380801E-7</v>
      </c>
      <c r="AQ42" s="1">
        <v>4.6770753741767699E-7</v>
      </c>
      <c r="AR42" s="1">
        <v>4.4576158609986603E-5</v>
      </c>
      <c r="AS42" s="1">
        <v>4.9167393232734602E-7</v>
      </c>
      <c r="AT42" s="1">
        <v>3.71427158504162E-7</v>
      </c>
      <c r="AU42" s="1">
        <v>-1.7180152216498101E-7</v>
      </c>
      <c r="AV42" s="1">
        <v>-9.570148670616921E-7</v>
      </c>
      <c r="AW42" s="1">
        <v>-4.6698500480358901E-7</v>
      </c>
      <c r="AX42" s="1">
        <v>8.7542593668495592E-9</v>
      </c>
      <c r="AY42" s="1">
        <v>1.8994788344960199E-7</v>
      </c>
      <c r="AZ42" s="1">
        <v>-3.8651628374072101E-7</v>
      </c>
      <c r="BA42" s="1">
        <v>-1.6552705053867201E-8</v>
      </c>
      <c r="BB42" s="1">
        <v>3.2610818106604302E-7</v>
      </c>
      <c r="BC42" s="1">
        <v>-1.01765293119424E-6</v>
      </c>
      <c r="BD42" s="1">
        <v>-1.4114197681389501E-7</v>
      </c>
      <c r="BE42" s="1">
        <v>2.49828145322235E-7</v>
      </c>
      <c r="BF42" s="1">
        <v>-6.6429400969534704E-6</v>
      </c>
      <c r="BG42" s="1">
        <v>-2.0164395822028099E-6</v>
      </c>
      <c r="BH42" s="1">
        <v>-1.5197272655436601E-7</v>
      </c>
      <c r="BI42" s="1">
        <v>-1.5398964914787601E-7</v>
      </c>
      <c r="BJ42" s="1">
        <v>-1.8250353143834201E-7</v>
      </c>
      <c r="BK42" s="1">
        <v>-7.5699334319872304E-7</v>
      </c>
      <c r="BL42" s="1">
        <v>4.20820439116455E-7</v>
      </c>
      <c r="BM42" s="1">
        <v>-2.8210097464859298E-6</v>
      </c>
      <c r="BN42" s="1">
        <v>-1.1711264758060001E-7</v>
      </c>
      <c r="BO42" s="1">
        <v>1.5768562258530501E-6</v>
      </c>
      <c r="BP42" s="1">
        <v>-1.2412491741005701E-6</v>
      </c>
      <c r="BQ42" s="1">
        <v>-1.1716425181839099E-8</v>
      </c>
      <c r="BR42" s="1">
        <v>7.7219356962998304E-7</v>
      </c>
      <c r="BS42">
        <v>4.4674405064723902E-6</v>
      </c>
    </row>
    <row r="43" spans="1:71" x14ac:dyDescent="0.25">
      <c r="A43" t="s">
        <v>58</v>
      </c>
      <c r="B43" s="3">
        <v>1.0952924899999999E-2</v>
      </c>
      <c r="C43">
        <v>2.04303224228812E-2</v>
      </c>
      <c r="D43" s="1">
        <v>-8.66466514005158E-9</v>
      </c>
      <c r="E43" s="1">
        <v>-6.6407333144479294E-8</v>
      </c>
      <c r="F43" s="1">
        <v>2.6091230543542202E-7</v>
      </c>
      <c r="G43" s="1">
        <v>4.5945708146249201E-11</v>
      </c>
      <c r="H43" s="1">
        <v>-3.4550949989414599E-7</v>
      </c>
      <c r="I43" s="1">
        <v>-4.0609240545895998E-7</v>
      </c>
      <c r="J43" s="1">
        <v>1.72073611348749E-6</v>
      </c>
      <c r="K43" s="1">
        <v>-2.0049174951330101E-6</v>
      </c>
      <c r="L43" s="1">
        <v>5.1990268311850296E-7</v>
      </c>
      <c r="M43" s="1">
        <v>-2.8151696593622202E-7</v>
      </c>
      <c r="N43" s="1">
        <v>-1.42877911806008E-7</v>
      </c>
      <c r="O43" s="1">
        <v>-5.3086497135714397E-8</v>
      </c>
      <c r="P43" s="1">
        <v>-1.9433090695793499E-8</v>
      </c>
      <c r="Q43" s="1">
        <v>2.1353498307149799E-6</v>
      </c>
      <c r="R43" s="1">
        <v>1.8802357544046201E-7</v>
      </c>
      <c r="S43" s="1">
        <v>-8.6034553120793305E-5</v>
      </c>
      <c r="T43" s="1">
        <v>-1.17449579710498E-6</v>
      </c>
      <c r="U43" s="1">
        <v>1.05047684208293E-6</v>
      </c>
      <c r="V43" s="1">
        <v>4.6495069225625904E-6</v>
      </c>
      <c r="W43" s="1">
        <v>4.7904842225569096E-7</v>
      </c>
      <c r="X43" s="1">
        <v>1.0134465131922099E-6</v>
      </c>
      <c r="Y43" s="1">
        <v>1.0804670326517101E-7</v>
      </c>
      <c r="Z43" s="1">
        <v>1.7839759891723501E-6</v>
      </c>
      <c r="AA43" s="1">
        <v>-7.4698661039495402E-7</v>
      </c>
      <c r="AB43" s="1">
        <v>6.1645542335599304E-7</v>
      </c>
      <c r="AC43" s="1">
        <v>5.5050771740015404E-7</v>
      </c>
      <c r="AD43" s="1">
        <v>5.1046945172057299E-8</v>
      </c>
      <c r="AE43" s="1">
        <v>2.7987613547004799E-8</v>
      </c>
      <c r="AF43" s="1">
        <v>3.14236358807758E-7</v>
      </c>
      <c r="AG43" s="1">
        <v>1.83053924097443E-6</v>
      </c>
      <c r="AH43" s="1">
        <v>-2.11067849978558E-7</v>
      </c>
      <c r="AI43" s="1">
        <v>6.8475688951989801E-7</v>
      </c>
      <c r="AJ43" s="1">
        <v>-1.9153273821388499E-8</v>
      </c>
      <c r="AK43" s="1">
        <v>4.6973937582554903E-6</v>
      </c>
      <c r="AL43" s="1">
        <v>6.9732153317068799E-7</v>
      </c>
      <c r="AM43" s="1">
        <v>9.5363157287387302E-7</v>
      </c>
      <c r="AN43" s="1">
        <v>7.8734427366414101E-7</v>
      </c>
      <c r="AO43" s="1">
        <v>8.0595494471706805E-8</v>
      </c>
      <c r="AP43" s="1">
        <v>-2.0264614452005599E-8</v>
      </c>
      <c r="AQ43" s="1">
        <v>9.9655148978020799E-7</v>
      </c>
      <c r="AR43">
        <v>4.9167393232734602E-7</v>
      </c>
      <c r="AS43" s="1">
        <v>4.17398074302885E-4</v>
      </c>
      <c r="AT43" s="1">
        <v>-1.85309600702441E-5</v>
      </c>
      <c r="AU43" s="1">
        <v>-7.7088951073804907E-6</v>
      </c>
      <c r="AV43" s="1">
        <v>-2.9392924805601999E-6</v>
      </c>
      <c r="AW43" s="1">
        <v>-3.8658675857215399E-7</v>
      </c>
      <c r="AX43" s="1">
        <v>-1.5895880954087599E-7</v>
      </c>
      <c r="AY43" s="1">
        <v>2.55660276935992E-7</v>
      </c>
      <c r="AZ43" s="1">
        <v>1.36197615692951E-6</v>
      </c>
      <c r="BA43" s="1">
        <v>1.18096045427962E-7</v>
      </c>
      <c r="BB43" s="1">
        <v>1.0145194780176401E-7</v>
      </c>
      <c r="BC43" s="1">
        <v>7.2881131855265204E-7</v>
      </c>
      <c r="BD43" s="1">
        <v>1.1982773804972599E-6</v>
      </c>
      <c r="BE43" s="1">
        <v>-1.68188703623138E-7</v>
      </c>
      <c r="BF43" s="1">
        <v>-1.44086007296194E-5</v>
      </c>
      <c r="BG43" s="1">
        <v>-2.1797552606184301E-4</v>
      </c>
      <c r="BH43" s="1">
        <v>1.11589723544088E-6</v>
      </c>
      <c r="BI43" s="1">
        <v>9.8716648505652603E-7</v>
      </c>
      <c r="BJ43" s="1">
        <v>-2.9316041798399598E-6</v>
      </c>
      <c r="BK43" s="1">
        <v>2.2501224420430099E-6</v>
      </c>
      <c r="BL43" s="1">
        <v>1.6810946057507599E-6</v>
      </c>
      <c r="BM43" s="1">
        <v>-3.7803621278658697E-5</v>
      </c>
      <c r="BN43" s="1">
        <v>1.21086951345172E-7</v>
      </c>
      <c r="BO43" s="1">
        <v>-2.7368025738872299E-6</v>
      </c>
      <c r="BP43" s="1">
        <v>-5.5365857713876698E-6</v>
      </c>
      <c r="BQ43" s="1">
        <v>-3.6620054286978001E-5</v>
      </c>
      <c r="BR43" s="1">
        <v>-2.0252338161594601E-5</v>
      </c>
      <c r="BS43">
        <v>5.6858128673286996E-6</v>
      </c>
    </row>
    <row r="44" spans="1:71" x14ac:dyDescent="0.25">
      <c r="A44" t="s">
        <v>19</v>
      </c>
      <c r="B44" s="3">
        <v>1.6472177100000401E-2</v>
      </c>
      <c r="C44">
        <v>2.5435898318299802E-2</v>
      </c>
      <c r="D44" s="1">
        <v>2.2795672438600201E-8</v>
      </c>
      <c r="E44" s="1">
        <v>8.65649271643724E-7</v>
      </c>
      <c r="F44" s="1">
        <v>7.0902964483590597E-7</v>
      </c>
      <c r="G44" s="1">
        <v>4.7906729682724599E-9</v>
      </c>
      <c r="H44" s="1">
        <v>-9.7461579267577097E-8</v>
      </c>
      <c r="I44" s="1">
        <v>-6.7991611618541102E-7</v>
      </c>
      <c r="J44" s="1">
        <v>1.0632140622497199E-6</v>
      </c>
      <c r="K44" s="1">
        <v>2.1890621041583902E-6</v>
      </c>
      <c r="L44" s="1">
        <v>-3.6539635012041799E-7</v>
      </c>
      <c r="M44" s="1">
        <v>-6.0231109361473696E-7</v>
      </c>
      <c r="N44" s="1">
        <v>-1.1697223552088999E-7</v>
      </c>
      <c r="O44" s="1">
        <v>-3.4602400692514401E-8</v>
      </c>
      <c r="P44" s="1">
        <v>-1.1174445600804701E-8</v>
      </c>
      <c r="Q44" s="1">
        <v>-1.26252664307609E-6</v>
      </c>
      <c r="R44" s="1">
        <v>-2.50588906869966E-6</v>
      </c>
      <c r="S44" s="1">
        <v>-7.33636032640683E-6</v>
      </c>
      <c r="T44" s="1">
        <v>-9.4310541618689795E-5</v>
      </c>
      <c r="U44" s="1">
        <v>1.96348889378913E-6</v>
      </c>
      <c r="V44" s="1">
        <v>3.7758436708473401E-6</v>
      </c>
      <c r="W44" s="1">
        <v>3.0124313544613401E-6</v>
      </c>
      <c r="X44" s="1">
        <v>1.8157671245227699E-6</v>
      </c>
      <c r="Y44" s="1">
        <v>1.02944484531835E-7</v>
      </c>
      <c r="Z44" s="1">
        <v>-2.0281009219319799E-7</v>
      </c>
      <c r="AA44" s="1">
        <v>8.0893107430928495E-6</v>
      </c>
      <c r="AB44" s="1">
        <v>-9.2210853692618995E-7</v>
      </c>
      <c r="AC44" s="1">
        <v>4.4454410584867201E-7</v>
      </c>
      <c r="AD44" s="1">
        <v>1.0210489994848601E-7</v>
      </c>
      <c r="AE44" s="1">
        <v>2.0547906722500201E-8</v>
      </c>
      <c r="AF44" s="1">
        <v>-2.7151280551382301E-6</v>
      </c>
      <c r="AG44" s="1">
        <v>2.8111603057862801E-6</v>
      </c>
      <c r="AH44" s="1">
        <v>-1.3640745654626801E-7</v>
      </c>
      <c r="AI44" s="1">
        <v>7.1370830200414198E-7</v>
      </c>
      <c r="AJ44" s="1">
        <v>4.3696039991296603E-7</v>
      </c>
      <c r="AK44" s="1">
        <v>4.1194927077660198E-7</v>
      </c>
      <c r="AL44" s="1">
        <v>2.90716581649241E-7</v>
      </c>
      <c r="AM44" s="1">
        <v>9.2211116217118596E-7</v>
      </c>
      <c r="AN44" s="1">
        <v>6.1102106684294798E-8</v>
      </c>
      <c r="AO44" s="1">
        <v>-1.86041737310163E-7</v>
      </c>
      <c r="AP44" s="1">
        <v>-5.4872975477306397E-7</v>
      </c>
      <c r="AQ44" s="1">
        <v>1.94349124507777E-7</v>
      </c>
      <c r="AR44" s="1">
        <v>3.71427158504162E-7</v>
      </c>
      <c r="AS44">
        <v>-1.85309600702441E-5</v>
      </c>
      <c r="AT44" s="1">
        <v>6.4698492325888999E-4</v>
      </c>
      <c r="AU44" s="1">
        <v>-1.94761372465987E-5</v>
      </c>
      <c r="AV44" s="1">
        <v>-2.7023277161841298E-6</v>
      </c>
      <c r="AW44" s="1">
        <v>-1.0898031801528399E-6</v>
      </c>
      <c r="AX44" s="1">
        <v>-6.5184582301762204E-7</v>
      </c>
      <c r="AY44" s="1">
        <v>-5.0623412314034703E-7</v>
      </c>
      <c r="AZ44" s="1">
        <v>1.0437589424432299E-7</v>
      </c>
      <c r="BA44" s="1">
        <v>3.9322142468394898E-7</v>
      </c>
      <c r="BB44" s="1">
        <v>1.1736819812455299E-6</v>
      </c>
      <c r="BC44" s="1">
        <v>4.8510607555319901E-6</v>
      </c>
      <c r="BD44" s="1">
        <v>2.77415865311792E-8</v>
      </c>
      <c r="BE44" s="1">
        <v>7.6244559449327398E-6</v>
      </c>
      <c r="BF44" s="1">
        <v>-3.3527331533861602E-5</v>
      </c>
      <c r="BG44" s="1">
        <v>-2.1662139571747001E-4</v>
      </c>
      <c r="BH44" s="1">
        <v>1.2204650770182699E-6</v>
      </c>
      <c r="BI44" s="1">
        <v>-7.4038184831160695E-7</v>
      </c>
      <c r="BJ44" s="1">
        <v>-6.4551804190671704E-6</v>
      </c>
      <c r="BK44" s="1">
        <v>-2.1680433945609602E-6</v>
      </c>
      <c r="BL44" s="1">
        <v>2.3958147946418901E-6</v>
      </c>
      <c r="BM44" s="1">
        <v>-7.9566616852077207E-5</v>
      </c>
      <c r="BN44" s="1">
        <v>4.0607329031764901E-7</v>
      </c>
      <c r="BO44" s="1">
        <v>-6.2851730423097098E-6</v>
      </c>
      <c r="BP44" s="1">
        <v>-5.1761652189333296E-7</v>
      </c>
      <c r="BQ44" s="1">
        <v>-7.0521798341479497E-5</v>
      </c>
      <c r="BR44" s="1">
        <v>-1.1736840479654601E-4</v>
      </c>
      <c r="BS44">
        <v>-6.8131948914960899E-6</v>
      </c>
    </row>
    <row r="45" spans="1:71" x14ac:dyDescent="0.25">
      <c r="A45" t="s">
        <v>45</v>
      </c>
      <c r="B45" s="3">
        <v>1.9757114299999701E-2</v>
      </c>
      <c r="C45">
        <v>3.6980013047709301E-2</v>
      </c>
      <c r="D45" s="1">
        <v>-1.27308186740723E-8</v>
      </c>
      <c r="E45" s="1">
        <v>1.83638165207454E-7</v>
      </c>
      <c r="F45" s="1">
        <v>-5.5855432068099695E-7</v>
      </c>
      <c r="G45" s="1">
        <v>-1.0941011398021399E-8</v>
      </c>
      <c r="H45" s="1">
        <v>8.8840978168290499E-8</v>
      </c>
      <c r="I45" s="1">
        <v>9.5180214808994897E-7</v>
      </c>
      <c r="J45" s="1">
        <v>1.3126869241478999E-6</v>
      </c>
      <c r="K45" s="1">
        <v>-3.20717010714053E-6</v>
      </c>
      <c r="L45" s="1">
        <v>5.7172861484778501E-7</v>
      </c>
      <c r="M45" s="1">
        <v>-1.68005941361472E-6</v>
      </c>
      <c r="N45" s="1">
        <v>9.6974392568586904E-7</v>
      </c>
      <c r="O45" s="1">
        <v>3.1299069830452297E-8</v>
      </c>
      <c r="P45" s="1">
        <v>3.9472709524703303E-8</v>
      </c>
      <c r="Q45" s="1">
        <v>-7.8060931785896892E-6</v>
      </c>
      <c r="R45" s="1">
        <v>-3.1097659529005699E-5</v>
      </c>
      <c r="S45" s="1">
        <v>-1.1442493285540599E-6</v>
      </c>
      <c r="T45" s="1">
        <v>-2.21213673727209E-6</v>
      </c>
      <c r="U45" s="1">
        <v>-9.4910621291270896E-5</v>
      </c>
      <c r="V45" s="1">
        <v>2.2100027897998099E-6</v>
      </c>
      <c r="W45" s="1">
        <v>4.7705573321612299E-7</v>
      </c>
      <c r="X45" s="1">
        <v>-1.11595579789426E-6</v>
      </c>
      <c r="Y45" s="1">
        <v>2.5381327723293698E-6</v>
      </c>
      <c r="Z45" s="1">
        <v>4.2446335489908101E-6</v>
      </c>
      <c r="AA45" s="1">
        <v>-2.2239208624059601E-6</v>
      </c>
      <c r="AB45" s="1">
        <v>-6.98601299816522E-7</v>
      </c>
      <c r="AC45" s="1">
        <v>7.5965412216938798E-7</v>
      </c>
      <c r="AD45" s="1">
        <v>-1.0952266177491001E-7</v>
      </c>
      <c r="AE45" s="1">
        <v>1.1978987736079299E-7</v>
      </c>
      <c r="AF45" s="1">
        <v>-5.71291728363972E-6</v>
      </c>
      <c r="AG45" s="1">
        <v>1.2825113601064E-7</v>
      </c>
      <c r="AH45" s="1">
        <v>2.59191384488505E-7</v>
      </c>
      <c r="AI45" s="1">
        <v>-5.58677672722221E-7</v>
      </c>
      <c r="AJ45" s="1">
        <v>-7.3187805856118395E-8</v>
      </c>
      <c r="AK45" s="1">
        <v>1.9852631659481E-6</v>
      </c>
      <c r="AL45" s="1">
        <v>-4.9835664414285097E-7</v>
      </c>
      <c r="AM45" s="1">
        <v>-2.8137096289425E-8</v>
      </c>
      <c r="AN45" s="1">
        <v>-3.2185203534780503E-7</v>
      </c>
      <c r="AO45" s="1">
        <v>1.70738195988293E-6</v>
      </c>
      <c r="AP45" s="1">
        <v>3.25658696611084E-6</v>
      </c>
      <c r="AQ45" s="1">
        <v>7.0036378784813899E-7</v>
      </c>
      <c r="AR45" s="1">
        <v>-1.7180152216498101E-7</v>
      </c>
      <c r="AS45" s="1">
        <v>-7.7088951073804907E-6</v>
      </c>
      <c r="AT45" s="1">
        <v>-1.94761372465987E-5</v>
      </c>
      <c r="AU45" s="1">
        <v>1.36752136500875E-3</v>
      </c>
      <c r="AV45" s="1">
        <v>-5.7870994350848996E-6</v>
      </c>
      <c r="AW45" s="1">
        <v>-2.07443568094795E-6</v>
      </c>
      <c r="AX45" s="1">
        <v>-7.1031281924702596E-7</v>
      </c>
      <c r="AY45" s="1">
        <v>3.9224392355033701E-7</v>
      </c>
      <c r="AZ45" s="1">
        <v>-3.71624516049453E-6</v>
      </c>
      <c r="BA45" s="1">
        <v>7.0683159713399E-8</v>
      </c>
      <c r="BB45" s="1">
        <v>3.6874272104700199E-7</v>
      </c>
      <c r="BC45" s="1">
        <v>2.88992419715359E-6</v>
      </c>
      <c r="BD45" s="1">
        <v>8.2782078759835398E-7</v>
      </c>
      <c r="BE45" s="1">
        <v>-2.1180411560692201E-6</v>
      </c>
      <c r="BF45" s="1">
        <v>-1.5807238945681601E-4</v>
      </c>
      <c r="BG45" s="1">
        <v>-1.8750700667659299E-4</v>
      </c>
      <c r="BH45" s="1">
        <v>1.11580834817512E-6</v>
      </c>
      <c r="BI45" s="1">
        <v>4.5416664512548597E-7</v>
      </c>
      <c r="BJ45" s="1">
        <v>-4.9445251716090502E-5</v>
      </c>
      <c r="BK45" s="1">
        <v>-3.8249698059132797E-6</v>
      </c>
      <c r="BL45" s="1">
        <v>-4.5369772972531401E-6</v>
      </c>
      <c r="BM45" s="1">
        <v>-5.0102214957600095E-4</v>
      </c>
      <c r="BN45" s="1">
        <v>2.31664624685284E-6</v>
      </c>
      <c r="BO45" s="1">
        <v>-1.7924088743672499E-5</v>
      </c>
      <c r="BP45" s="1">
        <v>-2.84161541750927E-5</v>
      </c>
      <c r="BQ45" s="1">
        <v>-2.0031726563947899E-4</v>
      </c>
      <c r="BR45" s="1">
        <v>-2.1986286291351698E-5</v>
      </c>
      <c r="BS45">
        <v>-2.9696068413598302E-5</v>
      </c>
    </row>
    <row r="46" spans="1:71" x14ac:dyDescent="0.25">
      <c r="A46" t="s">
        <v>70</v>
      </c>
      <c r="B46" s="3">
        <v>5.1297751799999999E-2</v>
      </c>
      <c r="C46">
        <v>6.3673247404004693E-2</v>
      </c>
      <c r="D46" s="1">
        <v>2.0182377436629101E-9</v>
      </c>
      <c r="E46" s="1">
        <v>2.0152223742904398E-6</v>
      </c>
      <c r="F46" s="1">
        <v>-1.0406038681754401E-6</v>
      </c>
      <c r="G46" s="1">
        <v>-3.86197207528103E-8</v>
      </c>
      <c r="H46" s="1">
        <v>-1.62316577381653E-6</v>
      </c>
      <c r="I46" s="1">
        <v>4.0893287871652802E-6</v>
      </c>
      <c r="J46" s="1">
        <v>-2.1629197174403999E-6</v>
      </c>
      <c r="K46" s="1">
        <v>-2.0033385451964E-5</v>
      </c>
      <c r="L46" s="1">
        <v>-1.1709584491741E-6</v>
      </c>
      <c r="M46" s="1">
        <v>1.9810149149213701E-6</v>
      </c>
      <c r="N46" s="1">
        <v>3.7107716763658502E-7</v>
      </c>
      <c r="O46" s="1">
        <v>2.3093597719411001E-7</v>
      </c>
      <c r="P46" s="1">
        <v>1.26637164659795E-7</v>
      </c>
      <c r="Q46" s="1">
        <v>1.12344735588066E-6</v>
      </c>
      <c r="R46" s="1">
        <v>3.3538714710657498E-6</v>
      </c>
      <c r="S46" s="1">
        <v>3.7352886281239301E-6</v>
      </c>
      <c r="T46" s="1">
        <v>-3.0639171039021501E-6</v>
      </c>
      <c r="U46" s="1">
        <v>-2.4475602367273801E-6</v>
      </c>
      <c r="V46" s="1">
        <v>8.9231087730262802E-7</v>
      </c>
      <c r="W46" s="1">
        <v>-1.17465026620211E-7</v>
      </c>
      <c r="X46" s="1">
        <v>-2.0322014083142999E-6</v>
      </c>
      <c r="Y46" s="1">
        <v>-3.73990735966578E-8</v>
      </c>
      <c r="Z46" s="1">
        <v>-1.61221414889367E-4</v>
      </c>
      <c r="AA46" s="1">
        <v>-4.8952564465142598E-4</v>
      </c>
      <c r="AB46" s="1">
        <v>-1.3818115889217501E-5</v>
      </c>
      <c r="AC46" s="1">
        <v>2.85271876428E-6</v>
      </c>
      <c r="AD46" s="1">
        <v>-1.1218679146475901E-5</v>
      </c>
      <c r="AE46" s="1">
        <v>1.62265357894184E-6</v>
      </c>
      <c r="AF46" s="1">
        <v>-2.3815981913252699E-4</v>
      </c>
      <c r="AG46" s="1">
        <v>-2.3077492470922E-4</v>
      </c>
      <c r="AH46" s="1">
        <v>-5.7748153360732104E-7</v>
      </c>
      <c r="AI46" s="1">
        <v>-1.4575691491320601E-6</v>
      </c>
      <c r="AJ46" s="1">
        <v>-4.6794612488239602E-7</v>
      </c>
      <c r="AK46" s="1">
        <v>6.9279872150671497E-6</v>
      </c>
      <c r="AL46" s="1">
        <v>1.5354638260887801E-6</v>
      </c>
      <c r="AM46" s="1">
        <v>5.2187180713059904E-6</v>
      </c>
      <c r="AN46" s="1">
        <v>1.3278014464422299E-6</v>
      </c>
      <c r="AO46" s="1">
        <v>8.7394361765909999E-7</v>
      </c>
      <c r="AP46" s="1">
        <v>1.1332636854899199E-6</v>
      </c>
      <c r="AQ46" s="1">
        <v>-3.5913530459000702E-6</v>
      </c>
      <c r="AR46" s="1">
        <v>-9.570148670616921E-7</v>
      </c>
      <c r="AS46" s="1">
        <v>-2.9392924805601999E-6</v>
      </c>
      <c r="AT46" s="1">
        <v>-2.7023277161841298E-6</v>
      </c>
      <c r="AU46">
        <v>-5.7870994350848996E-6</v>
      </c>
      <c r="AV46" s="1">
        <v>4.0542824349715902E-3</v>
      </c>
      <c r="AW46" s="1">
        <v>-9.9435938277812097E-6</v>
      </c>
      <c r="AX46" s="1">
        <v>-1.79562910476997E-6</v>
      </c>
      <c r="AY46" s="1">
        <v>-8.5286123638324899E-8</v>
      </c>
      <c r="AZ46" s="1">
        <v>2.1190072034453902E-6</v>
      </c>
      <c r="BA46" s="1">
        <v>-3.7731317138646598E-7</v>
      </c>
      <c r="BB46" s="1">
        <v>2.24932314276219E-6</v>
      </c>
      <c r="BC46" s="1">
        <v>1.5890549352311001E-6</v>
      </c>
      <c r="BD46" s="1">
        <v>2.9251237396877201E-7</v>
      </c>
      <c r="BE46" s="1">
        <v>-1.01439179774761E-4</v>
      </c>
      <c r="BF46" s="1">
        <v>-2.5827158006881002E-5</v>
      </c>
      <c r="BG46" s="1">
        <v>-7.1620170678798198E-5</v>
      </c>
      <c r="BH46" s="1">
        <v>-2.1965356475764202E-6</v>
      </c>
      <c r="BI46" s="1">
        <v>1.04002999519235E-5</v>
      </c>
      <c r="BJ46" s="1">
        <v>-6.2362153177716398E-5</v>
      </c>
      <c r="BK46" s="1">
        <v>-1.41273715117876E-6</v>
      </c>
      <c r="BL46" s="1">
        <v>-9.9140245179736298E-5</v>
      </c>
      <c r="BM46" s="1">
        <v>-6.1205020648945696E-5</v>
      </c>
      <c r="BN46" s="1">
        <v>-3.8133042580878801E-5</v>
      </c>
      <c r="BO46" s="1">
        <v>-3.1282304880633499E-5</v>
      </c>
      <c r="BP46" s="1">
        <v>-7.4586255456489197E-4</v>
      </c>
      <c r="BQ46" s="1">
        <v>-2.84261469009273E-4</v>
      </c>
      <c r="BR46" s="1">
        <v>4.2509087216986701E-6</v>
      </c>
      <c r="BS46">
        <v>-1.3806859723851199E-3</v>
      </c>
    </row>
    <row r="47" spans="1:71" x14ac:dyDescent="0.25">
      <c r="A47" t="s">
        <v>28</v>
      </c>
      <c r="B47" s="3">
        <v>9.7685109999998496E-3</v>
      </c>
      <c r="C47">
        <v>1.6284939522935301E-2</v>
      </c>
      <c r="D47" s="1">
        <v>-7.7502642403951598E-10</v>
      </c>
      <c r="E47" s="1">
        <v>1.4684130377730101E-7</v>
      </c>
      <c r="F47" s="1">
        <v>-4.8910006292074897E-7</v>
      </c>
      <c r="G47" s="1">
        <v>-4.6166430301292203E-8</v>
      </c>
      <c r="H47" s="1">
        <v>1.17963280124228E-6</v>
      </c>
      <c r="I47" s="1">
        <v>3.8671031564955699E-7</v>
      </c>
      <c r="J47" s="1">
        <v>2.2843763421759E-6</v>
      </c>
      <c r="K47" s="1">
        <v>1.73681919306168E-6</v>
      </c>
      <c r="L47" s="1">
        <v>2.60393281990453E-7</v>
      </c>
      <c r="M47" s="1">
        <v>1.1114982384920599E-6</v>
      </c>
      <c r="N47" s="1">
        <v>-3.8984287597120299E-8</v>
      </c>
      <c r="O47" s="1">
        <v>1.4889157644997101E-7</v>
      </c>
      <c r="P47" s="1">
        <v>4.91086103034569E-8</v>
      </c>
      <c r="Q47" s="1">
        <v>4.7714552806291796E-7</v>
      </c>
      <c r="R47" s="1">
        <v>1.4944323430905101E-6</v>
      </c>
      <c r="S47" s="1">
        <v>1.1932510872847401E-6</v>
      </c>
      <c r="T47" s="1">
        <v>5.5087056051809697E-8</v>
      </c>
      <c r="U47" s="1">
        <v>4.8163721524566102E-8</v>
      </c>
      <c r="V47" s="1">
        <v>4.2862634290557998E-7</v>
      </c>
      <c r="W47" s="1">
        <v>4.46741454581237E-7</v>
      </c>
      <c r="X47" s="1">
        <v>-1.7271952721955401E-6</v>
      </c>
      <c r="Y47" s="1">
        <v>2.9361074577067299E-8</v>
      </c>
      <c r="Z47" s="1">
        <v>7.2826596853792996E-7</v>
      </c>
      <c r="AA47" s="1">
        <v>9.3392406831553695E-7</v>
      </c>
      <c r="AB47" s="1">
        <v>-4.5248629188302501E-7</v>
      </c>
      <c r="AC47" s="1">
        <v>-4.9901444829431803E-5</v>
      </c>
      <c r="AD47" s="1">
        <v>1.01495901963651E-7</v>
      </c>
      <c r="AE47" s="1">
        <v>1.7140287560964101E-6</v>
      </c>
      <c r="AF47" s="1">
        <v>-1.8784075791304498E-5</v>
      </c>
      <c r="AG47" s="1">
        <v>2.6194332266597601E-7</v>
      </c>
      <c r="AH47" s="1">
        <v>-9.0631469181327394E-8</v>
      </c>
      <c r="AI47" s="1">
        <v>3.9239102561212397E-8</v>
      </c>
      <c r="AJ47" s="1">
        <v>1.35279301926436E-6</v>
      </c>
      <c r="AK47" s="1">
        <v>-2.92653764614015E-8</v>
      </c>
      <c r="AL47" s="1">
        <v>-1.4886783032093099E-7</v>
      </c>
      <c r="AM47" s="1">
        <v>-6.9618193416100498E-7</v>
      </c>
      <c r="AN47" s="1">
        <v>5.1612521817248198E-7</v>
      </c>
      <c r="AO47" s="1">
        <v>1.41949050651868E-6</v>
      </c>
      <c r="AP47" s="1">
        <v>1.9408349733574701E-7</v>
      </c>
      <c r="AQ47" s="1">
        <v>1.5330085541043501E-6</v>
      </c>
      <c r="AR47" s="1">
        <v>-4.6698500480358901E-7</v>
      </c>
      <c r="AS47" s="1">
        <v>-3.8658675857215399E-7</v>
      </c>
      <c r="AT47" s="1">
        <v>-1.0898031801528399E-6</v>
      </c>
      <c r="AU47" s="1">
        <v>-2.07443568094795E-6</v>
      </c>
      <c r="AV47" s="1">
        <v>-9.9435938277812097E-6</v>
      </c>
      <c r="AW47" s="1">
        <v>2.6519925526566199E-4</v>
      </c>
      <c r="AX47" s="1">
        <v>2.32587184581617E-7</v>
      </c>
      <c r="AY47" s="1">
        <v>1.15589443648586E-6</v>
      </c>
      <c r="AZ47" s="1">
        <v>2.8382125707829101E-7</v>
      </c>
      <c r="BA47" s="1">
        <v>2.5974142348316702E-7</v>
      </c>
      <c r="BB47" s="1">
        <v>1.5039643302951699E-6</v>
      </c>
      <c r="BC47" s="1">
        <v>-1.79193616873501E-7</v>
      </c>
      <c r="BD47" s="1">
        <v>-3.5733641327676199E-7</v>
      </c>
      <c r="BE47" s="1">
        <v>5.6848327488619297E-6</v>
      </c>
      <c r="BF47" s="1">
        <v>-7.4866787352574102E-7</v>
      </c>
      <c r="BG47" s="1">
        <v>2.3822126611132901E-6</v>
      </c>
      <c r="BH47" s="1">
        <v>7.8168231890136502E-7</v>
      </c>
      <c r="BI47" s="1">
        <v>1.14792721878545E-7</v>
      </c>
      <c r="BJ47" s="1">
        <v>1.89692584944424E-6</v>
      </c>
      <c r="BK47" s="1">
        <v>1.72337864561996E-6</v>
      </c>
      <c r="BL47" s="1">
        <v>1.73870292163646E-6</v>
      </c>
      <c r="BM47" s="1">
        <v>5.8360124500016896E-6</v>
      </c>
      <c r="BN47" s="1">
        <v>1.2493588217436601E-6</v>
      </c>
      <c r="BO47" s="1">
        <v>1.37708125503988E-6</v>
      </c>
      <c r="BP47" s="1">
        <v>-1.0068342799597901E-5</v>
      </c>
      <c r="BQ47" s="1">
        <v>7.9921073202922107E-6</v>
      </c>
      <c r="BR47" s="1">
        <v>1.6055312253795601E-7</v>
      </c>
      <c r="BS47">
        <v>-2.2212426316126801E-4</v>
      </c>
    </row>
    <row r="48" spans="1:71" x14ac:dyDescent="0.25">
      <c r="A48" t="s">
        <v>25</v>
      </c>
      <c r="B48" s="3">
        <v>3.1103093999999801E-3</v>
      </c>
      <c r="C48">
        <v>7.54455038824092E-3</v>
      </c>
      <c r="D48" s="1">
        <v>5.1383418149021898E-9</v>
      </c>
      <c r="E48" s="1">
        <v>3.5591225010130302E-8</v>
      </c>
      <c r="F48" s="1">
        <v>-1.22565857182876E-7</v>
      </c>
      <c r="G48" s="1">
        <v>-1.8371823379079002E-8</v>
      </c>
      <c r="H48" s="1">
        <v>1.3321066003256E-7</v>
      </c>
      <c r="I48" s="1">
        <v>3.0369726868248101E-7</v>
      </c>
      <c r="J48" s="1">
        <v>-4.5761399096803597E-8</v>
      </c>
      <c r="K48" s="1">
        <v>-9.0692850343445697E-7</v>
      </c>
      <c r="L48" s="1">
        <v>-6.8426162271030795E-8</v>
      </c>
      <c r="M48" s="1">
        <v>-8.12858930041363E-8</v>
      </c>
      <c r="N48" s="1">
        <v>1.8597522265290701E-8</v>
      </c>
      <c r="O48" s="1">
        <v>-2.9611399132882098E-9</v>
      </c>
      <c r="P48" s="1">
        <v>-9.1058331799029393E-9</v>
      </c>
      <c r="Q48" s="1">
        <v>2.4210433846002999E-7</v>
      </c>
      <c r="R48" s="1">
        <v>7.9147580621793903E-8</v>
      </c>
      <c r="S48" s="1">
        <v>1.1649236221841601E-7</v>
      </c>
      <c r="T48" s="1">
        <v>3.28102765112445E-7</v>
      </c>
      <c r="U48" s="1">
        <v>-2.62090700612185E-7</v>
      </c>
      <c r="V48" s="1">
        <v>-1.0691222912267901E-7</v>
      </c>
      <c r="W48" s="1">
        <v>-1.0095692910972499E-7</v>
      </c>
      <c r="X48" s="1">
        <v>-3.0503726474633699E-7</v>
      </c>
      <c r="Y48" s="1">
        <v>1.45915511464386E-8</v>
      </c>
      <c r="Z48" s="1">
        <v>-5.0471897826779297E-5</v>
      </c>
      <c r="AA48" s="1">
        <v>-7.7765189393548206E-6</v>
      </c>
      <c r="AB48" s="1">
        <v>-2.9414397201448402E-7</v>
      </c>
      <c r="AC48" s="1">
        <v>4.7417350558432801E-8</v>
      </c>
      <c r="AD48" s="1">
        <v>3.9967697413157503E-8</v>
      </c>
      <c r="AE48" s="1">
        <v>2.3685967394054901E-8</v>
      </c>
      <c r="AF48" s="1">
        <v>1.2874321649994499E-6</v>
      </c>
      <c r="AG48" s="1">
        <v>9.8806522825360101E-7</v>
      </c>
      <c r="AH48" s="1">
        <v>-3.1703800724974103E-8</v>
      </c>
      <c r="AI48" s="1">
        <v>2.1121104539976199E-7</v>
      </c>
      <c r="AJ48" s="1">
        <v>-1.6979003557570001E-7</v>
      </c>
      <c r="AK48" s="1">
        <v>-1.2710952661053601E-7</v>
      </c>
      <c r="AL48" s="1">
        <v>-4.9873536199123203E-8</v>
      </c>
      <c r="AM48" s="1">
        <v>-3.1710799092033399E-7</v>
      </c>
      <c r="AN48" s="1">
        <v>5.29030240173943E-8</v>
      </c>
      <c r="AO48" s="1">
        <v>7.3950629263212195E-8</v>
      </c>
      <c r="AP48" s="1">
        <v>1.8716355573651499E-7</v>
      </c>
      <c r="AQ48" s="1">
        <v>1.9872097929778301E-7</v>
      </c>
      <c r="AR48" s="1">
        <v>8.7542593668495592E-9</v>
      </c>
      <c r="AS48" s="1">
        <v>-1.5895880954087599E-7</v>
      </c>
      <c r="AT48" s="1">
        <v>-6.5184582301762204E-7</v>
      </c>
      <c r="AU48" s="1">
        <v>-7.1031281924702596E-7</v>
      </c>
      <c r="AV48" s="1">
        <v>-1.79562910476997E-6</v>
      </c>
      <c r="AW48" s="1">
        <v>2.32587184581617E-7</v>
      </c>
      <c r="AX48" s="1">
        <v>5.6920240560706199E-5</v>
      </c>
      <c r="AY48" s="1">
        <v>7.2808536431688897E-8</v>
      </c>
      <c r="AZ48" s="1">
        <v>-6.5776368643577205E-7</v>
      </c>
      <c r="BA48" s="1">
        <v>3.1451403912341197E-7</v>
      </c>
      <c r="BB48" s="1">
        <v>5.4886871689756203E-8</v>
      </c>
      <c r="BC48" s="1">
        <v>5.9172754082784703E-8</v>
      </c>
      <c r="BD48" s="1">
        <v>7.2631067086143102E-7</v>
      </c>
      <c r="BE48" s="1">
        <v>4.2368539989234698E-7</v>
      </c>
      <c r="BF48" s="1">
        <v>2.05171913689198E-7</v>
      </c>
      <c r="BG48" s="1">
        <v>1.1638902894992099E-6</v>
      </c>
      <c r="BH48" s="1">
        <v>5.8936983622926395E-7</v>
      </c>
      <c r="BI48" s="1">
        <v>1.7963851680030401E-6</v>
      </c>
      <c r="BJ48" s="1">
        <v>-3.2558634360266798E-7</v>
      </c>
      <c r="BK48" s="1">
        <v>8.9782464839721097E-7</v>
      </c>
      <c r="BL48" s="1">
        <v>1.8040478562408601E-7</v>
      </c>
      <c r="BM48" s="1">
        <v>-1.5831847019717899E-6</v>
      </c>
      <c r="BN48" s="1">
        <v>4.31546843586768E-7</v>
      </c>
      <c r="BO48" s="1">
        <v>2.5242809272290098E-6</v>
      </c>
      <c r="BP48" s="1">
        <v>-3.6780121871029401E-7</v>
      </c>
      <c r="BQ48" s="1">
        <v>-5.9339683847733395E-7</v>
      </c>
      <c r="BR48" s="1">
        <v>1.5768892895606701E-7</v>
      </c>
      <c r="BS48">
        <v>-3.0336861665051601E-6</v>
      </c>
    </row>
    <row r="49" spans="1:71" x14ac:dyDescent="0.25">
      <c r="A49" t="s">
        <v>31</v>
      </c>
      <c r="B49" s="3">
        <v>1.08639189999999E-3</v>
      </c>
      <c r="C49">
        <v>3.8488391005909298E-3</v>
      </c>
      <c r="D49" s="1">
        <v>-4.4493241652626203E-9</v>
      </c>
      <c r="E49" s="1">
        <v>-7.2649791441124001E-8</v>
      </c>
      <c r="F49" s="1">
        <v>1.12285394843846E-7</v>
      </c>
      <c r="G49" s="1">
        <v>1.26982253423658E-8</v>
      </c>
      <c r="H49" s="1">
        <v>2.2126333366057601E-7</v>
      </c>
      <c r="I49" s="1">
        <v>-1.4148961027398299E-7</v>
      </c>
      <c r="J49" s="1">
        <v>-6.7802383895866303E-8</v>
      </c>
      <c r="K49" s="1">
        <v>-3.1770098546229899E-8</v>
      </c>
      <c r="L49" s="1">
        <v>8.3657358826221501E-9</v>
      </c>
      <c r="M49" s="1">
        <v>-2.0249484328230899E-7</v>
      </c>
      <c r="N49" s="1">
        <v>-4.6938195296711597E-10</v>
      </c>
      <c r="O49" s="1">
        <v>7.3757349846476098E-9</v>
      </c>
      <c r="P49" s="1">
        <v>4.0123848070160203E-9</v>
      </c>
      <c r="Q49" s="1">
        <v>1.8291750990474399E-8</v>
      </c>
      <c r="R49" s="1">
        <v>-2.39707954158086E-7</v>
      </c>
      <c r="S49" s="1">
        <v>4.6698677714728803E-8</v>
      </c>
      <c r="T49" s="1">
        <v>-2.6272860728112001E-8</v>
      </c>
      <c r="U49" s="1">
        <v>8.5593386257832106E-8</v>
      </c>
      <c r="V49" s="1">
        <v>-4.4382566953806303E-8</v>
      </c>
      <c r="W49" s="1">
        <v>-4.3501356533791502E-8</v>
      </c>
      <c r="X49" s="1">
        <v>-2.3651877443765899E-7</v>
      </c>
      <c r="Y49" s="1">
        <v>8.5240442405308607E-9</v>
      </c>
      <c r="Z49" s="1">
        <v>-1.0531722157704E-7</v>
      </c>
      <c r="AA49" s="1">
        <v>9.78591242985997E-7</v>
      </c>
      <c r="AB49" s="1">
        <v>3.49950530886005E-6</v>
      </c>
      <c r="AC49" s="1">
        <v>4.48445459988182E-7</v>
      </c>
      <c r="AD49" s="1">
        <v>-2.81578077877969E-8</v>
      </c>
      <c r="AE49" s="1">
        <v>4.9171402171557601E-9</v>
      </c>
      <c r="AF49" s="1">
        <v>-3.1636765948882397E-5</v>
      </c>
      <c r="AG49" s="1">
        <v>-1.59838427191786E-8</v>
      </c>
      <c r="AH49" s="1">
        <v>1.5139102693790198E-8</v>
      </c>
      <c r="AI49" s="1">
        <v>7.5959872456041201E-8</v>
      </c>
      <c r="AJ49" s="1">
        <v>3.2848835280955799E-7</v>
      </c>
      <c r="AK49" s="1">
        <v>-3.2985318617147602E-7</v>
      </c>
      <c r="AL49" s="1">
        <v>3.9148080382712799E-8</v>
      </c>
      <c r="AM49" s="1">
        <v>-2.5207048470849702E-7</v>
      </c>
      <c r="AN49" s="1">
        <v>-1.33894187897084E-8</v>
      </c>
      <c r="AO49" s="1">
        <v>2.1213521811854799E-7</v>
      </c>
      <c r="AP49" s="1">
        <v>-2.1427695360544399E-8</v>
      </c>
      <c r="AQ49" s="1">
        <v>-1.36016396664942E-8</v>
      </c>
      <c r="AR49" s="1">
        <v>1.8994788344960199E-7</v>
      </c>
      <c r="AS49" s="1">
        <v>2.55660276935992E-7</v>
      </c>
      <c r="AT49" s="1">
        <v>-5.0623412314034703E-7</v>
      </c>
      <c r="AU49" s="1">
        <v>3.9224392355033701E-7</v>
      </c>
      <c r="AV49" s="1">
        <v>-8.5286123638324899E-8</v>
      </c>
      <c r="AW49" s="1">
        <v>1.15589443648586E-6</v>
      </c>
      <c r="AX49" s="1">
        <v>7.2808536431688897E-8</v>
      </c>
      <c r="AY49" s="1">
        <v>1.4813562422237501E-5</v>
      </c>
      <c r="AZ49" s="1">
        <v>-2.1804576636628901E-7</v>
      </c>
      <c r="BA49" s="1">
        <v>1.7542850276113801E-7</v>
      </c>
      <c r="BB49" s="1">
        <v>1.5976919962678099E-7</v>
      </c>
      <c r="BC49" s="1">
        <v>5.2688483468880002E-7</v>
      </c>
      <c r="BD49" s="1">
        <v>2.1876770345512999E-7</v>
      </c>
      <c r="BE49" s="1">
        <v>-6.8403432878946504E-7</v>
      </c>
      <c r="BF49" s="1">
        <v>-1.1383645441914101E-6</v>
      </c>
      <c r="BG49" s="1">
        <v>7.5059741765633503E-7</v>
      </c>
      <c r="BH49" s="1">
        <v>2.1628656460260202E-6</v>
      </c>
      <c r="BI49" s="1">
        <v>-2.26697635493861E-8</v>
      </c>
      <c r="BJ49" s="1">
        <v>8.1363114738684698E-7</v>
      </c>
      <c r="BK49" s="1">
        <v>2.2557798998312099E-7</v>
      </c>
      <c r="BL49" s="1">
        <v>1.27150535944554E-7</v>
      </c>
      <c r="BM49" s="1">
        <v>-2.1067034532003599E-7</v>
      </c>
      <c r="BN49" s="1">
        <v>2.52113004007233E-8</v>
      </c>
      <c r="BO49" s="1">
        <v>-1.4253456848497699E-7</v>
      </c>
      <c r="BP49" s="1">
        <v>3.3879639955604399E-7</v>
      </c>
      <c r="BQ49" s="1">
        <v>-1.06723036523706E-6</v>
      </c>
      <c r="BR49" s="1">
        <v>6.6119594236868699E-7</v>
      </c>
      <c r="BS49">
        <v>8.4097135742257703E-6</v>
      </c>
    </row>
    <row r="50" spans="1:71" x14ac:dyDescent="0.25">
      <c r="A50" t="s">
        <v>35</v>
      </c>
      <c r="B50" s="3">
        <v>1.27781442000001E-2</v>
      </c>
      <c r="C50">
        <v>2.22946118243274E-2</v>
      </c>
      <c r="D50" s="1">
        <v>-1.05375372936996E-8</v>
      </c>
      <c r="E50" s="1">
        <v>-4.0352915604355001E-7</v>
      </c>
      <c r="F50" s="1">
        <v>7.8557273585687497E-7</v>
      </c>
      <c r="G50" s="1">
        <v>-2.4941795203512401E-8</v>
      </c>
      <c r="H50" s="1">
        <v>-9.1057855104263204E-7</v>
      </c>
      <c r="I50" s="1">
        <v>8.3793383224932602E-7</v>
      </c>
      <c r="J50" s="1">
        <v>1.55682786946786E-7</v>
      </c>
      <c r="K50" s="1">
        <v>5.3480560317815998E-7</v>
      </c>
      <c r="L50" s="1">
        <v>-8.4989973314760401E-9</v>
      </c>
      <c r="M50" s="1">
        <v>5.5080077128559095E-7</v>
      </c>
      <c r="N50" s="1">
        <v>-1.6489473285801901E-8</v>
      </c>
      <c r="O50" s="1">
        <v>-5.3768958756592298E-8</v>
      </c>
      <c r="P50" s="1">
        <v>-5.2635895974827103E-8</v>
      </c>
      <c r="Q50" s="1">
        <v>9.1193569511091695E-7</v>
      </c>
      <c r="R50" s="1">
        <v>5.9050098041284096E-7</v>
      </c>
      <c r="S50" s="1">
        <v>-3.9095886811562198E-7</v>
      </c>
      <c r="T50" s="1">
        <v>4.65247060842755E-7</v>
      </c>
      <c r="U50" s="1">
        <v>1.28301501618772E-6</v>
      </c>
      <c r="V50" s="1">
        <v>1.0681327757761199E-7</v>
      </c>
      <c r="W50" s="1">
        <v>1.15186266242297E-7</v>
      </c>
      <c r="X50" s="1">
        <v>-4.6341053426498101E-6</v>
      </c>
      <c r="Y50" s="1">
        <v>4.3160978533345801E-8</v>
      </c>
      <c r="Z50" s="1">
        <v>2.6842049719643998E-7</v>
      </c>
      <c r="AA50" s="1">
        <v>6.3763254015313103E-6</v>
      </c>
      <c r="AB50" s="1">
        <v>-1.2261276010310599E-6</v>
      </c>
      <c r="AC50" s="1">
        <v>1.14830578286194E-6</v>
      </c>
      <c r="AD50" s="1">
        <v>-7.1100057324796196E-9</v>
      </c>
      <c r="AE50" s="1">
        <v>1.9061632974617199E-7</v>
      </c>
      <c r="AF50" s="1">
        <v>3.1069060586336302E-6</v>
      </c>
      <c r="AG50" s="1">
        <v>-9.7824487950220908E-7</v>
      </c>
      <c r="AH50" s="1">
        <v>3.01795254805781E-6</v>
      </c>
      <c r="AI50" s="1">
        <v>1.8562052129904199E-6</v>
      </c>
      <c r="AJ50" s="1">
        <v>-7.5248190977010094E-5</v>
      </c>
      <c r="AK50" s="1">
        <v>4.57903747774896E-7</v>
      </c>
      <c r="AL50" s="1">
        <v>1.7354118098754399E-8</v>
      </c>
      <c r="AM50" s="1">
        <v>3.0424077810533802E-7</v>
      </c>
      <c r="AN50" s="1">
        <v>1.7531214938486901E-8</v>
      </c>
      <c r="AO50" s="1">
        <v>1.9581698974363201E-7</v>
      </c>
      <c r="AP50" s="1">
        <v>9.2947362826622701E-7</v>
      </c>
      <c r="AQ50" s="1">
        <v>1.7773283034489399E-6</v>
      </c>
      <c r="AR50" s="1">
        <v>-3.8651628374072101E-7</v>
      </c>
      <c r="AS50" s="1">
        <v>1.36197615692951E-6</v>
      </c>
      <c r="AT50" s="1">
        <v>1.0437589424432299E-7</v>
      </c>
      <c r="AU50" s="1">
        <v>-3.71624516049453E-6</v>
      </c>
      <c r="AV50" s="1">
        <v>2.1190072034453902E-6</v>
      </c>
      <c r="AW50" s="1">
        <v>2.8382125707829101E-7</v>
      </c>
      <c r="AX50" s="1">
        <v>-6.5776368643577205E-7</v>
      </c>
      <c r="AY50" s="1">
        <v>-2.1804576636628901E-7</v>
      </c>
      <c r="AZ50" s="1">
        <v>4.9704971639744197E-4</v>
      </c>
      <c r="BA50" s="1">
        <v>-4.76155043512298E-6</v>
      </c>
      <c r="BB50" s="1">
        <v>1.2757451192333599E-6</v>
      </c>
      <c r="BC50" s="1">
        <v>-1.5529375444518E-6</v>
      </c>
      <c r="BD50" s="1">
        <v>-6.8515259881007798E-7</v>
      </c>
      <c r="BE50" s="1">
        <v>-1.09566323231409E-6</v>
      </c>
      <c r="BF50" s="1">
        <v>-1.9086325267462499E-6</v>
      </c>
      <c r="BG50" s="1">
        <v>-5.5211269779613403E-6</v>
      </c>
      <c r="BH50" s="1">
        <v>2.9077573493068798E-7</v>
      </c>
      <c r="BI50" s="1">
        <v>-2.7123118441508901E-7</v>
      </c>
      <c r="BJ50" s="1">
        <v>-2.20904548749123E-4</v>
      </c>
      <c r="BK50" s="1">
        <v>-2.65785867426405E-6</v>
      </c>
      <c r="BL50" s="1">
        <v>1.34305913727868E-6</v>
      </c>
      <c r="BM50" s="1">
        <v>-1.5578281841181201E-5</v>
      </c>
      <c r="BN50" s="1">
        <v>-3.4783141910411498E-7</v>
      </c>
      <c r="BO50" s="1">
        <v>-6.5398317683099905E-5</v>
      </c>
      <c r="BP50" s="1">
        <v>-2.77603491179747E-6</v>
      </c>
      <c r="BQ50" s="1">
        <v>-1.1958967609712101E-4</v>
      </c>
      <c r="BR50" s="1">
        <v>1.61180007921165E-6</v>
      </c>
      <c r="BS50">
        <v>5.0782021834931798E-7</v>
      </c>
    </row>
    <row r="51" spans="1:71" x14ac:dyDescent="0.25">
      <c r="A51" t="s">
        <v>23</v>
      </c>
      <c r="B51" s="3">
        <v>9.2265029999999398E-3</v>
      </c>
      <c r="C51">
        <v>1.56188179532206E-2</v>
      </c>
      <c r="D51" s="1">
        <v>-1.9461445961839E-8</v>
      </c>
      <c r="E51" s="1">
        <v>-2.2884846029190901E-5</v>
      </c>
      <c r="F51" s="1">
        <v>-1.5810862609631299E-7</v>
      </c>
      <c r="G51" s="1">
        <v>1.6987214316718299E-8</v>
      </c>
      <c r="H51" s="1">
        <v>4.25786553572124E-7</v>
      </c>
      <c r="I51" s="1">
        <v>8.9795252196453495E-8</v>
      </c>
      <c r="J51" s="1">
        <v>1.10856642318205E-6</v>
      </c>
      <c r="K51" s="1">
        <v>7.8519569178947002E-7</v>
      </c>
      <c r="L51" s="1">
        <v>3.0570685742252303E-8</v>
      </c>
      <c r="M51" s="1">
        <v>-1.1411183867249299E-6</v>
      </c>
      <c r="N51" s="1">
        <v>-2.1563424636521901E-7</v>
      </c>
      <c r="O51" s="1">
        <v>3.7430786762825303E-8</v>
      </c>
      <c r="P51" s="1">
        <v>5.4970258925534099E-8</v>
      </c>
      <c r="Q51" s="1">
        <v>7.0297570616179796E-7</v>
      </c>
      <c r="R51" s="1">
        <v>8.30350276502901E-7</v>
      </c>
      <c r="S51" s="1">
        <v>9.3896728750744796E-7</v>
      </c>
      <c r="T51" s="1">
        <v>-3.1556077313571098E-7</v>
      </c>
      <c r="U51" s="1">
        <v>2.2633726803153701E-7</v>
      </c>
      <c r="V51" s="1">
        <v>-3.1564866908642102E-8</v>
      </c>
      <c r="W51" s="1">
        <v>2.0175766042415999E-7</v>
      </c>
      <c r="X51" s="1">
        <v>-5.4666812988650997E-5</v>
      </c>
      <c r="Y51" s="1">
        <v>8.3859514986197094E-8</v>
      </c>
      <c r="Z51" s="1">
        <v>-9.0852933961486204E-7</v>
      </c>
      <c r="AA51" s="1">
        <v>1.2995051249604E-6</v>
      </c>
      <c r="AB51" s="1">
        <v>-6.4487676936184101E-7</v>
      </c>
      <c r="AC51" s="1">
        <v>-3.0252203602770699E-7</v>
      </c>
      <c r="AD51" s="1">
        <v>1.04315440919721E-7</v>
      </c>
      <c r="AE51" s="1">
        <v>-2.2064727408167001E-8</v>
      </c>
      <c r="AF51" s="1">
        <v>2.9372429572358698E-7</v>
      </c>
      <c r="AG51" s="1">
        <v>1.90989220543825E-7</v>
      </c>
      <c r="AH51" s="1">
        <v>3.0067091074626601E-7</v>
      </c>
      <c r="AI51" s="1">
        <v>2.5612285704818002E-6</v>
      </c>
      <c r="AJ51" s="1">
        <v>-3.6197113410273497E-7</v>
      </c>
      <c r="AK51" s="1">
        <v>4.4552143281135601E-7</v>
      </c>
      <c r="AL51" s="1">
        <v>2.5958809516519301E-7</v>
      </c>
      <c r="AM51" s="1">
        <v>-4.11306339383302E-7</v>
      </c>
      <c r="AN51" s="1">
        <v>3.6317994773558E-7</v>
      </c>
      <c r="AO51" s="1">
        <v>-1.2589335266227901E-6</v>
      </c>
      <c r="AP51" s="1">
        <v>3.4465405038011899E-7</v>
      </c>
      <c r="AQ51" s="1">
        <v>4.3767700428089402E-8</v>
      </c>
      <c r="AR51" s="1">
        <v>-1.6552705053867201E-8</v>
      </c>
      <c r="AS51" s="1">
        <v>1.18096045427962E-7</v>
      </c>
      <c r="AT51" s="1">
        <v>3.9322142468394898E-7</v>
      </c>
      <c r="AU51" s="1">
        <v>7.0683159713399E-8</v>
      </c>
      <c r="AV51" s="1">
        <v>-3.7731317138646598E-7</v>
      </c>
      <c r="AW51" s="1">
        <v>2.5974142348316702E-7</v>
      </c>
      <c r="AX51" s="1">
        <v>3.1451403912341197E-7</v>
      </c>
      <c r="AY51" s="1">
        <v>1.7542850276113801E-7</v>
      </c>
      <c r="AZ51" s="1">
        <v>-4.76155043512298E-6</v>
      </c>
      <c r="BA51" s="1">
        <v>2.43947474255848E-4</v>
      </c>
      <c r="BB51" s="1">
        <v>1.88810389304812E-7</v>
      </c>
      <c r="BC51" s="1">
        <v>1.0307009524009699E-6</v>
      </c>
      <c r="BD51" s="1">
        <v>-1.16001345160693E-7</v>
      </c>
      <c r="BE51" s="1">
        <v>1.8843765417979099E-6</v>
      </c>
      <c r="BF51" s="1">
        <v>-3.7554567206488302E-6</v>
      </c>
      <c r="BG51" s="1">
        <v>7.9355070829209797E-7</v>
      </c>
      <c r="BH51" s="1">
        <v>-5.4627484115155502E-7</v>
      </c>
      <c r="BI51" s="1">
        <v>3.1428507856348597E-8</v>
      </c>
      <c r="BJ51" s="1">
        <v>-4.8721126755602301E-5</v>
      </c>
      <c r="BK51" s="1">
        <v>1.4870097627816699E-6</v>
      </c>
      <c r="BL51" s="1">
        <v>4.3813085769301502E-6</v>
      </c>
      <c r="BM51" s="1">
        <v>-5.6932400249273402E-7</v>
      </c>
      <c r="BN51" s="1">
        <v>-4.5518871857469099E-7</v>
      </c>
      <c r="BO51" s="1">
        <v>-8.7072315400482501E-5</v>
      </c>
      <c r="BP51" s="1">
        <v>4.3387661838880299E-6</v>
      </c>
      <c r="BQ51" s="1">
        <v>-4.1161267020448498E-5</v>
      </c>
      <c r="BR51" s="1">
        <v>9.2353737073583495E-7</v>
      </c>
      <c r="BS51">
        <v>-1.1836608621204501E-6</v>
      </c>
    </row>
    <row r="52" spans="1:71" x14ac:dyDescent="0.25">
      <c r="A52" t="s">
        <v>36</v>
      </c>
      <c r="B52" s="3">
        <v>5.3056955000000197E-3</v>
      </c>
      <c r="C52">
        <v>1.11685671325972E-2</v>
      </c>
      <c r="D52" s="1">
        <v>5.0210414515258298E-8</v>
      </c>
      <c r="E52" s="1">
        <v>1.00782587000861E-7</v>
      </c>
      <c r="F52" s="1">
        <v>-4.4307116047057198E-8</v>
      </c>
      <c r="G52" s="1">
        <v>3.6009406587577602E-8</v>
      </c>
      <c r="H52" s="1">
        <v>3.5743190324297099E-7</v>
      </c>
      <c r="I52" s="1">
        <v>-2.79618186643648E-7</v>
      </c>
      <c r="J52" s="1">
        <v>-6.6809067668976898E-8</v>
      </c>
      <c r="K52" s="1">
        <v>1.8811959133500399E-6</v>
      </c>
      <c r="L52" s="1">
        <v>6.3212854545382596E-8</v>
      </c>
      <c r="M52" s="1">
        <v>7.3592335373193803E-7</v>
      </c>
      <c r="N52" s="1">
        <v>-6.0772369860759697E-8</v>
      </c>
      <c r="O52" s="1">
        <v>-5.0670422181103101E-8</v>
      </c>
      <c r="P52" s="1">
        <v>1.5228460144669299E-7</v>
      </c>
      <c r="Q52" s="1">
        <v>-5.0717180878364503E-7</v>
      </c>
      <c r="R52" s="1">
        <v>8.75142346722442E-7</v>
      </c>
      <c r="S52" s="1">
        <v>3.3479436926760102E-7</v>
      </c>
      <c r="T52" s="1">
        <v>1.2352910508501199E-6</v>
      </c>
      <c r="U52" s="1">
        <v>2.7275638696076102E-7</v>
      </c>
      <c r="V52" s="1">
        <v>6.1791395523091606E-8</v>
      </c>
      <c r="W52" s="1">
        <v>-5.1234554450124001E-8</v>
      </c>
      <c r="X52" s="1">
        <v>6.6292758937876397E-7</v>
      </c>
      <c r="Y52" s="1">
        <v>3.9027061289794402E-8</v>
      </c>
      <c r="Z52" s="1">
        <v>3.3252697138957898E-8</v>
      </c>
      <c r="AA52" s="1">
        <v>1.29497082785853E-6</v>
      </c>
      <c r="AB52" s="1">
        <v>-3.5625052373008398E-7</v>
      </c>
      <c r="AC52" s="1">
        <v>1.8301551669505699E-7</v>
      </c>
      <c r="AD52" s="1">
        <v>7.1090341961756006E-8</v>
      </c>
      <c r="AE52" s="1">
        <v>3.6329679729221499E-8</v>
      </c>
      <c r="AF52" s="1">
        <v>-2.4349159354391701E-6</v>
      </c>
      <c r="AG52" s="1">
        <v>2.0641707684422E-7</v>
      </c>
      <c r="AH52" s="1">
        <v>1.2187412708800001E-7</v>
      </c>
      <c r="AI52" s="1">
        <v>-2.1139670077778501E-7</v>
      </c>
      <c r="AJ52" s="1">
        <v>7.4350139918631501E-7</v>
      </c>
      <c r="AK52" s="1">
        <v>-6.3320688417453302E-5</v>
      </c>
      <c r="AL52" s="1">
        <v>4.54419759336957E-7</v>
      </c>
      <c r="AM52" s="1">
        <v>8.3169586808609503E-7</v>
      </c>
      <c r="AN52" s="1">
        <v>2.7822995051809199E-7</v>
      </c>
      <c r="AO52" s="1">
        <v>2.61108323134059E-7</v>
      </c>
      <c r="AP52" s="1">
        <v>-1.6365336418063801E-8</v>
      </c>
      <c r="AQ52" s="1">
        <v>-6.5576082276651305E-7</v>
      </c>
      <c r="AR52" s="1">
        <v>3.2610818106604302E-7</v>
      </c>
      <c r="AS52" s="1">
        <v>1.0145194780176401E-7</v>
      </c>
      <c r="AT52" s="1">
        <v>1.1736819812455299E-6</v>
      </c>
      <c r="AU52" s="1">
        <v>3.6874272104700199E-7</v>
      </c>
      <c r="AV52" s="1">
        <v>2.24932314276219E-6</v>
      </c>
      <c r="AW52" s="1">
        <v>1.5039643302951699E-6</v>
      </c>
      <c r="AX52" s="1">
        <v>5.4886871689756203E-8</v>
      </c>
      <c r="AY52" s="1">
        <v>1.5976919962678099E-7</v>
      </c>
      <c r="AZ52" s="1">
        <v>1.2757451192333599E-6</v>
      </c>
      <c r="BA52">
        <v>1.88810389304812E-7</v>
      </c>
      <c r="BB52" s="1">
        <v>1.2473689179533099E-4</v>
      </c>
      <c r="BC52" s="1">
        <v>-1.51754904780009E-6</v>
      </c>
      <c r="BD52" s="1">
        <v>2.35311889682309E-7</v>
      </c>
      <c r="BE52" s="1">
        <v>5.7117034545779201E-7</v>
      </c>
      <c r="BF52" s="1">
        <v>1.6797397519808901E-6</v>
      </c>
      <c r="BG52">
        <v>8.74411874768709E-7</v>
      </c>
      <c r="BH52" s="1">
        <v>3.5379128445884801E-7</v>
      </c>
      <c r="BI52" s="1">
        <v>-2.07878278551033E-7</v>
      </c>
      <c r="BJ52" s="1">
        <v>-7.9678938940709704E-7</v>
      </c>
      <c r="BK52" s="1">
        <v>-2.30359979449877E-6</v>
      </c>
      <c r="BL52" s="1">
        <v>-1.23610487042188E-6</v>
      </c>
      <c r="BM52" s="1">
        <v>2.3920785358834101E-6</v>
      </c>
      <c r="BN52" s="1">
        <v>1.14858308629241E-7</v>
      </c>
      <c r="BO52" s="1">
        <v>2.0159346974573699E-6</v>
      </c>
      <c r="BP52" s="1">
        <v>4.0295610519682397E-6</v>
      </c>
      <c r="BQ52" s="1">
        <v>-8.2346466100155095E-5</v>
      </c>
      <c r="BR52" s="1">
        <v>1.69137757213694E-6</v>
      </c>
      <c r="BS52">
        <v>-1.00794904948995E-6</v>
      </c>
    </row>
    <row r="53" spans="1:71" x14ac:dyDescent="0.25">
      <c r="A53" t="s">
        <v>62</v>
      </c>
      <c r="B53" s="3">
        <v>1.37320933E-2</v>
      </c>
      <c r="C53">
        <v>2.3021191517423101E-2</v>
      </c>
      <c r="D53" s="1">
        <v>2.4356803733940501E-8</v>
      </c>
      <c r="E53" s="1">
        <v>6.5966121900387099E-7</v>
      </c>
      <c r="F53" s="1">
        <v>6.9316279315429204E-7</v>
      </c>
      <c r="G53" s="1">
        <v>1.5819480496006002E-8</v>
      </c>
      <c r="H53" s="1">
        <v>-1.56696790618659E-6</v>
      </c>
      <c r="I53" s="1">
        <v>2.3386269669964298E-6</v>
      </c>
      <c r="J53" s="1">
        <v>2.1386052525270401E-6</v>
      </c>
      <c r="K53" s="1">
        <v>2.2339808305992401E-6</v>
      </c>
      <c r="L53" s="1">
        <v>1.7088764505663799E-7</v>
      </c>
      <c r="M53" s="1">
        <v>1.6170251306725E-7</v>
      </c>
      <c r="N53" s="1">
        <v>3.4865652823288901E-7</v>
      </c>
      <c r="O53" s="1">
        <v>-2.50888987822794E-8</v>
      </c>
      <c r="P53" s="1">
        <v>7.51547339346231E-8</v>
      </c>
      <c r="Q53" s="1">
        <v>1.60051304704099E-6</v>
      </c>
      <c r="R53" s="1">
        <v>-3.7588245730798501E-7</v>
      </c>
      <c r="S53" s="1">
        <v>2.5581372058263601E-6</v>
      </c>
      <c r="T53" s="1">
        <v>-7.8197707656300602E-7</v>
      </c>
      <c r="U53" s="1">
        <v>3.6887961601047202E-7</v>
      </c>
      <c r="V53" s="1">
        <v>4.0107164367117801E-7</v>
      </c>
      <c r="W53" s="1">
        <v>5.1938651201299004E-7</v>
      </c>
      <c r="X53" s="1">
        <v>-1.1080104242068401E-6</v>
      </c>
      <c r="Y53" s="1">
        <v>-1.12851511349779E-8</v>
      </c>
      <c r="Z53" s="1">
        <v>1.0991168314660099E-6</v>
      </c>
      <c r="AA53" s="1">
        <v>1.78758577701847E-6</v>
      </c>
      <c r="AB53" s="1">
        <v>1.12458065343158E-6</v>
      </c>
      <c r="AC53" s="1">
        <v>1.03446783956319E-6</v>
      </c>
      <c r="AD53" s="1">
        <v>5.0534170826533397E-9</v>
      </c>
      <c r="AE53" s="1">
        <v>-1.0282324334087999E-7</v>
      </c>
      <c r="AF53" s="1">
        <v>-1.4723020534590999E-6</v>
      </c>
      <c r="AG53" s="1">
        <v>5.3713309560329403E-7</v>
      </c>
      <c r="AH53" s="1">
        <v>7.8259275024952203E-7</v>
      </c>
      <c r="AI53" s="1">
        <v>5.0881173014060598E-7</v>
      </c>
      <c r="AJ53" s="1">
        <v>9.6000355550789895E-7</v>
      </c>
      <c r="AK53" s="1">
        <v>-1.3598921610021099E-5</v>
      </c>
      <c r="AL53" s="1">
        <v>2.1007341563142601E-6</v>
      </c>
      <c r="AM53" s="1">
        <v>-8.0619238585962397E-5</v>
      </c>
      <c r="AN53" s="1">
        <v>-5.2758693295126497E-7</v>
      </c>
      <c r="AO53" s="1">
        <v>-1.8879988931139201E-6</v>
      </c>
      <c r="AP53" s="1">
        <v>5.2584400554929501E-7</v>
      </c>
      <c r="AQ53" s="1">
        <v>7.4258115686551503E-7</v>
      </c>
      <c r="AR53" s="1">
        <v>-1.01765293119424E-6</v>
      </c>
      <c r="AS53" s="1">
        <v>7.2881131855265204E-7</v>
      </c>
      <c r="AT53" s="1">
        <v>4.8510607555319901E-6</v>
      </c>
      <c r="AU53" s="1">
        <v>2.88992419715359E-6</v>
      </c>
      <c r="AV53" s="1">
        <v>1.5890549352311001E-6</v>
      </c>
      <c r="AW53" s="1">
        <v>-1.79193616873501E-7</v>
      </c>
      <c r="AX53" s="1">
        <v>5.9172754082784703E-8</v>
      </c>
      <c r="AY53" s="1">
        <v>5.2688483468880002E-7</v>
      </c>
      <c r="AZ53" s="1">
        <v>-1.5529375444518E-6</v>
      </c>
      <c r="BA53" s="1">
        <v>1.0307009524009699E-6</v>
      </c>
      <c r="BB53" s="1">
        <v>-1.51754904780009E-6</v>
      </c>
      <c r="BC53" s="1">
        <v>5.2997525888187397E-4</v>
      </c>
      <c r="BD53" s="1">
        <v>-1.7354864597626501E-6</v>
      </c>
      <c r="BE53" s="1">
        <v>1.02403871742766E-6</v>
      </c>
      <c r="BF53" s="1">
        <v>-1.4215902234604E-6</v>
      </c>
      <c r="BG53" s="1">
        <v>-1.54931061902616E-5</v>
      </c>
      <c r="BH53" s="1">
        <v>-1.77610768963569E-8</v>
      </c>
      <c r="BI53" s="1">
        <v>7.4136278631567903E-7</v>
      </c>
      <c r="BJ53" s="1">
        <v>-3.9790792883007998E-5</v>
      </c>
      <c r="BK53" s="1">
        <v>-8.9723884419794705E-5</v>
      </c>
      <c r="BL53" s="1">
        <v>8.5591707895172305E-6</v>
      </c>
      <c r="BM53" s="1">
        <v>-1.01499005992644E-5</v>
      </c>
      <c r="BN53" s="1">
        <v>-5.17671679201494E-8</v>
      </c>
      <c r="BO53" s="1">
        <v>-1.5932274582665002E-5</v>
      </c>
      <c r="BP53" s="1">
        <v>-3.59356388252226E-6</v>
      </c>
      <c r="BQ53" s="1">
        <v>-2.9515584620807498E-4</v>
      </c>
      <c r="BR53" s="1">
        <v>-4.4063447393261601E-7</v>
      </c>
      <c r="BS53">
        <v>2.3594758597820302E-6</v>
      </c>
    </row>
    <row r="54" spans="1:71" x14ac:dyDescent="0.25">
      <c r="A54" t="s">
        <v>63</v>
      </c>
      <c r="B54" s="3">
        <v>7.0547972000000398E-3</v>
      </c>
      <c r="C54">
        <v>1.2962086863615401E-2</v>
      </c>
      <c r="D54" s="1">
        <v>9.0281506457578298E-9</v>
      </c>
      <c r="E54" s="1">
        <v>-3.8159137068856498E-8</v>
      </c>
      <c r="F54" s="1">
        <v>5.0220409881381801E-7</v>
      </c>
      <c r="G54" s="1">
        <v>3.6323346112118699E-8</v>
      </c>
      <c r="H54" s="1">
        <v>5.7841043471950196E-7</v>
      </c>
      <c r="I54" s="1">
        <v>-1.3201858368488301E-6</v>
      </c>
      <c r="J54" s="1">
        <v>1.04776811640523E-6</v>
      </c>
      <c r="K54" s="1">
        <v>-1.3290523055040901E-4</v>
      </c>
      <c r="L54" s="1">
        <v>1.0797456542999399E-6</v>
      </c>
      <c r="M54" s="1">
        <v>7.8055795763025598E-7</v>
      </c>
      <c r="N54" s="1">
        <v>1.2676514250836E-7</v>
      </c>
      <c r="O54" s="1">
        <v>1.63204328267537E-8</v>
      </c>
      <c r="P54" s="1">
        <v>3.1789569880690801E-11</v>
      </c>
      <c r="Q54" s="1">
        <v>8.71765535401807E-7</v>
      </c>
      <c r="R54" s="1">
        <v>2.9434240994404398E-7</v>
      </c>
      <c r="S54" s="1">
        <v>-2.6372394307992798E-7</v>
      </c>
      <c r="T54" s="1">
        <v>7.8857930199769797E-8</v>
      </c>
      <c r="U54" s="1">
        <v>-2.7185566431949802E-7</v>
      </c>
      <c r="V54" s="1">
        <v>1.42435950212641E-8</v>
      </c>
      <c r="W54" s="1">
        <v>2.0198915429223901E-8</v>
      </c>
      <c r="X54" s="1">
        <v>-8.4940183879497596E-7</v>
      </c>
      <c r="Y54" s="1">
        <v>-3.4427455925690998E-8</v>
      </c>
      <c r="Z54" s="1">
        <v>2.1371294507987199E-7</v>
      </c>
      <c r="AA54" s="1">
        <v>-1.6078489027282999E-7</v>
      </c>
      <c r="AB54" s="1">
        <v>-1.12684616480913E-7</v>
      </c>
      <c r="AC54" s="1">
        <v>7.0511760900379202E-7</v>
      </c>
      <c r="AD54" s="1">
        <v>-2.35626477598581E-8</v>
      </c>
      <c r="AE54" s="1">
        <v>4.0183986590779798E-8</v>
      </c>
      <c r="AF54" s="1">
        <v>9.9951170406029691E-7</v>
      </c>
      <c r="AG54" s="1">
        <v>-1.2500940996074399E-6</v>
      </c>
      <c r="AH54" s="1">
        <v>-2.49548911818301E-8</v>
      </c>
      <c r="AI54" s="1">
        <v>-4.3451801556701497E-7</v>
      </c>
      <c r="AJ54" s="1">
        <v>-1.2293936712547699E-7</v>
      </c>
      <c r="AK54" s="1">
        <v>2.3730223284477601E-7</v>
      </c>
      <c r="AL54" s="1">
        <v>-1.3595293584988499E-7</v>
      </c>
      <c r="AM54" s="1">
        <v>3.2578911552232199E-7</v>
      </c>
      <c r="AN54" s="1">
        <v>9.0989543732491097E-7</v>
      </c>
      <c r="AO54" s="1">
        <v>-1.22252518203203E-5</v>
      </c>
      <c r="AP54" s="1">
        <v>4.3548209021441299E-7</v>
      </c>
      <c r="AQ54" s="1">
        <v>-1.54046042808923E-6</v>
      </c>
      <c r="AR54" s="1">
        <v>-1.4114197681389501E-7</v>
      </c>
      <c r="AS54" s="1">
        <v>1.1982773804972599E-6</v>
      </c>
      <c r="AT54" s="1">
        <v>2.77415865311792E-8</v>
      </c>
      <c r="AU54" s="1">
        <v>8.2782078759835398E-7</v>
      </c>
      <c r="AV54" s="1">
        <v>2.9251237396877201E-7</v>
      </c>
      <c r="AW54" s="1">
        <v>-3.5733641327676199E-7</v>
      </c>
      <c r="AX54" s="1">
        <v>7.2631067086143102E-7</v>
      </c>
      <c r="AY54" s="1">
        <v>2.1876770345512999E-7</v>
      </c>
      <c r="AZ54" s="1">
        <v>-6.8515259881007798E-7</v>
      </c>
      <c r="BA54" s="1">
        <v>-1.16001345160693E-7</v>
      </c>
      <c r="BB54" s="1">
        <v>2.35311889682309E-7</v>
      </c>
      <c r="BC54">
        <v>-1.7354864597626501E-6</v>
      </c>
      <c r="BD54" s="1">
        <v>1.6801569585991199E-4</v>
      </c>
      <c r="BE54" s="1">
        <v>-2.8949210090438298E-7</v>
      </c>
      <c r="BF54" s="1">
        <v>-2.4618844163364799E-6</v>
      </c>
      <c r="BG54" s="1">
        <v>1.90596009170748E-6</v>
      </c>
      <c r="BH54" s="1">
        <v>2.18439885508424E-7</v>
      </c>
      <c r="BI54" s="1">
        <v>-1.83822543406028E-7</v>
      </c>
      <c r="BJ54" s="1">
        <v>5.5347913788944996E-6</v>
      </c>
      <c r="BK54" s="1">
        <v>1.0453378155664499E-6</v>
      </c>
      <c r="BL54" s="1">
        <v>-1.80527255698772E-5</v>
      </c>
      <c r="BM54" s="1">
        <v>3.65980322962436E-7</v>
      </c>
      <c r="BN54" s="1">
        <v>-5.5429501521357399E-8</v>
      </c>
      <c r="BO54" s="1">
        <v>6.5854988818408995E-7</v>
      </c>
      <c r="BP54" s="1">
        <v>-1.08482089399019E-5</v>
      </c>
      <c r="BQ54" s="1">
        <v>-2.2272975063886199E-6</v>
      </c>
      <c r="BR54" s="1">
        <v>-1.7692155903712801E-7</v>
      </c>
      <c r="BS54">
        <v>-1.5499671954199E-6</v>
      </c>
    </row>
    <row r="55" spans="1:71" x14ac:dyDescent="0.25">
      <c r="A55" t="s">
        <v>42</v>
      </c>
      <c r="B55" s="3">
        <v>3.1587142699999599E-2</v>
      </c>
      <c r="C55">
        <v>4.3112726320344498E-2</v>
      </c>
      <c r="D55" s="1">
        <v>-1.92395996907529E-8</v>
      </c>
      <c r="E55" s="1">
        <v>1.19544265631672E-6</v>
      </c>
      <c r="F55" s="1">
        <v>-9.8265087392310806E-7</v>
      </c>
      <c r="G55" s="1">
        <v>9.9643630815426407E-7</v>
      </c>
      <c r="H55" s="1">
        <v>-7.3608005421087102E-8</v>
      </c>
      <c r="I55" s="1">
        <v>1.47058515426878E-6</v>
      </c>
      <c r="J55" s="1">
        <v>-3.8748402525993103E-5</v>
      </c>
      <c r="K55" s="1">
        <v>-4.95991537553969E-5</v>
      </c>
      <c r="L55" s="1">
        <v>2.5296394158322199E-6</v>
      </c>
      <c r="M55" s="1">
        <v>-9.5352936250974295E-5</v>
      </c>
      <c r="N55" s="1">
        <v>-3.3359246507240202E-5</v>
      </c>
      <c r="O55" s="1">
        <v>1.6460916491455E-6</v>
      </c>
      <c r="P55" s="1">
        <v>-1.5963603188627401E-8</v>
      </c>
      <c r="Q55" s="1">
        <v>5.0003711326366297E-7</v>
      </c>
      <c r="R55" s="1">
        <v>3.53430269186695E-6</v>
      </c>
      <c r="S55" s="1">
        <v>-6.7790901132797198E-7</v>
      </c>
      <c r="T55" s="1">
        <v>-1.0021748497673399E-6</v>
      </c>
      <c r="U55" s="1">
        <v>-1.18344442135534E-7</v>
      </c>
      <c r="V55" s="1">
        <v>-3.7801772904984203E-7</v>
      </c>
      <c r="W55" s="1">
        <v>-8.7799873726078596E-7</v>
      </c>
      <c r="X55" s="1">
        <v>2.0666592694945499E-6</v>
      </c>
      <c r="Y55" s="1">
        <v>-5.6597611725383002E-8</v>
      </c>
      <c r="Z55" s="1">
        <v>-2.9546569805170898E-7</v>
      </c>
      <c r="AA55" s="1">
        <v>-2.2700428844619802E-5</v>
      </c>
      <c r="AB55" s="1">
        <v>1.6365665297888199E-7</v>
      </c>
      <c r="AC55" s="1">
        <v>4.47047444931384E-7</v>
      </c>
      <c r="AD55" s="1">
        <v>-1.5140489054253799E-7</v>
      </c>
      <c r="AE55" s="1">
        <v>2.4773031871344399E-7</v>
      </c>
      <c r="AF55" s="1">
        <v>-1.8413476632941901E-5</v>
      </c>
      <c r="AG55" s="1">
        <v>-3.6860978720476999E-7</v>
      </c>
      <c r="AH55" s="1">
        <v>3.1250305053833001E-7</v>
      </c>
      <c r="AI55" s="1">
        <v>-1.9286829736657499E-6</v>
      </c>
      <c r="AJ55" s="1">
        <v>-1.55936229853067E-6</v>
      </c>
      <c r="AK55" s="1">
        <v>2.3580983193049698E-6</v>
      </c>
      <c r="AL55" s="1">
        <v>3.60221569358277E-7</v>
      </c>
      <c r="AM55" s="1">
        <v>1.11793775451659E-6</v>
      </c>
      <c r="AN55" s="1">
        <v>-2.5718672286541301E-6</v>
      </c>
      <c r="AO55" s="1">
        <v>-3.5163117296162002E-6</v>
      </c>
      <c r="AP55">
        <v>-3.1442477107243702E-5</v>
      </c>
      <c r="AQ55" s="1">
        <v>-7.3206490583544296E-6</v>
      </c>
      <c r="AR55" s="1">
        <v>2.49828145322235E-7</v>
      </c>
      <c r="AS55" s="1">
        <v>-1.68188703623138E-7</v>
      </c>
      <c r="AT55" s="1">
        <v>7.6244559449327398E-6</v>
      </c>
      <c r="AU55" s="1">
        <v>-2.1180411560692201E-6</v>
      </c>
      <c r="AV55" s="1">
        <v>-1.01439179774761E-4</v>
      </c>
      <c r="AW55" s="1">
        <v>5.6848327488619297E-6</v>
      </c>
      <c r="AX55" s="1">
        <v>4.2368539989234698E-7</v>
      </c>
      <c r="AY55" s="1">
        <v>-6.8403432878946504E-7</v>
      </c>
      <c r="AZ55" s="1">
        <v>-1.09566323231409E-6</v>
      </c>
      <c r="BA55" s="1">
        <v>1.8843765417979099E-6</v>
      </c>
      <c r="BB55" s="1">
        <v>5.7117034545779201E-7</v>
      </c>
      <c r="BC55" s="1">
        <v>1.02403871742766E-6</v>
      </c>
      <c r="BD55">
        <v>-2.8949210090438298E-7</v>
      </c>
      <c r="BE55" s="1">
        <v>1.8587071707729199E-3</v>
      </c>
      <c r="BF55" s="1">
        <v>-9.0437479896877101E-6</v>
      </c>
      <c r="BG55" s="1">
        <v>-1.12498979498668E-5</v>
      </c>
      <c r="BH55" s="1">
        <v>1.2017304858895801E-6</v>
      </c>
      <c r="BI55" s="1">
        <v>6.0849544293767401E-7</v>
      </c>
      <c r="BJ55" s="1">
        <v>-1.3092646011734401E-6</v>
      </c>
      <c r="BK55" s="1">
        <v>3.35368331184253E-6</v>
      </c>
      <c r="BL55" s="1">
        <v>-1.40846070282384E-4</v>
      </c>
      <c r="BM55" s="1">
        <v>-1.11823193424303E-6</v>
      </c>
      <c r="BN55">
        <v>2.1744030403384802E-6</v>
      </c>
      <c r="BO55" s="1">
        <v>-3.3339630157859E-6</v>
      </c>
      <c r="BP55" s="1">
        <v>-1.05808832346168E-3</v>
      </c>
      <c r="BQ55" s="1">
        <v>-5.3282230007549698E-5</v>
      </c>
      <c r="BR55" s="1">
        <v>5.2543663228765E-6</v>
      </c>
      <c r="BS55">
        <v>-2.1211131832259801E-4</v>
      </c>
    </row>
    <row r="56" spans="1:71" x14ac:dyDescent="0.25">
      <c r="A56" t="s">
        <v>57</v>
      </c>
      <c r="B56" s="3">
        <v>2.7567899300000101E-2</v>
      </c>
      <c r="C56">
        <v>4.44768168332298E-2</v>
      </c>
      <c r="D56" s="1">
        <v>2.1139017621203498E-8</v>
      </c>
      <c r="E56" s="1">
        <v>4.9732208016053703E-7</v>
      </c>
      <c r="F56" s="1">
        <v>-6.3719584130314901E-6</v>
      </c>
      <c r="G56" s="1">
        <v>9.4059483224215604E-8</v>
      </c>
      <c r="H56" s="1">
        <v>4.5169427322306898E-6</v>
      </c>
      <c r="I56" s="1">
        <v>-3.8154462969486202E-7</v>
      </c>
      <c r="J56" s="1">
        <v>6.1310801216815801E-7</v>
      </c>
      <c r="K56" s="1">
        <v>7.6743004915899302E-6</v>
      </c>
      <c r="L56" s="1">
        <v>-4.06056903781548E-7</v>
      </c>
      <c r="M56" s="1">
        <v>3.4343049320062299E-6</v>
      </c>
      <c r="N56" s="1">
        <v>-3.72443902035014E-7</v>
      </c>
      <c r="O56" s="1">
        <v>-2.0631431579151799E-8</v>
      </c>
      <c r="P56" s="1">
        <v>-4.7895581082889899E-8</v>
      </c>
      <c r="Q56" s="1">
        <v>-1.6080724882256599E-4</v>
      </c>
      <c r="R56" s="1">
        <v>-1.3106619957537399E-4</v>
      </c>
      <c r="S56" s="1">
        <v>-5.5106328066673696E-6</v>
      </c>
      <c r="T56" s="1">
        <v>-9.9888047003785895E-7</v>
      </c>
      <c r="U56" s="1">
        <v>-6.1549875497081102E-6</v>
      </c>
      <c r="V56" s="1">
        <v>2.7166036610132798E-6</v>
      </c>
      <c r="W56" s="1">
        <v>-5.6982666301048995E-7</v>
      </c>
      <c r="X56" s="1">
        <v>4.19110799702229E-7</v>
      </c>
      <c r="Y56" s="1">
        <v>2.5755255734204401E-7</v>
      </c>
      <c r="Z56" s="1">
        <v>-4.2953309785529902E-8</v>
      </c>
      <c r="AA56" s="1">
        <v>-4.0362813816845601E-6</v>
      </c>
      <c r="AB56" s="1">
        <v>-1.6264216709825301E-6</v>
      </c>
      <c r="AC56" s="1">
        <v>1.9283491385007798E-6</v>
      </c>
      <c r="AD56" s="1">
        <v>-3.8701407634515702E-7</v>
      </c>
      <c r="AE56" s="1">
        <v>-1.50438823661438E-7</v>
      </c>
      <c r="AF56" s="1">
        <v>4.0222047036297097E-6</v>
      </c>
      <c r="AG56" s="1">
        <v>4.8150148500606602E-6</v>
      </c>
      <c r="AH56" s="1">
        <v>1.9220878507812001E-7</v>
      </c>
      <c r="AI56" s="1">
        <v>-9.9090672039859304E-8</v>
      </c>
      <c r="AJ56" s="1">
        <v>-9.9454028891701099E-7</v>
      </c>
      <c r="AK56" s="1">
        <v>-5.2872001807376304E-6</v>
      </c>
      <c r="AL56" s="1">
        <v>7.0211194783713203E-7</v>
      </c>
      <c r="AM56" s="1">
        <v>-1.2006254086075899E-6</v>
      </c>
      <c r="AN56" s="1">
        <v>1.64227351119013E-6</v>
      </c>
      <c r="AO56" s="1">
        <v>4.06167460441215E-7</v>
      </c>
      <c r="AP56" s="1">
        <v>2.6405315471143398E-7</v>
      </c>
      <c r="AQ56" s="1">
        <v>-1.5476283767069699E-6</v>
      </c>
      <c r="AR56" s="1">
        <v>-6.6429400969534704E-6</v>
      </c>
      <c r="AS56" s="1">
        <v>-1.44086007296194E-5</v>
      </c>
      <c r="AT56" s="1">
        <v>-3.3527331533861602E-5</v>
      </c>
      <c r="AU56" s="1">
        <v>-1.5807238945681601E-4</v>
      </c>
      <c r="AV56" s="1">
        <v>-2.5827158006881002E-5</v>
      </c>
      <c r="AW56" s="1">
        <v>-7.4866787352574102E-7</v>
      </c>
      <c r="AX56" s="1">
        <v>2.05171913689198E-7</v>
      </c>
      <c r="AY56" s="1">
        <v>-1.1383645441914101E-6</v>
      </c>
      <c r="AZ56" s="1">
        <v>-1.9086325267462499E-6</v>
      </c>
      <c r="BA56" s="1">
        <v>-3.7554567206488302E-6</v>
      </c>
      <c r="BB56" s="1">
        <v>1.6797397519808901E-6</v>
      </c>
      <c r="BC56" s="1">
        <v>-1.4215902234604E-6</v>
      </c>
      <c r="BD56" s="1">
        <v>-2.4618844163364799E-6</v>
      </c>
      <c r="BE56">
        <v>-9.0437479896877101E-6</v>
      </c>
      <c r="BF56" s="1">
        <v>1.97818723561667E-3</v>
      </c>
      <c r="BG56" s="1">
        <v>-3.03229711872824E-4</v>
      </c>
      <c r="BH56" s="1">
        <v>-1.0055005108241901E-6</v>
      </c>
      <c r="BI56" s="1">
        <v>-4.6897516122822999E-7</v>
      </c>
      <c r="BJ56" s="1">
        <v>-8.6998802997161003E-5</v>
      </c>
      <c r="BK56" s="1">
        <v>-7.3543733559191301E-6</v>
      </c>
      <c r="BL56" s="1">
        <v>-2.92290129602746E-6</v>
      </c>
      <c r="BM56" s="1">
        <v>-5.1159684094264301E-4</v>
      </c>
      <c r="BN56" s="1">
        <v>1.18174563039439E-6</v>
      </c>
      <c r="BO56" s="1">
        <v>-3.6539238904609302E-5</v>
      </c>
      <c r="BP56" s="1">
        <v>-6.06950747487894E-5</v>
      </c>
      <c r="BQ56" s="1">
        <v>-3.1137983653183298E-4</v>
      </c>
      <c r="BR56" s="1">
        <v>-3.5030665656631299E-5</v>
      </c>
      <c r="BS56">
        <v>-7.1211533209271705E-5</v>
      </c>
    </row>
    <row r="57" spans="1:71" x14ac:dyDescent="0.25">
      <c r="A57" t="s">
        <v>44</v>
      </c>
      <c r="B57" s="3">
        <v>4.9815802699999502E-2</v>
      </c>
      <c r="C57">
        <v>6.2425876879746697E-2</v>
      </c>
      <c r="D57" s="1">
        <v>-7.6268474973940705E-10</v>
      </c>
      <c r="E57" s="1">
        <v>-2.00849323739211E-6</v>
      </c>
      <c r="F57" s="1">
        <v>1.23731294126044E-8</v>
      </c>
      <c r="G57" s="1">
        <v>-4.91855722750172E-9</v>
      </c>
      <c r="H57" s="1">
        <v>1.35039968633584E-6</v>
      </c>
      <c r="I57" s="1">
        <v>2.7174400010939501E-6</v>
      </c>
      <c r="J57" s="1">
        <v>-3.57985739492679E-6</v>
      </c>
      <c r="K57" s="1">
        <v>-1.21488539397205E-5</v>
      </c>
      <c r="L57" s="1">
        <v>-2.0389569882712501E-6</v>
      </c>
      <c r="M57" s="1">
        <v>-3.9699056023768302E-6</v>
      </c>
      <c r="N57" s="1">
        <v>9.2686832549721104E-7</v>
      </c>
      <c r="O57" s="1">
        <v>-3.5444306796938098E-7</v>
      </c>
      <c r="P57" s="1">
        <v>-2.1460704721935599E-8</v>
      </c>
      <c r="Q57" s="1">
        <v>-1.3438207986992E-5</v>
      </c>
      <c r="R57" s="1">
        <v>-4.0877559443683397E-5</v>
      </c>
      <c r="S57" s="1">
        <v>-1.19706438792261E-4</v>
      </c>
      <c r="T57" s="1">
        <v>-2.69630955846692E-5</v>
      </c>
      <c r="U57" s="1">
        <v>-2.4411328958014302E-6</v>
      </c>
      <c r="V57" s="1">
        <v>-5.1855645716366597E-5</v>
      </c>
      <c r="W57" s="1">
        <v>2.0870548064215599E-6</v>
      </c>
      <c r="X57" s="1">
        <v>-4.1438912250694102E-6</v>
      </c>
      <c r="Y57" s="1">
        <v>2.11842533827455E-7</v>
      </c>
      <c r="Z57" s="1">
        <v>3.6537556445017401E-6</v>
      </c>
      <c r="AA57" s="1">
        <v>-1.80962248629479E-5</v>
      </c>
      <c r="AB57" s="1">
        <v>6.4985613838391701E-6</v>
      </c>
      <c r="AC57" s="1">
        <v>1.04790509969129E-6</v>
      </c>
      <c r="AD57" s="1">
        <v>3.0004962043246198E-7</v>
      </c>
      <c r="AE57" s="1">
        <v>-1.26858075082021E-7</v>
      </c>
      <c r="AF57" s="1">
        <v>-5.2247642993342897E-6</v>
      </c>
      <c r="AG57" s="1">
        <v>-6.5961197521980296E-7</v>
      </c>
      <c r="AH57" s="1">
        <v>7.3682661568714697E-7</v>
      </c>
      <c r="AI57" s="1">
        <v>1.1412878785680801E-6</v>
      </c>
      <c r="AJ57" s="1">
        <v>4.31380624668568E-7</v>
      </c>
      <c r="AK57" s="1">
        <v>-7.2242249270643098E-6</v>
      </c>
      <c r="AL57" s="1">
        <v>-7.8273293928246801E-7</v>
      </c>
      <c r="AM57" s="1">
        <v>3.1137037938514799E-6</v>
      </c>
      <c r="AN57" s="1">
        <v>-2.7219201072340402E-6</v>
      </c>
      <c r="AO57" s="1">
        <v>-1.72947621036116E-6</v>
      </c>
      <c r="AP57" s="1">
        <v>1.92410652116994E-6</v>
      </c>
      <c r="AQ57" s="1">
        <v>2.3915255862641601E-6</v>
      </c>
      <c r="AR57" s="1">
        <v>-2.0164395822028099E-6</v>
      </c>
      <c r="AS57" s="1">
        <v>-2.1797552606184301E-4</v>
      </c>
      <c r="AT57" s="1">
        <v>-2.1662139571747001E-4</v>
      </c>
      <c r="AU57" s="1">
        <v>-1.8750700667659299E-4</v>
      </c>
      <c r="AV57" s="1">
        <v>-7.1620170678798198E-5</v>
      </c>
      <c r="AW57" s="1">
        <v>2.3822126611132901E-6</v>
      </c>
      <c r="AX57" s="1">
        <v>1.1638902894992099E-6</v>
      </c>
      <c r="AY57" s="1">
        <v>7.5059741765633503E-7</v>
      </c>
      <c r="AZ57" s="1">
        <v>-5.5211269779613403E-6</v>
      </c>
      <c r="BA57" s="1">
        <v>7.9355070829209797E-7</v>
      </c>
      <c r="BB57" s="1">
        <v>8.74411874768709E-7</v>
      </c>
      <c r="BC57" s="1">
        <v>-1.54931061902616E-5</v>
      </c>
      <c r="BD57" s="1">
        <v>1.90596009170748E-6</v>
      </c>
      <c r="BE57" s="1">
        <v>-1.12498979498668E-5</v>
      </c>
      <c r="BF57" s="1">
        <v>-3.03229711872824E-4</v>
      </c>
      <c r="BG57" s="1">
        <v>3.8969901042052901E-3</v>
      </c>
      <c r="BH57" s="1">
        <v>3.1668636113438701E-7</v>
      </c>
      <c r="BI57" s="1">
        <v>7.4916305957371405E-7</v>
      </c>
      <c r="BJ57" s="1">
        <v>-2.51129258200777E-4</v>
      </c>
      <c r="BK57" s="1">
        <v>-6.7080636738643404E-6</v>
      </c>
      <c r="BL57" s="1">
        <v>-2.3957651027626399E-6</v>
      </c>
      <c r="BM57" s="1">
        <v>-6.9041731143088501E-4</v>
      </c>
      <c r="BN57" s="1">
        <v>1.34550772272987E-6</v>
      </c>
      <c r="BO57" s="1">
        <v>-1.14187315163114E-4</v>
      </c>
      <c r="BP57" s="1">
        <v>-1.9859033909763E-4</v>
      </c>
      <c r="BQ57" s="1">
        <v>-8.7082317217545798E-4</v>
      </c>
      <c r="BR57" s="1">
        <v>-2.47065046330185E-4</v>
      </c>
      <c r="BS57">
        <v>-2.0314707558816199E-4</v>
      </c>
    </row>
    <row r="58" spans="1:71" x14ac:dyDescent="0.25">
      <c r="A58" t="s">
        <v>27</v>
      </c>
      <c r="B58" s="3">
        <v>6.0563170000000098E-3</v>
      </c>
      <c r="C58">
        <v>1.0658858063517801E-2</v>
      </c>
      <c r="D58" s="1">
        <v>-6.7556117647009803E-9</v>
      </c>
      <c r="E58" s="1">
        <v>-1.4439061338359201E-7</v>
      </c>
      <c r="F58" s="1">
        <v>-3.7268625753875802E-7</v>
      </c>
      <c r="G58" s="1">
        <v>-5.3508523793498E-8</v>
      </c>
      <c r="H58" s="1">
        <v>-2.72570501267406E-7</v>
      </c>
      <c r="I58" s="1">
        <v>-2.4809751879961499E-7</v>
      </c>
      <c r="J58" s="1">
        <v>1.05886162982785E-6</v>
      </c>
      <c r="K58" s="1">
        <v>-1.4092153595157E-7</v>
      </c>
      <c r="L58" s="1">
        <v>-3.25416845876806E-9</v>
      </c>
      <c r="M58" s="1">
        <v>6.0713075231979701E-7</v>
      </c>
      <c r="N58" s="1">
        <v>1.02371460710734E-7</v>
      </c>
      <c r="O58" s="1">
        <v>5.2918466148174598E-8</v>
      </c>
      <c r="P58" s="1">
        <v>-5.8665183620473604E-9</v>
      </c>
      <c r="Q58" s="1">
        <v>8.4802809073213304E-7</v>
      </c>
      <c r="R58" s="1">
        <v>1.0597451689540301E-6</v>
      </c>
      <c r="S58" s="1">
        <v>-2.05543934657883E-7</v>
      </c>
      <c r="T58" s="1">
        <v>-6.7047878623895699E-7</v>
      </c>
      <c r="U58" s="1">
        <v>-4.4111841153133098E-7</v>
      </c>
      <c r="V58" s="1">
        <v>-2.9499280915179099E-8</v>
      </c>
      <c r="W58" s="1">
        <v>-2.17919451300256E-7</v>
      </c>
      <c r="X58" s="1">
        <v>8.1966610072621505E-7</v>
      </c>
      <c r="Y58" s="1">
        <v>1.7184386711457199E-8</v>
      </c>
      <c r="Z58" s="1">
        <v>2.23731989019587E-7</v>
      </c>
      <c r="AA58" s="1">
        <v>1.9368326357787199E-6</v>
      </c>
      <c r="AB58" s="1">
        <v>-6.2213415997994104E-5</v>
      </c>
      <c r="AC58" s="1">
        <v>4.30038352140245E-7</v>
      </c>
      <c r="AD58" s="1">
        <v>1.0808450589885E-7</v>
      </c>
      <c r="AE58" s="1">
        <v>3.4235530459885601E-7</v>
      </c>
      <c r="AF58" s="1">
        <v>-3.2856621697981099E-5</v>
      </c>
      <c r="AG58" s="1">
        <v>4.5475742767335399E-7</v>
      </c>
      <c r="AH58" s="1">
        <v>-3.5798486179935603E-8</v>
      </c>
      <c r="AI58" s="1">
        <v>1.6680730830027699E-7</v>
      </c>
      <c r="AJ58" s="1">
        <v>4.3765639163818902E-9</v>
      </c>
      <c r="AK58" s="1">
        <v>1.62620744072499E-6</v>
      </c>
      <c r="AL58" s="1">
        <v>4.8202483114963498E-9</v>
      </c>
      <c r="AM58" s="1">
        <v>1.19407964336998E-7</v>
      </c>
      <c r="AN58" s="1">
        <v>-2.5720335476641599E-7</v>
      </c>
      <c r="AO58" s="1">
        <v>8.1537254464326699E-7</v>
      </c>
      <c r="AP58" s="1">
        <v>2.4559736434026901E-7</v>
      </c>
      <c r="AQ58" s="1">
        <v>3.7834495422163698E-7</v>
      </c>
      <c r="AR58" s="1">
        <v>-1.5197272655436601E-7</v>
      </c>
      <c r="AS58" s="1">
        <v>1.11589723544088E-6</v>
      </c>
      <c r="AT58" s="1">
        <v>1.2204650770182699E-6</v>
      </c>
      <c r="AU58" s="1">
        <v>1.11580834817512E-6</v>
      </c>
      <c r="AV58" s="1">
        <v>-2.1965356475764202E-6</v>
      </c>
      <c r="AW58" s="1">
        <v>7.8168231890136502E-7</v>
      </c>
      <c r="AX58" s="1">
        <v>5.8936983622926395E-7</v>
      </c>
      <c r="AY58" s="1">
        <v>2.1628656460260202E-6</v>
      </c>
      <c r="AZ58" s="1">
        <v>2.9077573493068798E-7</v>
      </c>
      <c r="BA58">
        <v>-5.4627484115155502E-7</v>
      </c>
      <c r="BB58" s="1">
        <v>3.5379128445884801E-7</v>
      </c>
      <c r="BC58" s="1">
        <v>-1.77610768963569E-8</v>
      </c>
      <c r="BD58" s="1">
        <v>2.18439885508424E-7</v>
      </c>
      <c r="BE58" s="1">
        <v>1.2017304858895801E-6</v>
      </c>
      <c r="BF58" s="1">
        <v>-1.0055005108241901E-6</v>
      </c>
      <c r="BG58">
        <v>3.1668636113438701E-7</v>
      </c>
      <c r="BH58" s="1">
        <v>1.13611255218219E-4</v>
      </c>
      <c r="BI58" s="1">
        <v>-2.10419902594931E-7</v>
      </c>
      <c r="BJ58" s="1">
        <v>4.2983418810209302E-7</v>
      </c>
      <c r="BK58" s="1">
        <v>6.1931859617926198E-7</v>
      </c>
      <c r="BL58" s="1">
        <v>1.68270539336868E-7</v>
      </c>
      <c r="BM58" s="1">
        <v>2.0649744589152399E-6</v>
      </c>
      <c r="BN58" s="1">
        <v>1.07169812645228E-7</v>
      </c>
      <c r="BO58" s="1">
        <v>2.8102942046052798E-7</v>
      </c>
      <c r="BP58" s="1">
        <v>-3.8076593216933699E-6</v>
      </c>
      <c r="BQ58" s="1">
        <v>-1.2342609391031901E-6</v>
      </c>
      <c r="BR58" s="1">
        <v>-1.45806544351413E-7</v>
      </c>
      <c r="BS58">
        <v>-3.05801629444878E-5</v>
      </c>
    </row>
    <row r="59" spans="1:71" x14ac:dyDescent="0.25">
      <c r="A59" t="s">
        <v>26</v>
      </c>
      <c r="B59" s="3">
        <v>1.63367760000001E-3</v>
      </c>
      <c r="C59">
        <v>4.7967928066020397E-3</v>
      </c>
      <c r="D59" s="1">
        <v>5.07435248271965E-10</v>
      </c>
      <c r="E59" s="1">
        <v>1.2654281360394601E-7</v>
      </c>
      <c r="F59" s="1">
        <v>1.8615652137854901E-8</v>
      </c>
      <c r="G59" s="1">
        <v>3.8247297157736099E-9</v>
      </c>
      <c r="H59" s="1">
        <v>-1.87585389600046E-7</v>
      </c>
      <c r="I59" s="1">
        <v>-1.70787149492198E-7</v>
      </c>
      <c r="J59" s="1">
        <v>-8.2836653029477806E-8</v>
      </c>
      <c r="K59" s="1">
        <v>5.8590877293077803E-8</v>
      </c>
      <c r="L59" s="1">
        <v>-1.5446705917909999E-8</v>
      </c>
      <c r="M59" s="1">
        <v>2.1961714459318799E-7</v>
      </c>
      <c r="N59" s="1">
        <v>8.60692506218206E-10</v>
      </c>
      <c r="O59" s="1">
        <v>-1.4790895960726E-8</v>
      </c>
      <c r="P59" s="1">
        <v>1.8660054657336102E-9</v>
      </c>
      <c r="Q59" s="1">
        <v>3.7857101288520099E-7</v>
      </c>
      <c r="R59" s="1">
        <v>6.8920561878600004E-7</v>
      </c>
      <c r="S59" s="1">
        <v>-3.2156562115718802E-7</v>
      </c>
      <c r="T59" s="1">
        <v>-1.9718780731370701E-7</v>
      </c>
      <c r="U59" s="1">
        <v>1.24992165929889E-7</v>
      </c>
      <c r="V59" s="1">
        <v>7.98714036992927E-8</v>
      </c>
      <c r="W59" s="1">
        <v>-6.7960684790515695E-10</v>
      </c>
      <c r="X59" s="1">
        <v>-2.25876286255658E-7</v>
      </c>
      <c r="Y59" s="1">
        <v>-5.9790804313795202E-9</v>
      </c>
      <c r="Z59" s="1">
        <v>5.6384675716010703E-6</v>
      </c>
      <c r="AA59" s="1">
        <v>-4.5587549040150701E-5</v>
      </c>
      <c r="AB59" s="1">
        <v>2.4740261376955602E-7</v>
      </c>
      <c r="AC59" s="1">
        <v>1.35787438214237E-7</v>
      </c>
      <c r="AD59" s="1">
        <v>4.0013889141138201E-9</v>
      </c>
      <c r="AE59" s="1">
        <v>-4.5192023055126502E-8</v>
      </c>
      <c r="AF59" s="1">
        <v>6.4188351181054201E-8</v>
      </c>
      <c r="AG59" s="1">
        <v>1.9647456909678499E-6</v>
      </c>
      <c r="AH59" s="1">
        <v>-1.8217467643481199E-8</v>
      </c>
      <c r="AI59" s="1">
        <v>6.5595300809100803E-8</v>
      </c>
      <c r="AJ59" s="1">
        <v>2.0778183962927001E-8</v>
      </c>
      <c r="AK59" s="1">
        <v>3.3147038065786899E-7</v>
      </c>
      <c r="AL59" s="1">
        <v>-8.6293062832205494E-8</v>
      </c>
      <c r="AM59" s="1">
        <v>-2.1781594405008901E-7</v>
      </c>
      <c r="AN59" s="1">
        <v>7.3204527625437605E-8</v>
      </c>
      <c r="AO59" s="1">
        <v>3.24050612926901E-7</v>
      </c>
      <c r="AP59" s="1">
        <v>-5.7709829486991596E-9</v>
      </c>
      <c r="AQ59" s="1">
        <v>2.41264911408254E-7</v>
      </c>
      <c r="AR59" s="1">
        <v>-1.5398964914787601E-7</v>
      </c>
      <c r="AS59" s="1">
        <v>9.8716648505652603E-7</v>
      </c>
      <c r="AT59" s="1">
        <v>-7.4038184831160695E-7</v>
      </c>
      <c r="AU59" s="1">
        <v>4.5416664512548597E-7</v>
      </c>
      <c r="AV59" s="1">
        <v>1.04002999519235E-5</v>
      </c>
      <c r="AW59" s="1">
        <v>1.14792721878545E-7</v>
      </c>
      <c r="AX59" s="1">
        <v>1.7963851680030401E-6</v>
      </c>
      <c r="AY59" s="1">
        <v>-2.26697635493861E-8</v>
      </c>
      <c r="AZ59" s="1">
        <v>-2.7123118441508901E-7</v>
      </c>
      <c r="BA59" s="1">
        <v>3.1428507856348597E-8</v>
      </c>
      <c r="BB59" s="1">
        <v>-2.07878278551033E-7</v>
      </c>
      <c r="BC59" s="1">
        <v>7.4136278631567903E-7</v>
      </c>
      <c r="BD59" s="1">
        <v>-1.83822543406028E-7</v>
      </c>
      <c r="BE59" s="1">
        <v>6.0849544293767401E-7</v>
      </c>
      <c r="BF59" s="1">
        <v>-4.6897516122822999E-7</v>
      </c>
      <c r="BG59" s="1">
        <v>7.4916305957371405E-7</v>
      </c>
      <c r="BH59">
        <v>-2.10419902594931E-7</v>
      </c>
      <c r="BI59" s="1">
        <v>2.30092212294691E-5</v>
      </c>
      <c r="BJ59" s="1">
        <v>-5.8166030778584295E-7</v>
      </c>
      <c r="BK59" s="1">
        <v>4.8608920347938899E-7</v>
      </c>
      <c r="BL59" s="1">
        <v>-8.2858971923340699E-7</v>
      </c>
      <c r="BM59" s="1">
        <v>-9.6733514804217298E-7</v>
      </c>
      <c r="BN59" s="1">
        <v>5.6766175033450997E-7</v>
      </c>
      <c r="BO59" s="1">
        <v>3.5830555349520098E-7</v>
      </c>
      <c r="BP59" s="1">
        <v>-3.0521773798515202E-7</v>
      </c>
      <c r="BQ59" s="1">
        <v>-5.0279529846653597E-7</v>
      </c>
      <c r="BR59" s="1">
        <v>1.2970594486411701E-7</v>
      </c>
      <c r="BS59">
        <v>1.38027328483769E-6</v>
      </c>
    </row>
    <row r="60" spans="1:71" x14ac:dyDescent="0.25">
      <c r="A60" t="s">
        <v>59</v>
      </c>
      <c r="B60" s="3">
        <v>4.4149381699999997E-2</v>
      </c>
      <c r="C60">
        <v>5.7600296198620102E-2</v>
      </c>
      <c r="D60" s="1">
        <v>9.3387829407230297E-8</v>
      </c>
      <c r="E60" s="1">
        <v>-5.4507097944959504E-6</v>
      </c>
      <c r="F60" s="1">
        <v>7.2580016981573495E-7</v>
      </c>
      <c r="G60" s="1">
        <v>-2.73217281645314E-7</v>
      </c>
      <c r="H60" s="1">
        <v>-2.76762542011939E-6</v>
      </c>
      <c r="I60" s="1">
        <v>-4.2229792338877399E-7</v>
      </c>
      <c r="J60" s="1">
        <v>3.60023659441841E-6</v>
      </c>
      <c r="K60" s="1">
        <v>-7.2215047913719503E-6</v>
      </c>
      <c r="L60" s="1">
        <v>-1.2897541661276701E-7</v>
      </c>
      <c r="M60" s="1">
        <v>5.6265812510671599E-6</v>
      </c>
      <c r="N60" s="1">
        <v>-2.35554659208329E-7</v>
      </c>
      <c r="O60" s="1">
        <v>9.2313987008620103E-8</v>
      </c>
      <c r="P60" s="1">
        <v>2.2108100826495301E-7</v>
      </c>
      <c r="Q60" s="1">
        <v>-1.20831599061685E-6</v>
      </c>
      <c r="R60" s="1">
        <v>-2.0978886331241302E-6</v>
      </c>
      <c r="S60" s="1">
        <v>-3.8658339674753604E-6</v>
      </c>
      <c r="T60" s="1">
        <v>-6.74137160294308E-7</v>
      </c>
      <c r="U60" s="1">
        <v>3.2497416120919902E-7</v>
      </c>
      <c r="V60" s="1">
        <v>1.8445615701140401E-6</v>
      </c>
      <c r="W60" s="1">
        <v>4.5997066035366899E-7</v>
      </c>
      <c r="X60" s="1">
        <v>-3.8492185906630703E-5</v>
      </c>
      <c r="Y60" s="1">
        <v>4.7884766193435999E-7</v>
      </c>
      <c r="Z60" s="1">
        <v>1.7380970597566699E-6</v>
      </c>
      <c r="AA60" s="1">
        <v>2.4649941145883501E-6</v>
      </c>
      <c r="AB60" s="1">
        <v>2.2718874406407999E-6</v>
      </c>
      <c r="AC60" s="1">
        <v>1.4013805838468801E-6</v>
      </c>
      <c r="AD60" s="1">
        <v>1.14126699441161E-7</v>
      </c>
      <c r="AE60" s="1">
        <v>3.5903180156725302E-7</v>
      </c>
      <c r="AF60" s="1">
        <v>-6.7411702609731901E-6</v>
      </c>
      <c r="AG60" s="1">
        <v>-3.09946334017208E-6</v>
      </c>
      <c r="AH60" s="1">
        <v>-1.65998037246669E-5</v>
      </c>
      <c r="AI60" s="1">
        <v>6.8937397788248803E-6</v>
      </c>
      <c r="AJ60" s="1">
        <v>-5.6332464368743798E-5</v>
      </c>
      <c r="AK60" s="1">
        <v>-3.1886211743460703E-5</v>
      </c>
      <c r="AL60" s="1">
        <v>4.2152092222372399E-7</v>
      </c>
      <c r="AM60" s="1">
        <v>-2.65778791063059E-6</v>
      </c>
      <c r="AN60" s="1">
        <v>1.9059084794906099E-6</v>
      </c>
      <c r="AO60" s="1">
        <v>5.0591596980537399E-6</v>
      </c>
      <c r="AP60" s="1">
        <v>-9.7537469197116605E-7</v>
      </c>
      <c r="AQ60" s="1">
        <v>1.7221771225972499E-6</v>
      </c>
      <c r="AR60" s="1">
        <v>-1.8250353143834201E-7</v>
      </c>
      <c r="AS60" s="1">
        <v>-2.9316041798399598E-6</v>
      </c>
      <c r="AT60" s="1">
        <v>-6.4551804190671704E-6</v>
      </c>
      <c r="AU60" s="1">
        <v>-4.9445251716090502E-5</v>
      </c>
      <c r="AV60" s="1">
        <v>-6.2362153177716398E-5</v>
      </c>
      <c r="AW60" s="1">
        <v>1.89692584944424E-6</v>
      </c>
      <c r="AX60" s="1">
        <v>-3.2558634360266798E-7</v>
      </c>
      <c r="AY60" s="1">
        <v>8.1363114738684698E-7</v>
      </c>
      <c r="AZ60" s="1">
        <v>-2.20904548749123E-4</v>
      </c>
      <c r="BA60" s="1">
        <v>-4.8721126755602301E-5</v>
      </c>
      <c r="BB60" s="1">
        <v>-7.9678938940709704E-7</v>
      </c>
      <c r="BC60" s="1">
        <v>-3.9790792883007998E-5</v>
      </c>
      <c r="BD60" s="1">
        <v>5.5347913788944996E-6</v>
      </c>
      <c r="BE60" s="1">
        <v>-1.3092646011734401E-6</v>
      </c>
      <c r="BF60" s="1">
        <v>-8.6998802997161003E-5</v>
      </c>
      <c r="BG60" s="1">
        <v>-2.51129258200777E-4</v>
      </c>
      <c r="BH60" s="1">
        <v>4.2983418810209302E-7</v>
      </c>
      <c r="BI60">
        <v>-5.8166030778584295E-7</v>
      </c>
      <c r="BJ60" s="1">
        <v>3.3177941221687701E-3</v>
      </c>
      <c r="BK60" s="1">
        <v>-6.6228413118166795E-5</v>
      </c>
      <c r="BL60" s="1">
        <v>4.0433196876065398E-6</v>
      </c>
      <c r="BM60" s="1">
        <v>-2.2985082691823601E-4</v>
      </c>
      <c r="BN60" s="1">
        <v>5.92018173456931E-6</v>
      </c>
      <c r="BO60" s="1">
        <v>-4.8517100406381201E-4</v>
      </c>
      <c r="BP60" s="1">
        <v>-1.6301808654726999E-4</v>
      </c>
      <c r="BQ60" s="1">
        <v>-1.3010544352823499E-3</v>
      </c>
      <c r="BR60" s="1">
        <v>-1.6937039740020801E-5</v>
      </c>
      <c r="BS60">
        <v>-1.58927732883243E-4</v>
      </c>
    </row>
    <row r="61" spans="1:71" x14ac:dyDescent="0.25">
      <c r="A61" t="s">
        <v>54</v>
      </c>
      <c r="B61" s="3">
        <v>1.9690636399999999E-2</v>
      </c>
      <c r="C61">
        <v>2.7781591297362199E-2</v>
      </c>
      <c r="D61" s="1">
        <v>8.4063629285850699E-9</v>
      </c>
      <c r="E61" s="1">
        <v>-4.4339261321704299E-7</v>
      </c>
      <c r="F61" s="1">
        <v>1.34927404595108E-7</v>
      </c>
      <c r="G61" s="1">
        <v>6.1978434763693296E-8</v>
      </c>
      <c r="H61" s="1">
        <v>2.6568264126186799E-6</v>
      </c>
      <c r="I61" s="1">
        <v>-1.02172951696966E-7</v>
      </c>
      <c r="J61" s="1">
        <v>4.0503581857239002E-6</v>
      </c>
      <c r="K61" s="1">
        <v>1.3674664256628001E-7</v>
      </c>
      <c r="L61" s="1">
        <v>-3.6359052874794603E-7</v>
      </c>
      <c r="M61" s="1">
        <v>-1.14314930722974E-6</v>
      </c>
      <c r="N61" s="1">
        <v>-3.93809610718291E-7</v>
      </c>
      <c r="O61" s="1">
        <v>2.4457934190657301E-8</v>
      </c>
      <c r="P61" s="1">
        <v>1.5206625690941098E-8</v>
      </c>
      <c r="Q61" s="1">
        <v>-1.8624047451290999E-8</v>
      </c>
      <c r="R61" s="1">
        <v>3.1164718821992399E-6</v>
      </c>
      <c r="S61" s="1">
        <v>-7.9254820830087404E-7</v>
      </c>
      <c r="T61" s="1">
        <v>4.21344958890599E-7</v>
      </c>
      <c r="U61" s="1">
        <v>1.0267615920135399E-6</v>
      </c>
      <c r="V61" s="1">
        <v>-7.7779166440541795E-7</v>
      </c>
      <c r="W61" s="1">
        <v>-4.7078075071803202E-8</v>
      </c>
      <c r="X61" s="1">
        <v>-1.9564559965269199E-7</v>
      </c>
      <c r="Y61" s="1">
        <v>5.9283761368942206E-11</v>
      </c>
      <c r="Z61" s="1">
        <v>3.7821812445953298E-7</v>
      </c>
      <c r="AA61" s="1">
        <v>-2.0929923480697099E-6</v>
      </c>
      <c r="AB61" s="1">
        <v>-1.5826575884125701E-6</v>
      </c>
      <c r="AC61" s="1">
        <v>-1.0401037160788801E-6</v>
      </c>
      <c r="AD61" s="1">
        <v>1.9494196886035401E-7</v>
      </c>
      <c r="AE61" s="1">
        <v>-1.22764079204772E-8</v>
      </c>
      <c r="AF61" s="1">
        <v>7.1752884583813698E-6</v>
      </c>
      <c r="AG61" s="1">
        <v>3.2289673529004198E-6</v>
      </c>
      <c r="AH61" s="1">
        <v>5.0120551446515101E-8</v>
      </c>
      <c r="AI61" s="1">
        <v>3.0315972949036701E-7</v>
      </c>
      <c r="AJ61" s="1">
        <v>1.47322022975796E-6</v>
      </c>
      <c r="AK61" s="1">
        <v>-2.0413522374662101E-5</v>
      </c>
      <c r="AL61" s="1">
        <v>-4.5362580016545898E-5</v>
      </c>
      <c r="AM61" s="1">
        <v>-1.6619591292677101E-5</v>
      </c>
      <c r="AN61" s="1">
        <v>1.48506982535054E-6</v>
      </c>
      <c r="AO61" s="1">
        <v>1.22363978139828E-6</v>
      </c>
      <c r="AP61" s="1">
        <v>2.23966181635799E-7</v>
      </c>
      <c r="AQ61" s="1">
        <v>-1.95479606350444E-6</v>
      </c>
      <c r="AR61" s="1">
        <v>-7.5699334319872304E-7</v>
      </c>
      <c r="AS61" s="1">
        <v>2.2501224420430099E-6</v>
      </c>
      <c r="AT61" s="1">
        <v>-2.1680433945609602E-6</v>
      </c>
      <c r="AU61" s="1">
        <v>-3.8249698059132797E-6</v>
      </c>
      <c r="AV61" s="1">
        <v>-1.41273715117876E-6</v>
      </c>
      <c r="AW61" s="1">
        <v>1.72337864561996E-6</v>
      </c>
      <c r="AX61" s="1">
        <v>8.9782464839721097E-7</v>
      </c>
      <c r="AY61" s="1">
        <v>2.2557798998312099E-7</v>
      </c>
      <c r="AZ61" s="1">
        <v>-2.65785867426405E-6</v>
      </c>
      <c r="BA61" s="1">
        <v>1.4870097627816699E-6</v>
      </c>
      <c r="BB61" s="1">
        <v>-2.30359979449877E-6</v>
      </c>
      <c r="BC61" s="1">
        <v>-8.9723884419794705E-5</v>
      </c>
      <c r="BD61" s="1">
        <v>1.0453378155664499E-6</v>
      </c>
      <c r="BE61" s="1">
        <v>3.35368331184253E-6</v>
      </c>
      <c r="BF61" s="1">
        <v>-7.3543733559191301E-6</v>
      </c>
      <c r="BG61" s="1">
        <v>-6.7080636738643404E-6</v>
      </c>
      <c r="BH61" s="1">
        <v>6.1931859617926198E-7</v>
      </c>
      <c r="BI61" s="1">
        <v>4.8608920347938899E-7</v>
      </c>
      <c r="BJ61" s="1">
        <v>-6.6228413118166795E-5</v>
      </c>
      <c r="BK61" s="1">
        <v>7.7181681501367302E-4</v>
      </c>
      <c r="BL61" s="1">
        <v>4.3525153026968202E-6</v>
      </c>
      <c r="BM61" s="1">
        <v>-2.1341215936373001E-5</v>
      </c>
      <c r="BN61" s="1">
        <v>6.5484991185589497E-9</v>
      </c>
      <c r="BO61" s="1">
        <v>-3.1294388170474803E-5</v>
      </c>
      <c r="BP61" s="1">
        <v>-1.1346703889416E-5</v>
      </c>
      <c r="BQ61" s="1">
        <v>-4.7707794610095302E-4</v>
      </c>
      <c r="BR61" s="1">
        <v>2.7698704091989402E-6</v>
      </c>
      <c r="BS61">
        <v>-8.6871631795637097E-7</v>
      </c>
    </row>
    <row r="62" spans="1:71" x14ac:dyDescent="0.25">
      <c r="A62" t="s">
        <v>55</v>
      </c>
      <c r="B62" s="3">
        <v>3.4369681399999498E-2</v>
      </c>
      <c r="C62">
        <v>4.22141090460732E-2</v>
      </c>
      <c r="D62" s="1">
        <v>2.91812987667823E-8</v>
      </c>
      <c r="E62" s="1">
        <v>-9.4748869411386399E-7</v>
      </c>
      <c r="F62" s="1">
        <v>3.0501932888186301E-7</v>
      </c>
      <c r="G62" s="1">
        <v>3.7546932053723698E-7</v>
      </c>
      <c r="H62" s="1">
        <v>-8.0208331782544704E-5</v>
      </c>
      <c r="I62" s="1">
        <v>-6.9382838133058701E-6</v>
      </c>
      <c r="J62" s="1">
        <v>-9.9825071961428004E-6</v>
      </c>
      <c r="K62" s="1">
        <v>-1.8016489960496899E-4</v>
      </c>
      <c r="L62" s="1">
        <v>-4.5219689974726003E-5</v>
      </c>
      <c r="M62" s="1">
        <v>-8.4495540031710393E-6</v>
      </c>
      <c r="N62" s="1">
        <v>-8.4749350761138697E-8</v>
      </c>
      <c r="O62" s="1">
        <v>8.3419066368642396E-7</v>
      </c>
      <c r="P62" s="1">
        <v>1.4255305594839699E-7</v>
      </c>
      <c r="Q62" s="1">
        <v>-5.8326429776587403E-7</v>
      </c>
      <c r="R62" s="1">
        <v>1.23049915569012E-6</v>
      </c>
      <c r="S62" s="1">
        <v>-2.1880056559409301E-7</v>
      </c>
      <c r="T62" s="1">
        <v>-5.2131162161812103E-7</v>
      </c>
      <c r="U62" s="1">
        <v>1.6777841237526099E-6</v>
      </c>
      <c r="V62" s="1">
        <v>3.1031972880293298E-7</v>
      </c>
      <c r="W62" s="1">
        <v>-1.5492579971407001E-7</v>
      </c>
      <c r="X62" s="1">
        <v>2.2839809424286001E-6</v>
      </c>
      <c r="Y62" s="1">
        <v>2.9576172137665401E-8</v>
      </c>
      <c r="Z62" s="1">
        <v>-1.3269160688166501E-6</v>
      </c>
      <c r="AA62" s="1">
        <v>-1.9723681406313001E-5</v>
      </c>
      <c r="AB62" s="1">
        <v>5.5117009018531899E-7</v>
      </c>
      <c r="AC62" s="1">
        <v>2.00441330459478E-6</v>
      </c>
      <c r="AD62" s="1">
        <v>2.08946513721419E-7</v>
      </c>
      <c r="AE62" s="1">
        <v>1.82126296981405E-7</v>
      </c>
      <c r="AF62" s="1">
        <v>-1.79166972955569E-5</v>
      </c>
      <c r="AG62" s="1">
        <v>8.0467852751714897E-10</v>
      </c>
      <c r="AH62" s="1">
        <v>4.4798518862481501E-7</v>
      </c>
      <c r="AI62" s="1">
        <v>2.2496095121624699E-7</v>
      </c>
      <c r="AJ62" s="1">
        <v>-5.1124519314541195E-7</v>
      </c>
      <c r="AK62" s="1">
        <v>4.1985118866792999E-6</v>
      </c>
      <c r="AL62" s="1">
        <v>9.5471925106140502E-7</v>
      </c>
      <c r="AM62" s="1">
        <v>-1.9112958686767298E-6</v>
      </c>
      <c r="AN62" s="1">
        <v>2.6827021365590402E-7</v>
      </c>
      <c r="AO62" s="1">
        <v>-4.7811076973712201E-5</v>
      </c>
      <c r="AP62" s="1">
        <v>1.1889807569343199E-6</v>
      </c>
      <c r="AQ62" s="1">
        <v>-1.27670204123225E-4</v>
      </c>
      <c r="AR62" s="1">
        <v>4.20820439116455E-7</v>
      </c>
      <c r="AS62" s="1">
        <v>1.6810946057507599E-6</v>
      </c>
      <c r="AT62" s="1">
        <v>2.3958147946418901E-6</v>
      </c>
      <c r="AU62" s="1">
        <v>-4.5369772972531401E-6</v>
      </c>
      <c r="AV62" s="1">
        <v>-9.9140245179736298E-5</v>
      </c>
      <c r="AW62" s="1">
        <v>1.73870292163646E-6</v>
      </c>
      <c r="AX62" s="1">
        <v>1.8040478562408601E-7</v>
      </c>
      <c r="AY62" s="1">
        <v>1.27150535944554E-7</v>
      </c>
      <c r="AZ62" s="1">
        <v>1.34305913727868E-6</v>
      </c>
      <c r="BA62" s="1">
        <v>4.3813085769301502E-6</v>
      </c>
      <c r="BB62" s="1">
        <v>-1.23610487042188E-6</v>
      </c>
      <c r="BC62" s="1">
        <v>8.5591707895172305E-6</v>
      </c>
      <c r="BD62" s="1">
        <v>-1.80527255698772E-5</v>
      </c>
      <c r="BE62" s="1">
        <v>-1.40846070282384E-4</v>
      </c>
      <c r="BF62" s="1">
        <v>-2.92290129602746E-6</v>
      </c>
      <c r="BG62" s="1">
        <v>-2.3957651027626399E-6</v>
      </c>
      <c r="BH62" s="1">
        <v>1.68270539336868E-7</v>
      </c>
      <c r="BI62" s="1">
        <v>-8.2858971923340699E-7</v>
      </c>
      <c r="BJ62" s="1">
        <v>4.0433196876065398E-6</v>
      </c>
      <c r="BK62" s="1">
        <v>4.3525153026968202E-6</v>
      </c>
      <c r="BL62" s="1">
        <v>1.78203100255376E-3</v>
      </c>
      <c r="BM62" s="1">
        <v>-2.2846528225832501E-5</v>
      </c>
      <c r="BN62" s="1">
        <v>1.63911303119208E-6</v>
      </c>
      <c r="BO62" s="1">
        <v>1.4384490092985599E-6</v>
      </c>
      <c r="BP62" s="1">
        <v>-6.9596336345605504E-4</v>
      </c>
      <c r="BQ62" s="1">
        <v>-7.3668430547136693E-5</v>
      </c>
      <c r="BR62" s="1">
        <v>6.4698178233173699E-6</v>
      </c>
      <c r="BS62">
        <v>-2.2563685229862201E-4</v>
      </c>
    </row>
    <row r="63" spans="1:71" x14ac:dyDescent="0.25">
      <c r="A63" t="s">
        <v>69</v>
      </c>
      <c r="B63" s="3">
        <v>4.8245484999999699E-2</v>
      </c>
      <c r="C63">
        <v>6.1998705573652099E-2</v>
      </c>
      <c r="D63" s="1">
        <v>8.8292430261032306E-8</v>
      </c>
      <c r="E63" s="1">
        <v>-8.61313436103308E-7</v>
      </c>
      <c r="F63" s="1">
        <v>-3.6989801739766701E-6</v>
      </c>
      <c r="G63" s="1">
        <v>4.3322415041729499E-7</v>
      </c>
      <c r="H63" s="1">
        <v>8.1192108154150598E-7</v>
      </c>
      <c r="I63" s="1">
        <v>-3.7152122628584601E-6</v>
      </c>
      <c r="J63" s="1">
        <v>1.95630396047442E-6</v>
      </c>
      <c r="K63" s="1">
        <v>1.15858511744159E-5</v>
      </c>
      <c r="L63" s="1">
        <v>1.1326150255333101E-6</v>
      </c>
      <c r="M63" s="1">
        <v>3.5288308755631599E-6</v>
      </c>
      <c r="N63" s="1">
        <v>-6.6504447036627795E-7</v>
      </c>
      <c r="O63" s="1">
        <v>4.8246395656264497E-7</v>
      </c>
      <c r="P63" s="1">
        <v>9.0047742762345803E-8</v>
      </c>
      <c r="Q63" s="1">
        <v>-3.7985061045413702E-5</v>
      </c>
      <c r="R63" s="1">
        <v>-1.00682777383195E-4</v>
      </c>
      <c r="S63" s="1">
        <v>-1.3333844374301599E-5</v>
      </c>
      <c r="T63" s="1">
        <v>-5.2888930180401597E-6</v>
      </c>
      <c r="U63" s="1">
        <v>-2.8086385554928999E-5</v>
      </c>
      <c r="V63" s="1">
        <v>4.9421463333314896E-6</v>
      </c>
      <c r="W63" s="1">
        <v>3.4948422296688201E-7</v>
      </c>
      <c r="X63" s="1">
        <v>-3.3997956177550101E-7</v>
      </c>
      <c r="Y63" s="1">
        <v>-6.5688380321390604E-6</v>
      </c>
      <c r="Z63" s="1">
        <v>-1.54318434702423E-6</v>
      </c>
      <c r="AA63" s="1">
        <v>-2.0823236389043899E-5</v>
      </c>
      <c r="AB63" s="1">
        <v>2.1545512910299199E-6</v>
      </c>
      <c r="AC63" s="1">
        <v>-3.6861483761256601E-7</v>
      </c>
      <c r="AD63" s="1">
        <v>3.53039024073761E-8</v>
      </c>
      <c r="AE63" s="1">
        <v>-1.38405530655297E-7</v>
      </c>
      <c r="AF63" s="1">
        <v>-1.22043226503309E-5</v>
      </c>
      <c r="AG63" s="1">
        <v>1.26511133785979E-6</v>
      </c>
      <c r="AH63" s="1">
        <v>-1.2646955288901699E-7</v>
      </c>
      <c r="AI63" s="1">
        <v>3.2368382462785999E-7</v>
      </c>
      <c r="AJ63" s="1">
        <v>1.8614217884692001E-6</v>
      </c>
      <c r="AK63" s="1">
        <v>-8.6828482226970394E-6</v>
      </c>
      <c r="AL63" s="1">
        <v>3.3099495850087098E-7</v>
      </c>
      <c r="AM63" s="1">
        <v>7.7583897971549201E-7</v>
      </c>
      <c r="AN63" s="1">
        <v>-1.7312026563831401E-7</v>
      </c>
      <c r="AO63" s="1">
        <v>5.6386313104914298E-6</v>
      </c>
      <c r="AP63" s="1">
        <v>-1.2582333811731599E-6</v>
      </c>
      <c r="AQ63" s="1">
        <v>5.3389599246744702E-6</v>
      </c>
      <c r="AR63" s="1">
        <v>-2.8210097464859298E-6</v>
      </c>
      <c r="AS63" s="1">
        <v>-3.7803621278658697E-5</v>
      </c>
      <c r="AT63" s="1">
        <v>-7.9566616852077207E-5</v>
      </c>
      <c r="AU63" s="1">
        <v>-5.0102214957600095E-4</v>
      </c>
      <c r="AV63" s="1">
        <v>-6.1205020648945696E-5</v>
      </c>
      <c r="AW63" s="1">
        <v>5.8360124500016896E-6</v>
      </c>
      <c r="AX63" s="1">
        <v>-1.5831847019717899E-6</v>
      </c>
      <c r="AY63" s="1">
        <v>-2.1067034532003599E-7</v>
      </c>
      <c r="AZ63" s="1">
        <v>-1.5578281841181201E-5</v>
      </c>
      <c r="BA63" s="1">
        <v>-5.6932400249273402E-7</v>
      </c>
      <c r="BB63" s="1">
        <v>2.3920785358834101E-6</v>
      </c>
      <c r="BC63" s="1">
        <v>-1.01499005992644E-5</v>
      </c>
      <c r="BD63" s="1">
        <v>3.65980322962436E-7</v>
      </c>
      <c r="BE63" s="1">
        <v>-1.11823193424303E-6</v>
      </c>
      <c r="BF63" s="1">
        <v>-5.1159684094264301E-4</v>
      </c>
      <c r="BG63" s="1">
        <v>-6.9041731143088501E-4</v>
      </c>
      <c r="BH63" s="1">
        <v>2.0649744589152399E-6</v>
      </c>
      <c r="BI63" s="1">
        <v>-9.6733514804217298E-7</v>
      </c>
      <c r="BJ63" s="1">
        <v>-2.2985082691823601E-4</v>
      </c>
      <c r="BK63" s="1">
        <v>-2.1341215936373001E-5</v>
      </c>
      <c r="BL63" s="1">
        <v>-2.2846528225832501E-5</v>
      </c>
      <c r="BM63" s="1">
        <v>3.8438394928083999E-3</v>
      </c>
      <c r="BN63" s="1">
        <v>-1.4469208293188401E-6</v>
      </c>
      <c r="BO63" s="1">
        <v>-1.1016159566472E-4</v>
      </c>
      <c r="BP63" s="1">
        <v>-2.2706895514220201E-4</v>
      </c>
      <c r="BQ63" s="1">
        <v>-8.3471530031590103E-4</v>
      </c>
      <c r="BR63" s="1">
        <v>-8.8441839596510902E-5</v>
      </c>
      <c r="BS63">
        <v>-2.0059677073227801E-4</v>
      </c>
    </row>
    <row r="64" spans="1:71" x14ac:dyDescent="0.25">
      <c r="A64" t="s">
        <v>51</v>
      </c>
      <c r="B64" s="3">
        <v>4.7919711999999202E-3</v>
      </c>
      <c r="C64">
        <v>9.9488432704161207E-3</v>
      </c>
      <c r="D64" s="1">
        <v>-6.0023998089469797E-9</v>
      </c>
      <c r="E64" s="1">
        <v>3.3595155576446503E-8</v>
      </c>
      <c r="F64" s="1">
        <v>-4.48025672219411E-8</v>
      </c>
      <c r="G64" s="1">
        <v>-2.57918413798797E-9</v>
      </c>
      <c r="H64" s="1">
        <v>3.9076092817717403E-8</v>
      </c>
      <c r="I64" s="1">
        <v>-1.2410678393842401E-7</v>
      </c>
      <c r="J64" s="1">
        <v>6.71575752668652E-8</v>
      </c>
      <c r="K64" s="1">
        <v>-3.5214336454853002E-7</v>
      </c>
      <c r="L64" s="1">
        <v>9.0920313966576196E-8</v>
      </c>
      <c r="M64" s="1">
        <v>1.0649734996405601E-6</v>
      </c>
      <c r="N64" s="1">
        <v>8.1613258568740696E-8</v>
      </c>
      <c r="O64" s="1">
        <v>-1.8127797282951498E-8</v>
      </c>
      <c r="P64" s="1">
        <v>-7.7360593421799406E-11</v>
      </c>
      <c r="Q64" s="1">
        <v>1.7673744676437E-7</v>
      </c>
      <c r="R64" s="1">
        <v>-7.1990173165327502E-7</v>
      </c>
      <c r="S64" s="1">
        <v>-2.4065679777949902E-7</v>
      </c>
      <c r="T64" s="1">
        <v>-3.3165011852414498E-7</v>
      </c>
      <c r="U64" s="1">
        <v>-2.7788523394774E-7</v>
      </c>
      <c r="V64" s="1">
        <v>-7.9063013234845594E-8</v>
      </c>
      <c r="W64" s="1">
        <v>2.7009039505805701E-8</v>
      </c>
      <c r="X64" s="1">
        <v>5.7806512188044895E-7</v>
      </c>
      <c r="Y64" s="1">
        <v>-3.4878478690021198E-9</v>
      </c>
      <c r="Z64" s="1">
        <v>-3.3637540413230798E-7</v>
      </c>
      <c r="AA64" s="1">
        <v>-5.2074233093976702E-6</v>
      </c>
      <c r="AB64" s="1">
        <v>7.4355429674701803E-7</v>
      </c>
      <c r="AC64" s="1">
        <v>4.7825786759358395E-7</v>
      </c>
      <c r="AD64" s="1">
        <v>9.9484957771500692E-7</v>
      </c>
      <c r="AE64" s="1">
        <v>3.8417090760621499E-8</v>
      </c>
      <c r="AF64" s="1">
        <v>1.56564184166308E-6</v>
      </c>
      <c r="AG64" s="1">
        <v>-5.9115339335393402E-5</v>
      </c>
      <c r="AH64" s="1">
        <v>7.9452330978324995E-8</v>
      </c>
      <c r="AI64" s="1">
        <v>-1.83862256001341E-7</v>
      </c>
      <c r="AJ64" s="1">
        <v>-2.0189790384381501E-7</v>
      </c>
      <c r="AK64" s="1">
        <v>2.1037952368125301E-7</v>
      </c>
      <c r="AL64" s="1">
        <v>2.80543571180582E-7</v>
      </c>
      <c r="AM64" s="1">
        <v>-7.4584487264698995E-8</v>
      </c>
      <c r="AN64" s="1">
        <v>3.0486983226621603E-7</v>
      </c>
      <c r="AO64" s="1">
        <v>-4.9613299218412901E-7</v>
      </c>
      <c r="AP64" s="1">
        <v>-5.7316831731559402E-7</v>
      </c>
      <c r="AQ64" s="1">
        <v>1.68546702675846E-6</v>
      </c>
      <c r="AR64" s="1">
        <v>-1.1711264758060001E-7</v>
      </c>
      <c r="AS64" s="1">
        <v>1.21086951345172E-7</v>
      </c>
      <c r="AT64" s="1">
        <v>4.0607329031764901E-7</v>
      </c>
      <c r="AU64" s="1">
        <v>2.31664624685284E-6</v>
      </c>
      <c r="AV64" s="1">
        <v>-3.8133042580878801E-5</v>
      </c>
      <c r="AW64" s="1">
        <v>1.2493588217436601E-6</v>
      </c>
      <c r="AX64" s="1">
        <v>4.31546843586768E-7</v>
      </c>
      <c r="AY64" s="1">
        <v>2.52113004007233E-8</v>
      </c>
      <c r="AZ64" s="1">
        <v>-3.4783141910411498E-7</v>
      </c>
      <c r="BA64" s="1">
        <v>-4.5518871857469099E-7</v>
      </c>
      <c r="BB64" s="1">
        <v>1.14858308629241E-7</v>
      </c>
      <c r="BC64" s="1">
        <v>-5.17671679201494E-8</v>
      </c>
      <c r="BD64" s="1">
        <v>-5.5429501521357399E-8</v>
      </c>
      <c r="BE64" s="1">
        <v>2.1744030403384802E-6</v>
      </c>
      <c r="BF64" s="1">
        <v>1.18174563039439E-6</v>
      </c>
      <c r="BG64" s="1">
        <v>1.34550772272987E-6</v>
      </c>
      <c r="BH64" s="1">
        <v>1.07169812645228E-7</v>
      </c>
      <c r="BI64" s="1">
        <v>5.6766175033450997E-7</v>
      </c>
      <c r="BJ64" s="1">
        <v>5.92018173456931E-6</v>
      </c>
      <c r="BK64" s="1">
        <v>6.5484991185589497E-9</v>
      </c>
      <c r="BL64" s="1">
        <v>1.63911303119208E-6</v>
      </c>
      <c r="BM64" s="1">
        <v>-1.4469208293188401E-6</v>
      </c>
      <c r="BN64" s="1">
        <v>9.89794824193042E-5</v>
      </c>
      <c r="BO64" s="1">
        <v>-7.5789975887787998E-8</v>
      </c>
      <c r="BP64" s="1">
        <v>-5.5066896148948496E-6</v>
      </c>
      <c r="BQ64" s="1">
        <v>-3.99958317560436E-6</v>
      </c>
      <c r="BR64" s="1">
        <v>3.9927052954265702E-7</v>
      </c>
      <c r="BS64">
        <v>-6.9478225580237903E-6</v>
      </c>
    </row>
    <row r="65" spans="1:71" x14ac:dyDescent="0.25">
      <c r="A65" t="s">
        <v>47</v>
      </c>
      <c r="B65" s="3">
        <v>3.0962513199999799E-2</v>
      </c>
      <c r="C65">
        <v>4.4301763888344697E-2</v>
      </c>
      <c r="D65" s="1">
        <v>1.00356549816875E-7</v>
      </c>
      <c r="E65" s="1">
        <v>-1.3503453479683799E-5</v>
      </c>
      <c r="F65" s="1">
        <v>8.9232672389619099E-9</v>
      </c>
      <c r="G65" s="1">
        <v>2.4867131818804098E-7</v>
      </c>
      <c r="H65" s="1">
        <v>5.3729222071845099E-7</v>
      </c>
      <c r="I65" s="1">
        <v>-1.58036188006538E-9</v>
      </c>
      <c r="J65" s="1">
        <v>-1.9561277331135701E-6</v>
      </c>
      <c r="K65" s="1">
        <v>1.57267011272707E-6</v>
      </c>
      <c r="L65" s="1">
        <v>6.5939171747854406E-8</v>
      </c>
      <c r="M65" s="1">
        <v>8.6340027533146899E-7</v>
      </c>
      <c r="N65" s="1">
        <v>-2.5918164899005998E-7</v>
      </c>
      <c r="O65" s="1">
        <v>-9.2694214032251195E-8</v>
      </c>
      <c r="P65" s="1">
        <v>1.0993088545948E-7</v>
      </c>
      <c r="Q65" s="1">
        <v>8.9705255993487695E-7</v>
      </c>
      <c r="R65" s="1">
        <v>-1.55268797146835E-6</v>
      </c>
      <c r="S65" s="1">
        <v>2.3260680893024198E-6</v>
      </c>
      <c r="T65" s="1">
        <v>2.1473365652726698E-6</v>
      </c>
      <c r="U65" s="1">
        <v>1.0639508405781901E-6</v>
      </c>
      <c r="V65" s="1">
        <v>1.21782477561096E-6</v>
      </c>
      <c r="W65" s="1">
        <v>1.15946770249481E-6</v>
      </c>
      <c r="X65" s="1">
        <v>-6.0524549259411599E-5</v>
      </c>
      <c r="Y65" s="1">
        <v>2.0156915071931E-7</v>
      </c>
      <c r="Z65" s="1">
        <v>-8.8571999186845096E-7</v>
      </c>
      <c r="AA65" s="1">
        <v>-4.2189368036780399E-6</v>
      </c>
      <c r="AB65" s="1">
        <v>2.6124049209478699E-6</v>
      </c>
      <c r="AC65" s="1">
        <v>1.2663227480867601E-6</v>
      </c>
      <c r="AD65" s="1">
        <v>2.1129502342302601E-7</v>
      </c>
      <c r="AE65" s="1">
        <v>3.6324319071384397E-8</v>
      </c>
      <c r="AF65" s="1">
        <v>5.68916704603304E-6</v>
      </c>
      <c r="AG65" s="1">
        <v>3.0624263820818E-6</v>
      </c>
      <c r="AH65" s="1">
        <v>2.6057545265008901E-6</v>
      </c>
      <c r="AI65" s="1">
        <v>-6.2665762395664704E-5</v>
      </c>
      <c r="AJ65" s="1">
        <v>-1.1084525271622701E-5</v>
      </c>
      <c r="AK65" s="1">
        <v>-1.6890998175699501E-5</v>
      </c>
      <c r="AL65" s="1">
        <v>-1.0491101569913299E-6</v>
      </c>
      <c r="AM65" s="1">
        <v>-2.7136621899451502E-6</v>
      </c>
      <c r="AN65" s="1">
        <v>4.16357251800037E-7</v>
      </c>
      <c r="AO65" s="1">
        <v>2.0579811582474201E-6</v>
      </c>
      <c r="AP65" s="1">
        <v>1.6873677487284501E-6</v>
      </c>
      <c r="AQ65" s="1">
        <v>6.9984906229938998E-7</v>
      </c>
      <c r="AR65" s="1">
        <v>1.5768562258530501E-6</v>
      </c>
      <c r="AS65" s="1">
        <v>-2.7368025738872299E-6</v>
      </c>
      <c r="AT65" s="1">
        <v>-6.2851730423097098E-6</v>
      </c>
      <c r="AU65" s="1">
        <v>-1.7924088743672499E-5</v>
      </c>
      <c r="AV65" s="1">
        <v>-3.1282304880633499E-5</v>
      </c>
      <c r="AW65" s="1">
        <v>1.37708125503988E-6</v>
      </c>
      <c r="AX65" s="1">
        <v>2.5242809272290098E-6</v>
      </c>
      <c r="AY65" s="1">
        <v>-1.4253456848497699E-7</v>
      </c>
      <c r="AZ65" s="1">
        <v>-6.5398317683099905E-5</v>
      </c>
      <c r="BA65" s="1">
        <v>-8.7072315400482501E-5</v>
      </c>
      <c r="BB65" s="1">
        <v>2.0159346974573699E-6</v>
      </c>
      <c r="BC65" s="1">
        <v>-1.5932274582665002E-5</v>
      </c>
      <c r="BD65">
        <v>6.5854988818408995E-7</v>
      </c>
      <c r="BE65" s="1">
        <v>-3.3339630157859E-6</v>
      </c>
      <c r="BF65" s="1">
        <v>-3.6539238904609302E-5</v>
      </c>
      <c r="BG65" s="1">
        <v>-1.14187315163114E-4</v>
      </c>
      <c r="BH65" s="1">
        <v>2.8102942046052798E-7</v>
      </c>
      <c r="BI65" s="1">
        <v>3.5830555349520098E-7</v>
      </c>
      <c r="BJ65" s="1">
        <v>-4.8517100406381201E-4</v>
      </c>
      <c r="BK65" s="1">
        <v>-3.1294388170474803E-5</v>
      </c>
      <c r="BL65" s="1">
        <v>1.4384490092985599E-6</v>
      </c>
      <c r="BM65" s="1">
        <v>-1.1016159566472E-4</v>
      </c>
      <c r="BN65">
        <v>-7.5789975887787998E-8</v>
      </c>
      <c r="BO65" s="1">
        <v>1.96264628361865E-3</v>
      </c>
      <c r="BP65" s="1">
        <v>-5.3864305508713398E-5</v>
      </c>
      <c r="BQ65" s="1">
        <v>-7.0035162211552597E-4</v>
      </c>
      <c r="BR65">
        <v>-7.7909209215166098E-6</v>
      </c>
      <c r="BS65">
        <v>-5.8799529653355602E-5</v>
      </c>
    </row>
    <row r="66" spans="1:71" x14ac:dyDescent="0.25">
      <c r="A66" t="s">
        <v>56</v>
      </c>
      <c r="B66" s="3">
        <v>8.1784879200000798E-2</v>
      </c>
      <c r="C66">
        <v>8.3379971468404895E-2</v>
      </c>
      <c r="D66" s="1">
        <v>-6.1365766974189E-9</v>
      </c>
      <c r="E66" s="1">
        <v>-2.2922538977801902E-6</v>
      </c>
      <c r="F66" s="1">
        <v>8.7746358245247896E-7</v>
      </c>
      <c r="G66" s="1">
        <v>-4.87321711628137E-6</v>
      </c>
      <c r="H66" s="1">
        <v>-2.3627650343895801E-5</v>
      </c>
      <c r="I66" s="1">
        <v>-2.8754839219327199E-6</v>
      </c>
      <c r="J66" s="1">
        <v>-3.4175667328787101E-4</v>
      </c>
      <c r="K66" s="1">
        <v>-2.4534642987317901E-4</v>
      </c>
      <c r="L66" s="1">
        <v>6.7298063777184797E-6</v>
      </c>
      <c r="M66" s="1">
        <v>-1.10846229012776E-4</v>
      </c>
      <c r="N66" s="1">
        <v>1.1359196144267701E-5</v>
      </c>
      <c r="O66" s="1">
        <v>-7.4805369598892098E-6</v>
      </c>
      <c r="P66" s="1">
        <v>-6.9048584441910997E-8</v>
      </c>
      <c r="Q66" s="1">
        <v>1.7180347696528499E-6</v>
      </c>
      <c r="R66" s="1">
        <v>7.39986101741964E-7</v>
      </c>
      <c r="S66" s="1">
        <v>7.6237686649365504E-6</v>
      </c>
      <c r="T66" s="1">
        <v>2.00905969321513E-6</v>
      </c>
      <c r="U66" s="1">
        <v>1.67710800571459E-6</v>
      </c>
      <c r="V66" s="1">
        <v>1.54256058828602E-6</v>
      </c>
      <c r="W66" s="1">
        <v>1.5475410134017001E-6</v>
      </c>
      <c r="X66" s="1">
        <v>-1.9087355215825101E-6</v>
      </c>
      <c r="Y66" s="1">
        <v>3.7368519664068799E-7</v>
      </c>
      <c r="Z66" s="1">
        <v>-3.3505686549780899E-5</v>
      </c>
      <c r="AA66" s="1">
        <v>-2.1403774057965301E-4</v>
      </c>
      <c r="AB66" s="1">
        <v>-2.8700388366017901E-6</v>
      </c>
      <c r="AC66" s="1">
        <v>3.3840278634793602E-6</v>
      </c>
      <c r="AD66" s="1">
        <v>-2.0966503979120501E-7</v>
      </c>
      <c r="AE66" s="1">
        <v>1.0044212969443501E-6</v>
      </c>
      <c r="AF66" s="1">
        <v>-2.0924426966101699E-4</v>
      </c>
      <c r="AG66" s="1">
        <v>-2.53324308582909E-5</v>
      </c>
      <c r="AH66" s="1">
        <v>-5.5980240768832297E-7</v>
      </c>
      <c r="AI66" s="1">
        <v>2.11668446130905E-6</v>
      </c>
      <c r="AJ66" s="1">
        <v>4.4815350359826704E-6</v>
      </c>
      <c r="AK66" s="1">
        <v>2.9026701070354799E-6</v>
      </c>
      <c r="AL66" s="1">
        <v>-9.0828945450252405E-8</v>
      </c>
      <c r="AM66" s="1">
        <v>-2.4305480307273102E-7</v>
      </c>
      <c r="AN66" s="1">
        <v>-3.0198585065217601E-5</v>
      </c>
      <c r="AO66" s="1">
        <v>-3.5370201227588698E-5</v>
      </c>
      <c r="AP66" s="1">
        <v>-2.2475458886935101E-5</v>
      </c>
      <c r="AQ66" s="1">
        <v>-4.95719188447072E-5</v>
      </c>
      <c r="AR66" s="1">
        <v>-1.2412491741005701E-6</v>
      </c>
      <c r="AS66" s="1">
        <v>-5.5365857713876698E-6</v>
      </c>
      <c r="AT66" s="1">
        <v>-5.1761652189333296E-7</v>
      </c>
      <c r="AU66" s="1">
        <v>-2.84161541750927E-5</v>
      </c>
      <c r="AV66" s="1">
        <v>-7.4586255456489197E-4</v>
      </c>
      <c r="AW66" s="1">
        <v>-1.0068342799597901E-5</v>
      </c>
      <c r="AX66" s="1">
        <v>-3.6780121871029401E-7</v>
      </c>
      <c r="AY66" s="1">
        <v>3.3879639955604399E-7</v>
      </c>
      <c r="AZ66" s="1">
        <v>-2.77603491179747E-6</v>
      </c>
      <c r="BA66" s="1">
        <v>4.3387661838880299E-6</v>
      </c>
      <c r="BB66" s="1">
        <v>4.0295610519682397E-6</v>
      </c>
      <c r="BC66" s="1">
        <v>-3.59356388252226E-6</v>
      </c>
      <c r="BD66" s="1">
        <v>-1.08482089399019E-5</v>
      </c>
      <c r="BE66" s="1">
        <v>-1.05808832346168E-3</v>
      </c>
      <c r="BF66" s="1">
        <v>-6.06950747487894E-5</v>
      </c>
      <c r="BG66" s="1">
        <v>-1.9859033909763E-4</v>
      </c>
      <c r="BH66" s="1">
        <v>-3.8076593216933699E-6</v>
      </c>
      <c r="BI66" s="1">
        <v>-3.0521773798515202E-7</v>
      </c>
      <c r="BJ66" s="1">
        <v>-1.6301808654726999E-4</v>
      </c>
      <c r="BK66" s="1">
        <v>-1.1346703889416E-5</v>
      </c>
      <c r="BL66" s="1">
        <v>-6.9596336345605504E-4</v>
      </c>
      <c r="BM66" s="1">
        <v>-2.2706895514220201E-4</v>
      </c>
      <c r="BN66" s="1">
        <v>-5.5066896148948496E-6</v>
      </c>
      <c r="BO66" s="1">
        <v>-5.3864305508713398E-5</v>
      </c>
      <c r="BP66" s="1">
        <v>6.9522196420720196E-3</v>
      </c>
      <c r="BQ66" s="1">
        <v>-7.44369352018124E-4</v>
      </c>
      <c r="BR66" s="1">
        <v>-1.1281003473113901E-5</v>
      </c>
      <c r="BS66">
        <v>-1.6030890519003499E-3</v>
      </c>
    </row>
    <row r="67" spans="1:71" x14ac:dyDescent="0.25">
      <c r="A67" t="s">
        <v>53</v>
      </c>
      <c r="B67" s="3">
        <v>8.8707457699998701E-2</v>
      </c>
      <c r="C67">
        <v>8.9096729754861007E-2</v>
      </c>
      <c r="D67" s="1">
        <v>-6.40101674288761E-7</v>
      </c>
      <c r="E67" s="1">
        <v>-4.2686379952298102E-6</v>
      </c>
      <c r="F67" s="1">
        <v>-1.65145811656122E-6</v>
      </c>
      <c r="G67" s="1">
        <v>3.0629463539738498E-7</v>
      </c>
      <c r="H67" s="1">
        <v>-6.6492483961889604E-7</v>
      </c>
      <c r="I67" s="1">
        <v>-2.73263620394768E-6</v>
      </c>
      <c r="J67" s="1">
        <v>8.9422004023172895E-7</v>
      </c>
      <c r="K67" s="1">
        <v>3.0246444735459399E-7</v>
      </c>
      <c r="L67" s="1">
        <v>2.9231156073218099E-7</v>
      </c>
      <c r="M67" s="1">
        <v>8.6004764133541902E-6</v>
      </c>
      <c r="N67" s="1">
        <v>2.42892065107533E-9</v>
      </c>
      <c r="O67" s="1">
        <v>4.3993013202050502E-7</v>
      </c>
      <c r="P67" s="1">
        <v>-1.3816945658443101E-6</v>
      </c>
      <c r="Q67" s="1">
        <v>-1.2578651823683E-5</v>
      </c>
      <c r="R67" s="1">
        <v>-2.6554053379589601E-5</v>
      </c>
      <c r="S67" s="1">
        <v>-6.9194606061169998E-6</v>
      </c>
      <c r="T67" s="1">
        <v>6.07505569714759E-7</v>
      </c>
      <c r="U67" s="1">
        <v>4.6874712727453903E-6</v>
      </c>
      <c r="V67" s="1">
        <v>1.9647133049746198E-6</v>
      </c>
      <c r="W67" s="1">
        <v>-2.19881761683652E-6</v>
      </c>
      <c r="X67" s="1">
        <v>-3.8765121435460502E-5</v>
      </c>
      <c r="Y67" s="1">
        <v>-1.93176447745396E-7</v>
      </c>
      <c r="Z67" s="1">
        <v>-1.40856837330682E-5</v>
      </c>
      <c r="AA67" s="1">
        <v>-5.4673015888460303E-5</v>
      </c>
      <c r="AB67" s="1">
        <v>6.8030522196415704E-6</v>
      </c>
      <c r="AC67" s="1">
        <v>-5.0354140112045604E-6</v>
      </c>
      <c r="AD67" s="1">
        <v>-2.7627825924074902E-7</v>
      </c>
      <c r="AE67" s="1">
        <v>7.8625590051535105E-7</v>
      </c>
      <c r="AF67" s="1">
        <v>-5.9118047894862398E-5</v>
      </c>
      <c r="AG67" s="1">
        <v>-2.8536053905624599E-6</v>
      </c>
      <c r="AH67" s="1">
        <v>1.4927314965895301E-6</v>
      </c>
      <c r="AI67" s="1">
        <v>4.0965231857590603E-6</v>
      </c>
      <c r="AJ67" s="1">
        <v>-1.6395687271743701E-5</v>
      </c>
      <c r="AK67" s="1">
        <v>-4.3450576400967802E-4</v>
      </c>
      <c r="AL67" s="1">
        <v>9.0390122857761606E-6</v>
      </c>
      <c r="AM67" s="1">
        <v>-2.9744060513024199E-5</v>
      </c>
      <c r="AN67" s="1">
        <v>1.4480741999717601E-6</v>
      </c>
      <c r="AO67" s="1">
        <v>-1.1366270952767699E-6</v>
      </c>
      <c r="AP67" s="1">
        <v>-4.0747915685432999E-6</v>
      </c>
      <c r="AQ67" s="1">
        <v>1.0678484993533699E-6</v>
      </c>
      <c r="AR67" s="1">
        <v>-1.1716425181839099E-8</v>
      </c>
      <c r="AS67" s="1">
        <v>-3.6620054286978001E-5</v>
      </c>
      <c r="AT67" s="1">
        <v>-7.0521798341479497E-5</v>
      </c>
      <c r="AU67" s="1">
        <v>-2.0031726563947899E-4</v>
      </c>
      <c r="AV67" s="1">
        <v>-2.84261469009273E-4</v>
      </c>
      <c r="AW67" s="1">
        <v>7.9921073202922107E-6</v>
      </c>
      <c r="AX67" s="1">
        <v>-5.9339683847733395E-7</v>
      </c>
      <c r="AY67" s="1">
        <v>-1.06723036523706E-6</v>
      </c>
      <c r="AZ67" s="1">
        <v>-1.1958967609712101E-4</v>
      </c>
      <c r="BA67" s="1">
        <v>-4.1161267020448498E-5</v>
      </c>
      <c r="BB67" s="1">
        <v>-8.2346466100155095E-5</v>
      </c>
      <c r="BC67" s="1">
        <v>-2.9515584620807498E-4</v>
      </c>
      <c r="BD67" s="1">
        <v>-2.2272975063886199E-6</v>
      </c>
      <c r="BE67" s="1">
        <v>-5.3282230007549698E-5</v>
      </c>
      <c r="BF67" s="1">
        <v>-3.1137983653183298E-4</v>
      </c>
      <c r="BG67" s="1">
        <v>-8.7082317217545798E-4</v>
      </c>
      <c r="BH67" s="1">
        <v>-1.2342609391031901E-6</v>
      </c>
      <c r="BI67" s="1">
        <v>-5.0279529846653597E-7</v>
      </c>
      <c r="BJ67" s="1">
        <v>-1.3010544352823499E-3</v>
      </c>
      <c r="BK67" s="1">
        <v>-4.7707794610095302E-4</v>
      </c>
      <c r="BL67" s="1">
        <v>-7.3668430547136693E-5</v>
      </c>
      <c r="BM67" s="1">
        <v>-8.3471530031590103E-4</v>
      </c>
      <c r="BN67" s="1">
        <v>-3.99958317560436E-6</v>
      </c>
      <c r="BO67" s="1">
        <v>-7.0035162211552597E-4</v>
      </c>
      <c r="BP67" s="1">
        <v>-7.44369352018124E-4</v>
      </c>
      <c r="BQ67" s="1">
        <v>7.9382272530107503E-3</v>
      </c>
      <c r="BR67" s="1">
        <v>-5.8236323748015602E-5</v>
      </c>
      <c r="BS67">
        <v>-7.0403419205810301E-4</v>
      </c>
    </row>
    <row r="68" spans="1:71" x14ac:dyDescent="0.25">
      <c r="A68" t="s">
        <v>65</v>
      </c>
      <c r="B68" s="3">
        <v>2.06884000999999E-2</v>
      </c>
      <c r="C68">
        <v>2.5694014243393501E-2</v>
      </c>
      <c r="D68" s="1">
        <v>2.6873324318238099E-9</v>
      </c>
      <c r="E68" s="1">
        <v>1.0247889630125901E-6</v>
      </c>
      <c r="F68" s="1">
        <v>-1.6257984737770699E-7</v>
      </c>
      <c r="G68" s="1">
        <v>-9.4905637694239701E-8</v>
      </c>
      <c r="H68" s="1">
        <v>-2.0398642952104698E-6</v>
      </c>
      <c r="I68" s="1">
        <v>2.10021679122066E-6</v>
      </c>
      <c r="J68" s="1">
        <v>3.8388103427111096E-6</v>
      </c>
      <c r="K68" s="1">
        <v>2.5731743554821299E-6</v>
      </c>
      <c r="L68" s="1">
        <v>4.8650737629468798E-8</v>
      </c>
      <c r="M68" s="1">
        <v>1.5733700507114399E-6</v>
      </c>
      <c r="N68" s="1">
        <v>-7.3375686576905497E-7</v>
      </c>
      <c r="O68" s="1">
        <v>-2.1965760643110099E-8</v>
      </c>
      <c r="P68" s="1">
        <v>-4.440593843336E-9</v>
      </c>
      <c r="Q68" s="1">
        <v>1.0690238770005501E-6</v>
      </c>
      <c r="R68" s="1">
        <v>-3.7699690013731502E-6</v>
      </c>
      <c r="S68" s="1">
        <v>-9.8881318414887804E-6</v>
      </c>
      <c r="T68" s="1">
        <v>-2.08050606968937E-5</v>
      </c>
      <c r="U68" s="1">
        <v>6.5150753496326603E-7</v>
      </c>
      <c r="V68" s="1">
        <v>3.5808159227538899E-6</v>
      </c>
      <c r="W68" s="1">
        <v>-3.0718137461519197E-5</v>
      </c>
      <c r="X68" s="1">
        <v>1.66164660861515E-6</v>
      </c>
      <c r="Y68" s="1">
        <v>1.1495087485487E-7</v>
      </c>
      <c r="Z68" s="1">
        <v>6.3045085223934605E-7</v>
      </c>
      <c r="AA68" s="1">
        <v>-8.3560285786163704E-7</v>
      </c>
      <c r="AB68" s="1">
        <v>-1.7625398742578401E-6</v>
      </c>
      <c r="AC68" s="1">
        <v>-2.8386012078550502E-7</v>
      </c>
      <c r="AD68" s="1">
        <v>-2.45533271039805E-7</v>
      </c>
      <c r="AE68" s="1">
        <v>5.1246068007322603E-8</v>
      </c>
      <c r="AF68" s="1">
        <v>2.8575929402654599E-6</v>
      </c>
      <c r="AG68" s="1">
        <v>1.9371055357905599E-6</v>
      </c>
      <c r="AH68" s="1">
        <v>3.7553225652815501E-7</v>
      </c>
      <c r="AI68" s="1">
        <v>5.9120112308073695E-7</v>
      </c>
      <c r="AJ68" s="1">
        <v>8.6851847620331896E-7</v>
      </c>
      <c r="AK68" s="1">
        <v>4.8131672950408399E-7</v>
      </c>
      <c r="AL68" s="1">
        <v>1.39891501456554E-8</v>
      </c>
      <c r="AM68" s="1">
        <v>-1.23056116467616E-6</v>
      </c>
      <c r="AN68" s="1">
        <v>-1.14003445400172E-6</v>
      </c>
      <c r="AO68" s="1">
        <v>-1.37421453392799E-6</v>
      </c>
      <c r="AP68" s="1">
        <v>4.9076749837723403E-7</v>
      </c>
      <c r="AQ68" s="1">
        <v>1.8248989221267099E-7</v>
      </c>
      <c r="AR68" s="1">
        <v>7.7219356962998304E-7</v>
      </c>
      <c r="AS68" s="1">
        <v>-2.0252338161594601E-5</v>
      </c>
      <c r="AT68" s="1">
        <v>-1.1736840479654601E-4</v>
      </c>
      <c r="AU68" s="1">
        <v>-2.1986286291351698E-5</v>
      </c>
      <c r="AV68" s="1">
        <v>4.2509087216986701E-6</v>
      </c>
      <c r="AW68" s="1">
        <v>1.6055312253795601E-7</v>
      </c>
      <c r="AX68" s="1">
        <v>1.5768892895606701E-7</v>
      </c>
      <c r="AY68" s="1">
        <v>6.6119594236868699E-7</v>
      </c>
      <c r="AZ68" s="1">
        <v>1.61180007921165E-6</v>
      </c>
      <c r="BA68" s="1">
        <v>9.2353737073583495E-7</v>
      </c>
      <c r="BB68" s="1">
        <v>1.69137757213694E-6</v>
      </c>
      <c r="BC68" s="1">
        <v>-4.4063447393261601E-7</v>
      </c>
      <c r="BD68" s="1">
        <v>-1.7692155903712801E-7</v>
      </c>
      <c r="BE68" s="1">
        <v>5.2543663228765E-6</v>
      </c>
      <c r="BF68" s="1">
        <v>-3.5030665656631299E-5</v>
      </c>
      <c r="BG68" s="1">
        <v>-2.47065046330185E-4</v>
      </c>
      <c r="BH68" s="1">
        <v>-1.45806544351413E-7</v>
      </c>
      <c r="BI68" s="1">
        <v>1.2970594486411701E-7</v>
      </c>
      <c r="BJ68" s="1">
        <v>-1.6937039740020801E-5</v>
      </c>
      <c r="BK68" s="1">
        <v>2.7698704091989402E-6</v>
      </c>
      <c r="BL68" s="1">
        <v>6.4698178233173699E-6</v>
      </c>
      <c r="BM68" s="1">
        <v>-8.8441839596510902E-5</v>
      </c>
      <c r="BN68" s="1">
        <v>3.9927052954265702E-7</v>
      </c>
      <c r="BO68" s="1">
        <v>-7.7909209215166098E-6</v>
      </c>
      <c r="BP68" s="1">
        <v>-1.1281003473113901E-5</v>
      </c>
      <c r="BQ68">
        <v>-5.8236323748015602E-5</v>
      </c>
      <c r="BR68" s="1">
        <v>6.6018236793970999E-4</v>
      </c>
      <c r="BS68">
        <v>-1.18901186151486E-5</v>
      </c>
    </row>
    <row r="69" spans="1:71" x14ac:dyDescent="0.25">
      <c r="A69" t="s">
        <v>66</v>
      </c>
      <c r="B69" s="3">
        <v>7.7902513000000201E-2</v>
      </c>
      <c r="C69">
        <v>8.2937432339909203E-2</v>
      </c>
      <c r="D69" s="1">
        <v>-3.7322043526236701E-8</v>
      </c>
      <c r="E69" s="1">
        <v>-5.9654631664722805E-7</v>
      </c>
      <c r="F69" s="1">
        <v>-9.3859058988836499E-8</v>
      </c>
      <c r="G69" s="1">
        <v>6.1088996428875699E-7</v>
      </c>
      <c r="H69" s="1">
        <v>4.36467332955172E-7</v>
      </c>
      <c r="I69" s="1">
        <v>-1.5196728050809299E-6</v>
      </c>
      <c r="J69" s="1">
        <v>-1.1635166625278301E-5</v>
      </c>
      <c r="K69" s="1">
        <v>-6.0338275309322198E-5</v>
      </c>
      <c r="L69" s="1">
        <v>-1.01116209731353E-7</v>
      </c>
      <c r="M69" s="1">
        <v>-7.3163897165939104E-7</v>
      </c>
      <c r="N69" s="1">
        <v>-2.1161055010595599E-6</v>
      </c>
      <c r="O69" s="1">
        <v>3.8887487394735199E-7</v>
      </c>
      <c r="P69" s="1">
        <v>-6.9600330738271595E-8</v>
      </c>
      <c r="Q69" s="1">
        <v>3.8476006817258298E-6</v>
      </c>
      <c r="R69" s="1">
        <v>-6.5319758191413198E-6</v>
      </c>
      <c r="S69" s="1">
        <v>-8.8981822336749294E-6</v>
      </c>
      <c r="T69" s="1">
        <v>-2.10467655007529E-6</v>
      </c>
      <c r="U69" s="1">
        <v>-2.5600047838884001E-7</v>
      </c>
      <c r="V69" s="1">
        <v>-1.2668343258409599E-6</v>
      </c>
      <c r="W69" s="1">
        <v>-8.2478052709540398E-7</v>
      </c>
      <c r="X69" s="1">
        <v>-4.6381405516224497E-6</v>
      </c>
      <c r="Y69" s="1">
        <v>2.2115483980028001E-7</v>
      </c>
      <c r="Z69" s="1">
        <v>-1.11816414016818E-4</v>
      </c>
      <c r="AA69" s="1">
        <v>-4.5307506674758201E-4</v>
      </c>
      <c r="AB69" s="1">
        <v>-9.6566423617449899E-5</v>
      </c>
      <c r="AC69" s="1">
        <v>-6.6984717753846003E-5</v>
      </c>
      <c r="AD69" s="1">
        <v>2.00428571305857E-6</v>
      </c>
      <c r="AE69" s="1">
        <v>-1.44396712108219E-5</v>
      </c>
      <c r="AF69" s="1">
        <v>-8.5837351826937799E-4</v>
      </c>
      <c r="AG69" s="1">
        <v>-6.4215486229254404E-5</v>
      </c>
      <c r="AH69" s="1">
        <v>3.5455641969987701E-7</v>
      </c>
      <c r="AI69" s="1">
        <v>2.7566873734705402E-7</v>
      </c>
      <c r="AJ69" s="1">
        <v>5.1693370324539396E-6</v>
      </c>
      <c r="AK69" s="1">
        <v>-2.9256586599281601E-7</v>
      </c>
      <c r="AL69" s="1">
        <v>-2.9066968242068501E-6</v>
      </c>
      <c r="AM69" s="1">
        <v>-2.50062414669014E-6</v>
      </c>
      <c r="AN69" s="1">
        <v>3.1536712406327E-6</v>
      </c>
      <c r="AO69" s="1">
        <v>-5.46375800791801E-6</v>
      </c>
      <c r="AP69" s="1">
        <v>-6.9507184294907803E-7</v>
      </c>
      <c r="AQ69" s="1">
        <v>-4.8651789690247696E-6</v>
      </c>
      <c r="AR69" s="1">
        <v>4.4674405064723902E-6</v>
      </c>
      <c r="AS69" s="1">
        <v>5.6858128673286996E-6</v>
      </c>
      <c r="AT69" s="1">
        <v>-6.8131948914960899E-6</v>
      </c>
      <c r="AU69" s="1">
        <v>-2.9696068413598302E-5</v>
      </c>
      <c r="AV69" s="1">
        <v>-1.3806859723851199E-3</v>
      </c>
      <c r="AW69" s="1">
        <v>-2.2212426316126801E-4</v>
      </c>
      <c r="AX69" s="1">
        <v>-3.0336861665051601E-6</v>
      </c>
      <c r="AY69" s="1">
        <v>8.4097135742257703E-6</v>
      </c>
      <c r="AZ69" s="1">
        <v>5.0782021834931798E-7</v>
      </c>
      <c r="BA69" s="1">
        <v>-1.1836608621204501E-6</v>
      </c>
      <c r="BB69" s="1">
        <v>-1.00794904948995E-6</v>
      </c>
      <c r="BC69" s="1">
        <v>2.3594758597820302E-6</v>
      </c>
      <c r="BD69" s="1">
        <v>-1.5499671954199E-6</v>
      </c>
      <c r="BE69" s="1">
        <v>-2.1211131832259801E-4</v>
      </c>
      <c r="BF69" s="1">
        <v>-7.1211533209271705E-5</v>
      </c>
      <c r="BG69" s="1">
        <v>-2.0314707558816199E-4</v>
      </c>
      <c r="BH69" s="1">
        <v>-3.05801629444878E-5</v>
      </c>
      <c r="BI69" s="1">
        <v>1.38027328483769E-6</v>
      </c>
      <c r="BJ69" s="1">
        <v>-1.58927732883243E-4</v>
      </c>
      <c r="BK69" s="1">
        <v>-8.6871631795637097E-7</v>
      </c>
      <c r="BL69" s="1">
        <v>-2.2563685229862201E-4</v>
      </c>
      <c r="BM69" s="1">
        <v>-2.0059677073227801E-4</v>
      </c>
      <c r="BN69">
        <v>-6.9478225580237903E-6</v>
      </c>
      <c r="BO69" s="1">
        <v>-5.8799529653355602E-5</v>
      </c>
      <c r="BP69" s="1">
        <v>-1.6030890519003499E-3</v>
      </c>
      <c r="BQ69" s="1">
        <v>-7.0403419205810301E-4</v>
      </c>
      <c r="BR69">
        <v>-1.18901186151486E-5</v>
      </c>
      <c r="BS69">
        <v>6.8786176831370097E-3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Windows User</cp:lastModifiedBy>
  <dcterms:created xsi:type="dcterms:W3CDTF">2013-03-20T00:34:59Z</dcterms:created>
  <dcterms:modified xsi:type="dcterms:W3CDTF">2013-03-20T03:03:11Z</dcterms:modified>
</cp:coreProperties>
</file>