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445"/>
  </bookViews>
  <sheets>
    <sheet name="Sheet1" sheetId="1" r:id="rId1"/>
    <sheet name="Q6" sheetId="2" r:id="rId2"/>
    <sheet name="Q7a" sheetId="3" r:id="rId3"/>
    <sheet name="Q7b" sheetId="4" r:id="rId4"/>
  </sheets>
  <calcPr calcId="145621"/>
</workbook>
</file>

<file path=xl/calcChain.xml><?xml version="1.0" encoding="utf-8"?>
<calcChain xmlns="http://schemas.openxmlformats.org/spreadsheetml/2006/main">
  <c r="F16" i="1" l="1"/>
  <c r="F15" i="1"/>
  <c r="F14" i="1"/>
  <c r="C11" i="1"/>
  <c r="E12" i="1"/>
  <c r="E11" i="1"/>
  <c r="G10" i="1"/>
  <c r="E10" i="1"/>
  <c r="G2" i="1"/>
  <c r="G3" i="1"/>
  <c r="G4" i="1"/>
  <c r="G5" i="1"/>
  <c r="G6" i="1"/>
  <c r="G7" i="1"/>
  <c r="G8" i="1"/>
  <c r="G1" i="1"/>
  <c r="E2" i="1"/>
  <c r="E3" i="1"/>
  <c r="E4" i="1"/>
  <c r="E5" i="1"/>
  <c r="E6" i="1"/>
  <c r="E7" i="1"/>
  <c r="E8" i="1"/>
  <c r="E1" i="1"/>
  <c r="F10" i="4"/>
  <c r="F9" i="4"/>
  <c r="G6" i="4"/>
  <c r="G2" i="4"/>
  <c r="G3" i="4"/>
  <c r="G4" i="4"/>
  <c r="G5" i="4"/>
  <c r="G1" i="4"/>
  <c r="D6" i="4"/>
  <c r="D2" i="4"/>
  <c r="D3" i="4"/>
  <c r="D4" i="4"/>
  <c r="D5" i="4"/>
  <c r="D1" i="4"/>
  <c r="C1" i="4"/>
  <c r="C2" i="4"/>
  <c r="C3" i="4"/>
  <c r="C4" i="4"/>
  <c r="C5" i="4"/>
  <c r="C24" i="2"/>
  <c r="C21" i="2"/>
  <c r="C20" i="2"/>
  <c r="B20" i="2"/>
  <c r="C19" i="2"/>
  <c r="B19" i="2"/>
  <c r="E12" i="2"/>
  <c r="C10" i="2"/>
  <c r="D10" i="2"/>
  <c r="E10" i="2"/>
  <c r="B10" i="2"/>
  <c r="C9" i="2"/>
  <c r="D9" i="2"/>
  <c r="E9" i="2"/>
  <c r="B9" i="2"/>
  <c r="I7" i="2"/>
  <c r="I4" i="2"/>
  <c r="I5" i="2"/>
  <c r="I6" i="2"/>
  <c r="I3" i="2"/>
  <c r="H4" i="2"/>
  <c r="H5" i="2"/>
  <c r="H6" i="2"/>
  <c r="H3" i="2"/>
  <c r="B6" i="2"/>
  <c r="D5" i="2"/>
  <c r="C5" i="2"/>
  <c r="B5" i="2"/>
  <c r="D4" i="2"/>
  <c r="E3" i="2"/>
  <c r="C3" i="2"/>
  <c r="B3" i="2"/>
  <c r="C8" i="2" l="1"/>
  <c r="D8" i="2"/>
  <c r="E8" i="2"/>
  <c r="B8" i="2"/>
  <c r="G4" i="2"/>
  <c r="G5" i="2"/>
  <c r="G6" i="2"/>
  <c r="G3" i="2"/>
</calcChain>
</file>

<file path=xl/sharedStrings.xml><?xml version="1.0" encoding="utf-8"?>
<sst xmlns="http://schemas.openxmlformats.org/spreadsheetml/2006/main" count="52" uniqueCount="43">
  <si>
    <t>P</t>
  </si>
  <si>
    <t>p.logP</t>
  </si>
  <si>
    <t>a</t>
  </si>
  <si>
    <t>b</t>
  </si>
  <si>
    <t>c</t>
  </si>
  <si>
    <t>d</t>
  </si>
  <si>
    <t>logP</t>
  </si>
  <si>
    <t>log(P)</t>
  </si>
  <si>
    <t>p.log(P)</t>
  </si>
  <si>
    <t>sum</t>
  </si>
  <si>
    <t>Joint Entropy</t>
  </si>
  <si>
    <t>6 cases of joint probability of 1/8</t>
  </si>
  <si>
    <t>1 case of joint probability of 1/4</t>
  </si>
  <si>
    <t>H(X,Y)</t>
  </si>
  <si>
    <t>2.75b</t>
  </si>
  <si>
    <t xml:space="preserve">I(X;Y)  </t>
  </si>
  <si>
    <t>&gt; XR</t>
  </si>
  <si>
    <t xml:space="preserve">     [,1] [,2]</t>
  </si>
  <si>
    <t>[1,]  0.6  0.4</t>
  </si>
  <si>
    <t>&gt; XD</t>
  </si>
  <si>
    <t>[1,]  0.6  0.0</t>
  </si>
  <si>
    <t>[2,]  0.0  0.4</t>
  </si>
  <si>
    <t>&gt; CM</t>
  </si>
  <si>
    <t>&gt; CM= matrix(c(0.7,0.3,0.2,0.8),nrow=2,byrow=T)</t>
  </si>
  <si>
    <t>&gt; Y=XR %*% CM</t>
  </si>
  <si>
    <t>&gt; J=XD %*% CM</t>
  </si>
  <si>
    <t>[1,]  0.7  0.3</t>
  </si>
  <si>
    <t>[2,]  0.2  0.8</t>
  </si>
  <si>
    <t>&gt; Y</t>
  </si>
  <si>
    <t>[1,]  0.5  0.5</t>
  </si>
  <si>
    <t>&gt; J</t>
  </si>
  <si>
    <t>[1,] 0.42 0.18</t>
  </si>
  <si>
    <t>[2,] 0.08 0.32</t>
  </si>
  <si>
    <t>Efficicency</t>
  </si>
  <si>
    <t>Redundancy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</si>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</sst>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7" sqref="F17"/>
    </sheetView>
  </sheetViews>
  <sheetFormatPr defaultRowHeight="15" x14ac:dyDescent="0.25"/>
  <sheetData>
    <row r="1" spans="1:7" x14ac:dyDescent="0.25">
      <c r="A1" t="s">
        <v>35</v>
      </c>
      <c r="B1">
        <v>170</v>
      </c>
      <c r="C1">
        <v>190</v>
      </c>
      <c r="E1">
        <f>C1-B1</f>
        <v>20</v>
      </c>
      <c r="G1">
        <f>E1^2</f>
        <v>400</v>
      </c>
    </row>
    <row r="2" spans="1:7" x14ac:dyDescent="0.25">
      <c r="A2" t="s">
        <v>36</v>
      </c>
      <c r="B2">
        <v>180</v>
      </c>
      <c r="C2">
        <v>194</v>
      </c>
      <c r="E2">
        <f t="shared" ref="E2:E8" si="0">C2-B2</f>
        <v>14</v>
      </c>
      <c r="G2">
        <f t="shared" ref="G2:G8" si="1">E2^2</f>
        <v>196</v>
      </c>
    </row>
    <row r="3" spans="1:7" x14ac:dyDescent="0.25">
      <c r="A3" t="s">
        <v>37</v>
      </c>
      <c r="B3">
        <v>184</v>
      </c>
      <c r="C3">
        <v>200</v>
      </c>
      <c r="E3">
        <f t="shared" si="0"/>
        <v>16</v>
      </c>
      <c r="G3">
        <f t="shared" si="1"/>
        <v>256</v>
      </c>
    </row>
    <row r="4" spans="1:7" x14ac:dyDescent="0.25">
      <c r="A4" t="s">
        <v>38</v>
      </c>
      <c r="B4">
        <v>183</v>
      </c>
      <c r="C4">
        <v>199</v>
      </c>
      <c r="E4">
        <f t="shared" si="0"/>
        <v>16</v>
      </c>
      <c r="G4">
        <f t="shared" si="1"/>
        <v>256</v>
      </c>
    </row>
    <row r="5" spans="1:7" x14ac:dyDescent="0.25">
      <c r="A5" t="s">
        <v>39</v>
      </c>
      <c r="B5">
        <v>186</v>
      </c>
      <c r="C5">
        <v>197</v>
      </c>
      <c r="E5">
        <f t="shared" si="0"/>
        <v>11</v>
      </c>
      <c r="G5">
        <f t="shared" si="1"/>
        <v>121</v>
      </c>
    </row>
    <row r="6" spans="1:7" x14ac:dyDescent="0.25">
      <c r="A6" t="s">
        <v>40</v>
      </c>
      <c r="B6">
        <v>184</v>
      </c>
      <c r="C6">
        <v>200</v>
      </c>
      <c r="E6">
        <f t="shared" si="0"/>
        <v>16</v>
      </c>
      <c r="G6">
        <f t="shared" si="1"/>
        <v>256</v>
      </c>
    </row>
    <row r="7" spans="1:7" x14ac:dyDescent="0.25">
      <c r="A7" t="s">
        <v>41</v>
      </c>
      <c r="B7">
        <v>169</v>
      </c>
      <c r="C7">
        <v>185</v>
      </c>
      <c r="E7">
        <f t="shared" si="0"/>
        <v>16</v>
      </c>
      <c r="G7">
        <f t="shared" si="1"/>
        <v>256</v>
      </c>
    </row>
    <row r="8" spans="1:7" x14ac:dyDescent="0.25">
      <c r="A8" t="s">
        <v>42</v>
      </c>
      <c r="B8">
        <v>130</v>
      </c>
      <c r="C8">
        <v>145</v>
      </c>
      <c r="E8">
        <f t="shared" si="0"/>
        <v>15</v>
      </c>
      <c r="G8">
        <f t="shared" si="1"/>
        <v>225</v>
      </c>
    </row>
    <row r="10" spans="1:7" x14ac:dyDescent="0.25">
      <c r="E10">
        <f>AVERAGE(E1:E8)</f>
        <v>15.5</v>
      </c>
      <c r="G10">
        <f>SUM(G1:G8)</f>
        <v>1966</v>
      </c>
    </row>
    <row r="11" spans="1:7" x14ac:dyDescent="0.25">
      <c r="C11">
        <f>STDEV(E1:E8)</f>
        <v>2.5071326821120348</v>
      </c>
      <c r="E11">
        <f>E10^2</f>
        <v>240.25</v>
      </c>
    </row>
    <row r="12" spans="1:7" x14ac:dyDescent="0.25">
      <c r="E12">
        <f>E11*8</f>
        <v>1922</v>
      </c>
    </row>
    <row r="14" spans="1:7" x14ac:dyDescent="0.25">
      <c r="F14">
        <f>G10-E12</f>
        <v>44</v>
      </c>
    </row>
    <row r="15" spans="1:7" x14ac:dyDescent="0.25">
      <c r="F15">
        <f>F14/7</f>
        <v>6.2857142857142856</v>
      </c>
    </row>
    <row r="16" spans="1:7" x14ac:dyDescent="0.25">
      <c r="F16">
        <f>SQRT(F15)</f>
        <v>2.5071326821120348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opLeftCell="A12" workbookViewId="0">
      <selection activeCell="B26" sqref="B26"/>
    </sheetView>
  </sheetViews>
  <sheetFormatPr defaultRowHeight="15" x14ac:dyDescent="0.25"/>
  <sheetData>
    <row r="2" spans="1:9" ht="15.75" thickBot="1" x14ac:dyDescent="0.3">
      <c r="B2" t="s">
        <v>2</v>
      </c>
      <c r="C2" t="s">
        <v>3</v>
      </c>
      <c r="D2" t="s">
        <v>4</v>
      </c>
      <c r="E2" t="s">
        <v>5</v>
      </c>
      <c r="G2" t="s">
        <v>0</v>
      </c>
      <c r="H2" t="s">
        <v>7</v>
      </c>
      <c r="I2" t="s">
        <v>1</v>
      </c>
    </row>
    <row r="3" spans="1:9" x14ac:dyDescent="0.25">
      <c r="A3" t="s">
        <v>2</v>
      </c>
      <c r="B3" s="1">
        <f>1/8</f>
        <v>0.125</v>
      </c>
      <c r="C3" s="2">
        <f>1/8</f>
        <v>0.125</v>
      </c>
      <c r="D3" s="2">
        <v>0</v>
      </c>
      <c r="E3" s="3">
        <f>1/4</f>
        <v>0.25</v>
      </c>
      <c r="G3">
        <f>SUM(B3:E3)</f>
        <v>0.5</v>
      </c>
      <c r="H3">
        <f>LOG(G3,2)</f>
        <v>-1</v>
      </c>
      <c r="I3">
        <f>G3*H3</f>
        <v>-0.5</v>
      </c>
    </row>
    <row r="4" spans="1:9" x14ac:dyDescent="0.25">
      <c r="A4" t="s">
        <v>3</v>
      </c>
      <c r="B4" s="4">
        <v>0</v>
      </c>
      <c r="C4" s="5">
        <v>0</v>
      </c>
      <c r="D4" s="5">
        <f>1/8</f>
        <v>0.125</v>
      </c>
      <c r="E4" s="6">
        <v>0</v>
      </c>
      <c r="G4">
        <f t="shared" ref="G4:G6" si="0">SUM(B4:E4)</f>
        <v>0.125</v>
      </c>
      <c r="H4">
        <f t="shared" ref="H4:H6" si="1">LOG(G4,2)</f>
        <v>-3</v>
      </c>
      <c r="I4">
        <f t="shared" ref="I4:I6" si="2">G4*H4</f>
        <v>-0.375</v>
      </c>
    </row>
    <row r="5" spans="1:9" x14ac:dyDescent="0.25">
      <c r="A5" t="s">
        <v>4</v>
      </c>
      <c r="B5" s="4">
        <f>0</f>
        <v>0</v>
      </c>
      <c r="C5" s="5">
        <f>1/8</f>
        <v>0.125</v>
      </c>
      <c r="D5" s="5">
        <f>1/8</f>
        <v>0.125</v>
      </c>
      <c r="E5" s="6">
        <v>0</v>
      </c>
      <c r="G5">
        <f t="shared" si="0"/>
        <v>0.25</v>
      </c>
      <c r="H5">
        <f t="shared" si="1"/>
        <v>-2</v>
      </c>
      <c r="I5">
        <f t="shared" si="2"/>
        <v>-0.5</v>
      </c>
    </row>
    <row r="6" spans="1:9" ht="15.75" thickBot="1" x14ac:dyDescent="0.3">
      <c r="A6" t="s">
        <v>5</v>
      </c>
      <c r="B6" s="7">
        <f>1/8</f>
        <v>0.125</v>
      </c>
      <c r="C6" s="8">
        <v>0</v>
      </c>
      <c r="D6" s="8">
        <v>0</v>
      </c>
      <c r="E6" s="9">
        <v>0</v>
      </c>
      <c r="G6">
        <f t="shared" si="0"/>
        <v>0.125</v>
      </c>
      <c r="H6">
        <f t="shared" si="1"/>
        <v>-3</v>
      </c>
      <c r="I6">
        <f t="shared" si="2"/>
        <v>-0.375</v>
      </c>
    </row>
    <row r="7" spans="1:9" x14ac:dyDescent="0.25">
      <c r="I7">
        <f>-SUM(I3:I6)</f>
        <v>1.75</v>
      </c>
    </row>
    <row r="8" spans="1:9" x14ac:dyDescent="0.25">
      <c r="A8" t="s">
        <v>0</v>
      </c>
      <c r="B8">
        <f>SUM(B3:B6)</f>
        <v>0.25</v>
      </c>
      <c r="C8">
        <f t="shared" ref="C8:E8" si="3">SUM(C3:C6)</f>
        <v>0.25</v>
      </c>
      <c r="D8">
        <f t="shared" si="3"/>
        <v>0.25</v>
      </c>
      <c r="E8">
        <f t="shared" si="3"/>
        <v>0.25</v>
      </c>
    </row>
    <row r="9" spans="1:9" x14ac:dyDescent="0.25">
      <c r="A9" t="s">
        <v>6</v>
      </c>
      <c r="B9">
        <f>LOG(B8,2)</f>
        <v>-2</v>
      </c>
      <c r="C9">
        <f t="shared" ref="C9:E9" si="4">LOG(C8,2)</f>
        <v>-2</v>
      </c>
      <c r="D9">
        <f t="shared" si="4"/>
        <v>-2</v>
      </c>
      <c r="E9">
        <f t="shared" si="4"/>
        <v>-2</v>
      </c>
    </row>
    <row r="10" spans="1:9" x14ac:dyDescent="0.25">
      <c r="A10" t="s">
        <v>8</v>
      </c>
      <c r="B10">
        <f>B8*B9</f>
        <v>-0.5</v>
      </c>
      <c r="C10">
        <f t="shared" ref="C10:E10" si="5">C8*C9</f>
        <v>-0.5</v>
      </c>
      <c r="D10">
        <f t="shared" si="5"/>
        <v>-0.5</v>
      </c>
      <c r="E10">
        <f t="shared" si="5"/>
        <v>-0.5</v>
      </c>
    </row>
    <row r="11" spans="1:9" x14ac:dyDescent="0.25">
      <c r="B11" s="5"/>
      <c r="C11" s="5"/>
      <c r="D11" s="5"/>
      <c r="E11" s="5"/>
    </row>
    <row r="12" spans="1:9" x14ac:dyDescent="0.25">
      <c r="B12" s="5"/>
      <c r="C12" s="5"/>
      <c r="D12" s="5" t="s">
        <v>9</v>
      </c>
      <c r="E12" s="5">
        <f>SUM(B10:E10)</f>
        <v>-2</v>
      </c>
    </row>
    <row r="13" spans="1:9" x14ac:dyDescent="0.25">
      <c r="B13" s="5"/>
      <c r="C13" s="5"/>
      <c r="D13" s="5"/>
      <c r="E13" s="5"/>
    </row>
    <row r="14" spans="1:9" x14ac:dyDescent="0.25">
      <c r="A14" t="s">
        <v>10</v>
      </c>
      <c r="B14" s="5"/>
      <c r="C14" s="5"/>
      <c r="D14" s="5"/>
      <c r="E14" s="5"/>
    </row>
    <row r="15" spans="1:9" x14ac:dyDescent="0.25">
      <c r="B15" s="5" t="s">
        <v>11</v>
      </c>
      <c r="C15" s="5"/>
      <c r="D15" s="5"/>
      <c r="E15" s="5"/>
    </row>
    <row r="16" spans="1:9" x14ac:dyDescent="0.25">
      <c r="B16" t="s">
        <v>12</v>
      </c>
    </row>
    <row r="18" spans="2:3" x14ac:dyDescent="0.25">
      <c r="B18">
        <v>0.25</v>
      </c>
      <c r="C18">
        <v>0.125</v>
      </c>
    </row>
    <row r="19" spans="2:3" x14ac:dyDescent="0.25">
      <c r="B19">
        <f>LOG(B18,2)</f>
        <v>-2</v>
      </c>
      <c r="C19">
        <f>LOG(C18,2)</f>
        <v>-3</v>
      </c>
    </row>
    <row r="20" spans="2:3" x14ac:dyDescent="0.25">
      <c r="B20">
        <f>B19*B18</f>
        <v>-0.5</v>
      </c>
      <c r="C20">
        <f>C19*C18</f>
        <v>-0.375</v>
      </c>
    </row>
    <row r="21" spans="2:3" x14ac:dyDescent="0.25">
      <c r="C21">
        <f>C20*6</f>
        <v>-2.25</v>
      </c>
    </row>
    <row r="22" spans="2:3" x14ac:dyDescent="0.25">
      <c r="B22" t="s">
        <v>13</v>
      </c>
      <c r="C22" t="s">
        <v>14</v>
      </c>
    </row>
    <row r="24" spans="2:3" x14ac:dyDescent="0.25">
      <c r="B24" t="s">
        <v>15</v>
      </c>
      <c r="C24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17</v>
      </c>
    </row>
    <row r="6" spans="1:1" x14ac:dyDescent="0.25">
      <c r="A6" t="s">
        <v>20</v>
      </c>
    </row>
    <row r="7" spans="1:1" x14ac:dyDescent="0.25">
      <c r="A7" t="s">
        <v>21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22</v>
      </c>
    </row>
    <row r="14" spans="1:1" x14ac:dyDescent="0.25">
      <c r="A14" t="s">
        <v>17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17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17</v>
      </c>
    </row>
    <row r="22" spans="1:1" x14ac:dyDescent="0.25">
      <c r="A22" t="s">
        <v>31</v>
      </c>
    </row>
    <row r="23" spans="1:1" x14ac:dyDescent="0.25">
      <c r="A2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" sqref="E1:E1048576"/>
    </sheetView>
  </sheetViews>
  <sheetFormatPr defaultRowHeight="15" x14ac:dyDescent="0.25"/>
  <cols>
    <col min="5" max="5" width="11.85546875" bestFit="1" customWidth="1"/>
  </cols>
  <sheetData>
    <row r="1" spans="1:7" x14ac:dyDescent="0.25">
      <c r="A1">
        <v>0.42</v>
      </c>
      <c r="C1">
        <f t="shared" ref="C1:C4" si="0">LOG(A1,2)</f>
        <v>-1.2515387669959643</v>
      </c>
      <c r="D1">
        <f>A1*C1</f>
        <v>-0.525646282138305</v>
      </c>
      <c r="F1">
        <v>1</v>
      </c>
      <c r="G1">
        <f>A1*F1</f>
        <v>0.42</v>
      </c>
    </row>
    <row r="2" spans="1:7" x14ac:dyDescent="0.25">
      <c r="A2">
        <v>0.22</v>
      </c>
      <c r="C2">
        <f t="shared" si="0"/>
        <v>-2.1844245711374275</v>
      </c>
      <c r="D2">
        <f t="shared" ref="D2:D5" si="1">A2*C2</f>
        <v>-0.48057340565023404</v>
      </c>
      <c r="F2">
        <v>2</v>
      </c>
      <c r="G2">
        <f t="shared" ref="G2:G5" si="2">A2*F2</f>
        <v>0.44</v>
      </c>
    </row>
    <row r="3" spans="1:7" x14ac:dyDescent="0.25">
      <c r="A3">
        <v>0.17</v>
      </c>
      <c r="C3">
        <f t="shared" si="0"/>
        <v>-2.5563933485243853</v>
      </c>
      <c r="D3">
        <f t="shared" si="1"/>
        <v>-0.43458686924914552</v>
      </c>
      <c r="F3">
        <v>3</v>
      </c>
      <c r="G3">
        <f t="shared" si="2"/>
        <v>0.51</v>
      </c>
    </row>
    <row r="4" spans="1:7" x14ac:dyDescent="0.25">
      <c r="A4">
        <v>0.1</v>
      </c>
      <c r="C4">
        <f t="shared" si="0"/>
        <v>-3.3219280948873622</v>
      </c>
      <c r="D4">
        <f t="shared" si="1"/>
        <v>-0.33219280948873625</v>
      </c>
      <c r="F4">
        <v>4</v>
      </c>
      <c r="G4">
        <f t="shared" si="2"/>
        <v>0.4</v>
      </c>
    </row>
    <row r="5" spans="1:7" x14ac:dyDescent="0.25">
      <c r="A5">
        <v>0.09</v>
      </c>
      <c r="C5">
        <f>LOG(A5,2)</f>
        <v>-3.4739311883324127</v>
      </c>
      <c r="D5">
        <f t="shared" si="1"/>
        <v>-0.31265380694991712</v>
      </c>
      <c r="F5">
        <v>4</v>
      </c>
      <c r="G5">
        <f t="shared" si="2"/>
        <v>0.36</v>
      </c>
    </row>
    <row r="6" spans="1:7" x14ac:dyDescent="0.25">
      <c r="D6">
        <f>-SUM(D1:D5)</f>
        <v>2.0856531734763379</v>
      </c>
      <c r="G6">
        <f>SUM(G1:G5)</f>
        <v>2.13</v>
      </c>
    </row>
    <row r="9" spans="1:7" x14ac:dyDescent="0.25">
      <c r="E9" t="s">
        <v>33</v>
      </c>
      <c r="F9">
        <f>D6/G6</f>
        <v>0.97917989365086289</v>
      </c>
    </row>
    <row r="10" spans="1:7" x14ac:dyDescent="0.25">
      <c r="E10" t="s">
        <v>34</v>
      </c>
      <c r="F10">
        <f>1-F9</f>
        <v>2.0820106349137113E-2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Q6</vt:lpstr>
      <vt:lpstr>Q7a</vt:lpstr>
      <vt:lpstr>Q7b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2012-12-02T11:24:47Z</dcterms:created>
  <dcterms:modified xsi:type="dcterms:W3CDTF">2012-12-03T14:57:56Z</dcterms:modified>
</cp:coreProperties>
</file>