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0250" windowHeight="7530" tabRatio="5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J44" i="1"/>
  <c r="I43" i="1" l="1"/>
  <c r="J43" i="1" s="1"/>
  <c r="I42" i="1" l="1"/>
  <c r="J42" i="1"/>
  <c r="I31" i="1"/>
  <c r="I30" i="1"/>
  <c r="I29" i="1"/>
  <c r="J29" i="1" s="1"/>
  <c r="I28" i="1"/>
  <c r="J28" i="1" s="1"/>
  <c r="I27" i="1"/>
  <c r="I26" i="1"/>
  <c r="I19" i="1"/>
  <c r="J19" i="1" s="1"/>
  <c r="I17" i="1"/>
  <c r="J17" i="1" s="1"/>
  <c r="I16" i="1"/>
  <c r="I14" i="1"/>
  <c r="I20" i="1"/>
  <c r="I24" i="1"/>
  <c r="J24" i="1" s="1"/>
  <c r="I25" i="1"/>
  <c r="I23" i="1"/>
  <c r="J23" i="1" s="1"/>
  <c r="I22" i="1"/>
  <c r="I21" i="1"/>
  <c r="I10" i="1"/>
  <c r="I37" i="1"/>
  <c r="I36" i="1"/>
  <c r="I35" i="1"/>
  <c r="I34" i="1"/>
  <c r="I33" i="1"/>
  <c r="J33" i="1" s="1"/>
  <c r="I32" i="1"/>
  <c r="I18" i="1"/>
  <c r="J18" i="1" s="1"/>
  <c r="I38" i="1"/>
  <c r="J38" i="1" s="1"/>
  <c r="I39" i="1"/>
  <c r="I40" i="1"/>
  <c r="I41" i="1"/>
  <c r="I15" i="1"/>
  <c r="I13" i="1"/>
  <c r="J13" i="1" s="1"/>
  <c r="I12" i="1"/>
  <c r="J12" i="1" s="1"/>
  <c r="I11" i="1"/>
  <c r="J10" i="1"/>
  <c r="I9" i="1"/>
  <c r="I8" i="1"/>
  <c r="J41" i="1"/>
  <c r="J40" i="1"/>
  <c r="J39" i="1"/>
  <c r="J37" i="1"/>
  <c r="J36" i="1"/>
  <c r="J35" i="1"/>
  <c r="J34" i="1"/>
  <c r="J32" i="1"/>
  <c r="J31" i="1"/>
  <c r="J30" i="1"/>
  <c r="J27" i="1"/>
  <c r="J26" i="1"/>
  <c r="J25" i="1"/>
  <c r="J22" i="1"/>
  <c r="J21" i="1"/>
  <c r="J20" i="1"/>
  <c r="J16" i="1"/>
  <c r="J15" i="1"/>
  <c r="J14" i="1"/>
  <c r="J11" i="1"/>
  <c r="J9" i="1"/>
  <c r="J8" i="1"/>
</calcChain>
</file>

<file path=xl/sharedStrings.xml><?xml version="1.0" encoding="utf-8"?>
<sst xmlns="http://schemas.openxmlformats.org/spreadsheetml/2006/main" count="222" uniqueCount="187">
  <si>
    <t>ID</t>
  </si>
  <si>
    <t>Digi-Key PART #</t>
  </si>
  <si>
    <t>UNIT PRICE [CAD]</t>
  </si>
  <si>
    <t>SUBTOTAL</t>
  </si>
  <si>
    <t>Project</t>
  </si>
  <si>
    <t>Date</t>
  </si>
  <si>
    <t>Revision</t>
  </si>
  <si>
    <t>A1</t>
  </si>
  <si>
    <t>SCHEMATIC REFS</t>
  </si>
  <si>
    <t>By</t>
  </si>
  <si>
    <t>Cameron MacGregor</t>
  </si>
  <si>
    <t>MFG PART #</t>
  </si>
  <si>
    <t>DESCRIPTION</t>
  </si>
  <si>
    <t>MFG</t>
  </si>
  <si>
    <t>Texas Instruments</t>
  </si>
  <si>
    <t>QUANTITY PER BOARD</t>
  </si>
  <si>
    <t>Number of boards:</t>
  </si>
  <si>
    <t>Alarm Clock</t>
  </si>
  <si>
    <t>Lite-On Inc.</t>
  </si>
  <si>
    <t>MSP-EXP430G2</t>
  </si>
  <si>
    <t>296-27570-ND</t>
  </si>
  <si>
    <t>LAUNCHPAD DEV BRD FOR MSP430G2XX</t>
  </si>
  <si>
    <t>LCD DISPLAY RGB LED BKLT 20 X 2</t>
  </si>
  <si>
    <t>Newhaven Display Intl</t>
  </si>
  <si>
    <t>NHD-C0220BIZ-FS(RGB)-FBW-3VM</t>
  </si>
  <si>
    <t>NHD-C0220BIZ-FS(RGB)-FBW-3VM-ND</t>
  </si>
  <si>
    <t>LED 7-SEG .4" 4DGT COMMON CATHODE</t>
  </si>
  <si>
    <t>LTC-4727JR</t>
  </si>
  <si>
    <t>160-1551-5-ND</t>
  </si>
  <si>
    <t>AS1115-BSST</t>
  </si>
  <si>
    <t>AS1115-BSSTCT-ND</t>
  </si>
  <si>
    <t>ams</t>
  </si>
  <si>
    <t>IC DVR LED 64LED/7SEG I2C 24QSOP</t>
  </si>
  <si>
    <t>COMMENT</t>
  </si>
  <si>
    <t>CONN HEADER VERT 6POS .100 TIN</t>
  </si>
  <si>
    <t>TE Connectivity AMP Connectors</t>
  </si>
  <si>
    <t>640456-6</t>
  </si>
  <si>
    <t>A1923-ND</t>
  </si>
  <si>
    <t>CONN RECEPT 6POS 24AWG MTA100</t>
  </si>
  <si>
    <t>n/a</t>
  </si>
  <si>
    <t>3-640441-6</t>
  </si>
  <si>
    <t>A30982-ND</t>
  </si>
  <si>
    <t>311-1356-1-ND</t>
  </si>
  <si>
    <t>CC1206KKX7R8BB105</t>
  </si>
  <si>
    <t>Yageo</t>
  </si>
  <si>
    <t>CAP CER 1UF 25V X7R 1206</t>
  </si>
  <si>
    <t>D1, D2, D3, D4</t>
  </si>
  <si>
    <t>DIODE GEN PURP 100V 200MA DO35</t>
  </si>
  <si>
    <t>Fairchild/ON Semiconductor</t>
  </si>
  <si>
    <t>N4148</t>
  </si>
  <si>
    <t>1N4148FS-ND</t>
  </si>
  <si>
    <t>R1</t>
  </si>
  <si>
    <t>Replaced with HDSP-B03E</t>
  </si>
  <si>
    <t>HDSP-B03E</t>
  </si>
  <si>
    <t>Broadcom Limited</t>
  </si>
  <si>
    <t>516-2745-ND</t>
  </si>
  <si>
    <t>DISPLAY 7SEG 4DIG HER CC 0.56" COMMON CATHODE</t>
  </si>
  <si>
    <t>C1, C2, C4</t>
  </si>
  <si>
    <t>C3</t>
  </si>
  <si>
    <t>Panasonic Electronic Components</t>
  </si>
  <si>
    <t>SW5, SW6, SW7</t>
  </si>
  <si>
    <t>Omron Electronics Inc-EMC Div</t>
  </si>
  <si>
    <t>SWITCH TACTILE SPST-NO 0.05A 24V</t>
  </si>
  <si>
    <t>B3F-3152</t>
  </si>
  <si>
    <t>SW410-ND</t>
  </si>
  <si>
    <t>SW953-ND</t>
  </si>
  <si>
    <t>B32-1070</t>
  </si>
  <si>
    <t>CAP TACTILE SQUARE LIGHT GREEN</t>
  </si>
  <si>
    <t>Cap for SW5</t>
  </si>
  <si>
    <t>Cap for SW6</t>
  </si>
  <si>
    <t>Cap for SW7</t>
  </si>
  <si>
    <t>SW252-ND</t>
  </si>
  <si>
    <t>CAP TACTILE SQUARE RED</t>
  </si>
  <si>
    <t>B32-1080</t>
  </si>
  <si>
    <t>SW250-ND</t>
  </si>
  <si>
    <t>B32-1040</t>
  </si>
  <si>
    <t>CAP TACTILE SQUARE BLUE</t>
  </si>
  <si>
    <t>SW1, SW2, SW3, SW4</t>
  </si>
  <si>
    <t>SWITCH TACTILE SPST-NO 0.05A 12V</t>
  </si>
  <si>
    <t>E-Switch</t>
  </si>
  <si>
    <t>TL1105SPF160Q</t>
  </si>
  <si>
    <t>EG1861-ND</t>
  </si>
  <si>
    <t>CAP PUSHBUTTON ROUND WHITE</t>
  </si>
  <si>
    <t>1RWHT</t>
  </si>
  <si>
    <t>EG1881-ND</t>
  </si>
  <si>
    <t>Replaced with MMBD914LT1G</t>
  </si>
  <si>
    <t>DIODE GEN PURP 100V 200MA SOT23</t>
  </si>
  <si>
    <t>ON Semiconductor</t>
  </si>
  <si>
    <t>MMBD914LT1GOSCT-ND</t>
  </si>
  <si>
    <t>MMBD914LT1G</t>
  </si>
  <si>
    <t>DS1</t>
  </si>
  <si>
    <t>U1</t>
  </si>
  <si>
    <t>DS2</t>
  </si>
  <si>
    <t>P1</t>
  </si>
  <si>
    <t>R2, R3, R4, R15</t>
  </si>
  <si>
    <t>RES SMD 10K OHM 5% 1/4W 1206</t>
  </si>
  <si>
    <t>RC1206JR-0710KL</t>
  </si>
  <si>
    <t>311-10KERCT-ND</t>
  </si>
  <si>
    <t>CAP 10UF 10% 16V 1206 X5R</t>
  </si>
  <si>
    <t>Taiyo Yuden</t>
  </si>
  <si>
    <t>EMK316BJ106KD-T</t>
  </si>
  <si>
    <t>587-4857-1-ND</t>
  </si>
  <si>
    <t>Cap for SW1, SW2, SW3, SW4</t>
  </si>
  <si>
    <t>Q1, Q2, Q3</t>
  </si>
  <si>
    <t>MMBT3904LT1GOSCT-ND</t>
  </si>
  <si>
    <t>MMBT3904LT1G</t>
  </si>
  <si>
    <t>TRANS NPN 40V 0.2A SOT23</t>
  </si>
  <si>
    <t>R5, R6, R7, R8, R9, R11, R13</t>
  </si>
  <si>
    <t>311-130ERCT-ND</t>
  </si>
  <si>
    <t>RC1206JR-07130RL</t>
  </si>
  <si>
    <t>RES SMD 130 OHM 5% 1/4W 1206</t>
  </si>
  <si>
    <t>R10</t>
  </si>
  <si>
    <t>R12</t>
  </si>
  <si>
    <t>R14</t>
  </si>
  <si>
    <t>RES SMD 287 OHM 1% 1/4W 1206</t>
  </si>
  <si>
    <t>P287FCT-ND</t>
  </si>
  <si>
    <t>ERJ-8ENF2870V</t>
  </si>
  <si>
    <t>311-165FRCT-ND</t>
  </si>
  <si>
    <t>RC1206FR-07165RL</t>
  </si>
  <si>
    <t>RES SMD 165 OHM 1% 1/4W 1206</t>
  </si>
  <si>
    <t>311-200FRCT-ND</t>
  </si>
  <si>
    <t>RC1206FR-07200RL</t>
  </si>
  <si>
    <t>RES SMD 200 OHM 1% 1/4W 1206</t>
  </si>
  <si>
    <t>Replaced with 61200621621</t>
  </si>
  <si>
    <t>609-2845-ND</t>
  </si>
  <si>
    <t>75869-131LF</t>
  </si>
  <si>
    <t>Amphenol FCI</t>
  </si>
  <si>
    <t>Mating connector for 75869-131LF</t>
  </si>
  <si>
    <t>609-2841-ND</t>
  </si>
  <si>
    <t>71600-006LF</t>
  </si>
  <si>
    <t>CONN SOCKET IDC 6POS DL SR 30AU</t>
  </si>
  <si>
    <t>CONN HEADER 6POS DUAL VERT PCB</t>
  </si>
  <si>
    <t>Wire for 71600-006LF</t>
  </si>
  <si>
    <t>MC06G-5-ND</t>
  </si>
  <si>
    <t>3365/06 300SF</t>
  </si>
  <si>
    <t>3M</t>
  </si>
  <si>
    <t>CBL RIBN 6COND 0.050 GRAY 5'</t>
  </si>
  <si>
    <t>Replaced with 71600-006LF</t>
  </si>
  <si>
    <t>BRD SPT SNAP LOCK SCREW MNT 3/4"</t>
  </si>
  <si>
    <t>Essentra Components</t>
  </si>
  <si>
    <t>SRS4-12-01</t>
  </si>
  <si>
    <t>RPC1432-ND</t>
  </si>
  <si>
    <t>H700-ND</t>
  </si>
  <si>
    <t>PMSSS 256 0025 PH</t>
  </si>
  <si>
    <t>B&amp;F Fastener Supply</t>
  </si>
  <si>
    <t>MACHINE SCREW PAN PHILLIPS 2-56</t>
  </si>
  <si>
    <t>Mounting screws for DS2</t>
  </si>
  <si>
    <t>Mounting washers for DS2</t>
  </si>
  <si>
    <t>H723-ND</t>
  </si>
  <si>
    <t>HNSS256</t>
  </si>
  <si>
    <t>HEX NUT 3/16" STN STEEL 2-56</t>
  </si>
  <si>
    <t>Adafruit Industries LLC</t>
  </si>
  <si>
    <t>1528-1499-ND</t>
  </si>
  <si>
    <t>IDC BREAKOUT HELPER 2 x 3 CONDUCTOR</t>
  </si>
  <si>
    <t>Interfaces IDC connector to breadboard (prototype only)</t>
  </si>
  <si>
    <t>Backup MCU platform</t>
  </si>
  <si>
    <t>Wi-Fi and MCU module for breadboard</t>
  </si>
  <si>
    <t>MODULE BREAK OUT ESP8266 802.11</t>
  </si>
  <si>
    <t>1528-1223-ND</t>
  </si>
  <si>
    <t>DC barrel jack for breadboard</t>
  </si>
  <si>
    <t>CONN PWR JACK 2X5.5MM SOLDER</t>
  </si>
  <si>
    <t>CUI Inc.</t>
  </si>
  <si>
    <t>PJ-102AH</t>
  </si>
  <si>
    <t>CP-102AH-ND</t>
  </si>
  <si>
    <t>AC/DC WALL MOUNT ADAPTER 5V 5W</t>
  </si>
  <si>
    <t>XP Power</t>
  </si>
  <si>
    <t>VEL05US050-US-JA</t>
  </si>
  <si>
    <t>1470-2771-ND</t>
  </si>
  <si>
    <t>Power supply for breadboard</t>
  </si>
  <si>
    <t>ORDER QUANTITY</t>
  </si>
  <si>
    <t>768-1022-ND</t>
  </si>
  <si>
    <t>UB232R</t>
  </si>
  <si>
    <t>FTDI, Future Technology Devices International Ltd</t>
  </si>
  <si>
    <t>MOD USB UART MINI B DEV FT232R</t>
  </si>
  <si>
    <t>To connect ESP8266 module to PC for programming</t>
  </si>
  <si>
    <t>DLMSPM-8-01-ND</t>
  </si>
  <si>
    <t>Screw holes at edge of pcb</t>
  </si>
  <si>
    <t>BRD SPT SNAP LOCK NYLON 1/2"</t>
  </si>
  <si>
    <t>DLMSPM-8-01</t>
  </si>
  <si>
    <t>Replaced with DLMSPM-8-01</t>
  </si>
  <si>
    <t>RPC1316-ND</t>
  </si>
  <si>
    <t>DLMSPM-14-01</t>
  </si>
  <si>
    <t>BRD SPT SNAP LOCK NYLON 7/8"</t>
  </si>
  <si>
    <t>Replaced with DLMSPM-14-01</t>
  </si>
  <si>
    <t>RES SMD 27.4K OHM 1% 1/4W 1206</t>
  </si>
  <si>
    <t>ERJ-8ENF2742V</t>
  </si>
  <si>
    <t>P27.4KFCT-ND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</si>
</sst>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topLeftCell="A13" zoomScaleNormal="100" workbookViewId="0">
      <selection activeCell="H16" sqref="H16"/>
    </sheetView>
  </sheetViews>
  <sheetFormatPr defaultRowHeight="15" x14ac:dyDescent="0.25"/>
  <cols>
    <col min="1" max="1" width="9.140625" customWidth="1"/>
    <col min="2" max="2" width="21.5703125" customWidth="1"/>
    <col min="3" max="3" width="38.7109375" customWidth="1"/>
    <col min="4" max="4" width="16" customWidth="1"/>
    <col min="5" max="5" width="15.42578125" customWidth="1"/>
    <col min="6" max="6" width="16.28515625" customWidth="1"/>
    <col min="7" max="7" width="10.7109375" customWidth="1"/>
  </cols>
  <sheetData>
    <row r="1" spans="1:11" x14ac:dyDescent="0.25">
      <c r="A1" t="s">
        <v>4</v>
      </c>
      <c r="B1" t="s">
        <v>17</v>
      </c>
      <c r="C1" t="s">
        <v>16</v>
      </c>
      <c r="D1">
        <v>1</v>
      </c>
    </row>
    <row r="2" spans="1:11" x14ac:dyDescent="0.25">
      <c r="A2" t="s">
        <v>6</v>
      </c>
      <c r="B2" t="s">
        <v>7</v>
      </c>
    </row>
    <row r="3" spans="1:11" x14ac:dyDescent="0.25">
      <c r="A3" t="s">
        <v>5</v>
      </c>
      <c r="B3" s="1">
        <v>42774</v>
      </c>
    </row>
    <row r="4" spans="1:11" x14ac:dyDescent="0.25">
      <c r="A4" t="s">
        <v>9</v>
      </c>
      <c r="B4" t="s">
        <v>10</v>
      </c>
    </row>
    <row r="7" spans="1:11" x14ac:dyDescent="0.25">
      <c r="A7" s="3" t="s">
        <v>0</v>
      </c>
      <c r="B7" s="3" t="s">
        <v>8</v>
      </c>
      <c r="C7" s="3" t="s">
        <v>12</v>
      </c>
      <c r="D7" s="3" t="s">
        <v>13</v>
      </c>
      <c r="E7" s="3" t="s">
        <v>11</v>
      </c>
      <c r="F7" s="3" t="s">
        <v>1</v>
      </c>
      <c r="G7" s="3" t="s">
        <v>2</v>
      </c>
      <c r="H7" s="3" t="s">
        <v>15</v>
      </c>
      <c r="I7" s="3" t="s">
        <v>169</v>
      </c>
      <c r="J7" s="3" t="s">
        <v>3</v>
      </c>
      <c r="K7" s="3" t="s">
        <v>33</v>
      </c>
    </row>
    <row r="8" spans="1:11" x14ac:dyDescent="0.25">
      <c r="B8" t="s">
        <v>39</v>
      </c>
      <c r="C8" t="s">
        <v>21</v>
      </c>
      <c r="D8" t="s">
        <v>14</v>
      </c>
      <c r="E8" t="s">
        <v>19</v>
      </c>
      <c r="F8" t="s">
        <v>20</v>
      </c>
      <c r="G8">
        <v>15.21</v>
      </c>
      <c r="H8">
        <v>0</v>
      </c>
      <c r="I8">
        <f>H8</f>
        <v>0</v>
      </c>
      <c r="J8">
        <f>G8*I8</f>
        <v>0</v>
      </c>
      <c r="K8" t="s">
        <v>155</v>
      </c>
    </row>
    <row r="9" spans="1:11" x14ac:dyDescent="0.25">
      <c r="B9" t="s">
        <v>39</v>
      </c>
      <c r="C9" t="s">
        <v>26</v>
      </c>
      <c r="D9" t="s">
        <v>18</v>
      </c>
      <c r="E9" s="2" t="s">
        <v>27</v>
      </c>
      <c r="F9" t="s">
        <v>28</v>
      </c>
      <c r="G9">
        <v>5.81</v>
      </c>
      <c r="H9">
        <v>0</v>
      </c>
      <c r="I9">
        <f>H9</f>
        <v>0</v>
      </c>
      <c r="J9">
        <f t="shared" ref="J9:J44" si="0">G9*I9</f>
        <v>0</v>
      </c>
      <c r="K9" t="s">
        <v>52</v>
      </c>
    </row>
    <row r="10" spans="1:11" x14ac:dyDescent="0.25">
      <c r="B10" t="s">
        <v>91</v>
      </c>
      <c r="C10" t="s">
        <v>32</v>
      </c>
      <c r="D10" t="s">
        <v>31</v>
      </c>
      <c r="E10" t="s">
        <v>29</v>
      </c>
      <c r="F10" t="s">
        <v>30</v>
      </c>
      <c r="G10">
        <v>6.31</v>
      </c>
      <c r="H10">
        <v>1</v>
      </c>
      <c r="I10">
        <f>H10+1</f>
        <v>2</v>
      </c>
      <c r="J10">
        <f t="shared" si="0"/>
        <v>12.62</v>
      </c>
    </row>
    <row r="11" spans="1:11" x14ac:dyDescent="0.25">
      <c r="B11" t="s">
        <v>92</v>
      </c>
      <c r="C11" t="s">
        <v>22</v>
      </c>
      <c r="D11" t="s">
        <v>23</v>
      </c>
      <c r="E11" t="s">
        <v>24</v>
      </c>
      <c r="F11" t="s">
        <v>25</v>
      </c>
      <c r="G11">
        <v>17.600000000000001</v>
      </c>
      <c r="H11">
        <v>1</v>
      </c>
      <c r="I11">
        <f>H11</f>
        <v>1</v>
      </c>
      <c r="J11">
        <f t="shared" si="0"/>
        <v>17.600000000000001</v>
      </c>
    </row>
    <row r="12" spans="1:11" x14ac:dyDescent="0.25">
      <c r="B12" t="s">
        <v>39</v>
      </c>
      <c r="C12" t="s">
        <v>34</v>
      </c>
      <c r="D12" t="s">
        <v>35</v>
      </c>
      <c r="E12" t="s">
        <v>36</v>
      </c>
      <c r="F12" t="s">
        <v>37</v>
      </c>
      <c r="G12">
        <v>0.4</v>
      </c>
      <c r="H12">
        <v>0</v>
      </c>
      <c r="I12">
        <f>H12</f>
        <v>0</v>
      </c>
      <c r="J12">
        <f t="shared" si="0"/>
        <v>0</v>
      </c>
      <c r="K12" t="s">
        <v>123</v>
      </c>
    </row>
    <row r="13" spans="1:11" x14ac:dyDescent="0.25">
      <c r="B13" t="s">
        <v>39</v>
      </c>
      <c r="C13" t="s">
        <v>38</v>
      </c>
      <c r="D13" t="s">
        <v>35</v>
      </c>
      <c r="E13" t="s">
        <v>40</v>
      </c>
      <c r="F13" t="s">
        <v>41</v>
      </c>
      <c r="G13">
        <v>0.65</v>
      </c>
      <c r="H13">
        <v>0</v>
      </c>
      <c r="I13">
        <f>H13</f>
        <v>0</v>
      </c>
      <c r="J13">
        <f t="shared" si="0"/>
        <v>0</v>
      </c>
      <c r="K13" t="s">
        <v>137</v>
      </c>
    </row>
    <row r="14" spans="1:11" x14ac:dyDescent="0.25">
      <c r="B14" t="s">
        <v>57</v>
      </c>
      <c r="C14" t="s">
        <v>45</v>
      </c>
      <c r="D14" t="s">
        <v>44</v>
      </c>
      <c r="E14" t="s">
        <v>43</v>
      </c>
      <c r="F14" t="s">
        <v>42</v>
      </c>
      <c r="G14">
        <v>0.25</v>
      </c>
      <c r="H14">
        <v>3</v>
      </c>
      <c r="I14">
        <f>H14*2</f>
        <v>6</v>
      </c>
      <c r="J14">
        <f t="shared" si="0"/>
        <v>1.5</v>
      </c>
    </row>
    <row r="15" spans="1:11" x14ac:dyDescent="0.25">
      <c r="B15" t="s">
        <v>39</v>
      </c>
      <c r="C15" t="s">
        <v>47</v>
      </c>
      <c r="D15" t="s">
        <v>48</v>
      </c>
      <c r="E15" t="s">
        <v>49</v>
      </c>
      <c r="F15" t="s">
        <v>50</v>
      </c>
      <c r="G15">
        <v>0.15</v>
      </c>
      <c r="H15">
        <v>0</v>
      </c>
      <c r="I15">
        <f>H15</f>
        <v>0</v>
      </c>
      <c r="J15">
        <f t="shared" si="0"/>
        <v>0</v>
      </c>
      <c r="K15" t="s">
        <v>85</v>
      </c>
    </row>
    <row r="16" spans="1:11" x14ac:dyDescent="0.25">
      <c r="B16" t="s">
        <v>51</v>
      </c>
      <c r="C16" t="s">
        <v>184</v>
      </c>
      <c r="D16" t="s">
        <v>59</v>
      </c>
      <c r="E16" t="s">
        <v>185</v>
      </c>
      <c r="F16" t="s">
        <v>186</v>
      </c>
      <c r="G16">
        <v>0.15</v>
      </c>
      <c r="H16">
        <v>1</v>
      </c>
      <c r="I16">
        <f t="shared" ref="I16:I17" si="1">H16*2</f>
        <v>2</v>
      </c>
      <c r="J16">
        <f t="shared" si="0"/>
        <v>0.3</v>
      </c>
    </row>
    <row r="17" spans="2:11" x14ac:dyDescent="0.25">
      <c r="B17" t="s">
        <v>94</v>
      </c>
      <c r="C17" t="s">
        <v>95</v>
      </c>
      <c r="D17" t="s">
        <v>44</v>
      </c>
      <c r="E17" t="s">
        <v>96</v>
      </c>
      <c r="F17" t="s">
        <v>97</v>
      </c>
      <c r="G17">
        <v>0.16</v>
      </c>
      <c r="H17">
        <v>4</v>
      </c>
      <c r="I17">
        <f t="shared" si="1"/>
        <v>8</v>
      </c>
      <c r="J17">
        <f t="shared" si="0"/>
        <v>1.28</v>
      </c>
    </row>
    <row r="18" spans="2:11" x14ac:dyDescent="0.25">
      <c r="B18" t="s">
        <v>90</v>
      </c>
      <c r="C18" t="s">
        <v>56</v>
      </c>
      <c r="D18" t="s">
        <v>54</v>
      </c>
      <c r="E18" t="s">
        <v>53</v>
      </c>
      <c r="F18" t="s">
        <v>55</v>
      </c>
      <c r="G18">
        <v>4.68</v>
      </c>
      <c r="H18">
        <v>1</v>
      </c>
      <c r="I18">
        <f>H18</f>
        <v>1</v>
      </c>
      <c r="J18">
        <f t="shared" si="0"/>
        <v>4.68</v>
      </c>
    </row>
    <row r="19" spans="2:11" x14ac:dyDescent="0.25">
      <c r="B19" t="s">
        <v>58</v>
      </c>
      <c r="C19" t="s">
        <v>98</v>
      </c>
      <c r="D19" t="s">
        <v>99</v>
      </c>
      <c r="E19" t="s">
        <v>100</v>
      </c>
      <c r="F19" t="s">
        <v>101</v>
      </c>
      <c r="G19">
        <v>0.37</v>
      </c>
      <c r="H19">
        <v>1</v>
      </c>
      <c r="I19">
        <f>H19*2</f>
        <v>2</v>
      </c>
      <c r="J19">
        <f t="shared" si="0"/>
        <v>0.74</v>
      </c>
    </row>
    <row r="20" spans="2:11" x14ac:dyDescent="0.25">
      <c r="B20" t="s">
        <v>60</v>
      </c>
      <c r="C20" t="s">
        <v>62</v>
      </c>
      <c r="D20" t="s">
        <v>61</v>
      </c>
      <c r="E20" t="s">
        <v>63</v>
      </c>
      <c r="F20" t="s">
        <v>64</v>
      </c>
      <c r="G20">
        <v>0.84</v>
      </c>
      <c r="H20">
        <v>3</v>
      </c>
      <c r="I20">
        <f>H20+1</f>
        <v>4</v>
      </c>
      <c r="J20">
        <f t="shared" si="0"/>
        <v>3.36</v>
      </c>
    </row>
    <row r="21" spans="2:11" x14ac:dyDescent="0.25">
      <c r="B21" t="s">
        <v>39</v>
      </c>
      <c r="C21" t="s">
        <v>67</v>
      </c>
      <c r="D21" t="s">
        <v>61</v>
      </c>
      <c r="E21" t="s">
        <v>66</v>
      </c>
      <c r="F21" t="s">
        <v>65</v>
      </c>
      <c r="G21">
        <v>0.45</v>
      </c>
      <c r="H21">
        <v>1</v>
      </c>
      <c r="I21">
        <f t="shared" ref="I21:I23" si="2">H21</f>
        <v>1</v>
      </c>
      <c r="J21">
        <f t="shared" si="0"/>
        <v>0.45</v>
      </c>
      <c r="K21" t="s">
        <v>68</v>
      </c>
    </row>
    <row r="22" spans="2:11" x14ac:dyDescent="0.25">
      <c r="B22" t="s">
        <v>39</v>
      </c>
      <c r="C22" t="s">
        <v>72</v>
      </c>
      <c r="D22" t="s">
        <v>61</v>
      </c>
      <c r="E22" t="s">
        <v>73</v>
      </c>
      <c r="F22" t="s">
        <v>71</v>
      </c>
      <c r="G22">
        <v>0.45</v>
      </c>
      <c r="H22">
        <v>1</v>
      </c>
      <c r="I22">
        <f t="shared" si="2"/>
        <v>1</v>
      </c>
      <c r="J22">
        <f t="shared" si="0"/>
        <v>0.45</v>
      </c>
      <c r="K22" t="s">
        <v>69</v>
      </c>
    </row>
    <row r="23" spans="2:11" x14ac:dyDescent="0.25">
      <c r="B23" t="s">
        <v>39</v>
      </c>
      <c r="C23" t="s">
        <v>76</v>
      </c>
      <c r="D23" t="s">
        <v>61</v>
      </c>
      <c r="E23" t="s">
        <v>75</v>
      </c>
      <c r="F23" t="s">
        <v>74</v>
      </c>
      <c r="G23">
        <v>0.45</v>
      </c>
      <c r="H23">
        <v>1</v>
      </c>
      <c r="I23">
        <f t="shared" si="2"/>
        <v>1</v>
      </c>
      <c r="J23">
        <f t="shared" si="0"/>
        <v>0.45</v>
      </c>
      <c r="K23" t="s">
        <v>70</v>
      </c>
    </row>
    <row r="24" spans="2:11" x14ac:dyDescent="0.25">
      <c r="B24" t="s">
        <v>77</v>
      </c>
      <c r="C24" t="s">
        <v>78</v>
      </c>
      <c r="D24" t="s">
        <v>79</v>
      </c>
      <c r="E24" t="s">
        <v>80</v>
      </c>
      <c r="F24" t="s">
        <v>81</v>
      </c>
      <c r="G24">
        <v>0.39</v>
      </c>
      <c r="H24">
        <v>4</v>
      </c>
      <c r="I24">
        <f>H24+1</f>
        <v>5</v>
      </c>
      <c r="J24">
        <f t="shared" si="0"/>
        <v>1.9500000000000002</v>
      </c>
    </row>
    <row r="25" spans="2:11" x14ac:dyDescent="0.25">
      <c r="B25" t="s">
        <v>39</v>
      </c>
      <c r="C25" t="s">
        <v>82</v>
      </c>
      <c r="D25" t="s">
        <v>79</v>
      </c>
      <c r="E25" t="s">
        <v>83</v>
      </c>
      <c r="F25" t="s">
        <v>84</v>
      </c>
      <c r="G25">
        <v>0.27</v>
      </c>
      <c r="H25">
        <v>4</v>
      </c>
      <c r="I25">
        <f>H25</f>
        <v>4</v>
      </c>
      <c r="J25">
        <f t="shared" si="0"/>
        <v>1.08</v>
      </c>
      <c r="K25" t="s">
        <v>102</v>
      </c>
    </row>
    <row r="26" spans="2:11" x14ac:dyDescent="0.25">
      <c r="B26" t="s">
        <v>46</v>
      </c>
      <c r="C26" t="s">
        <v>86</v>
      </c>
      <c r="D26" t="s">
        <v>87</v>
      </c>
      <c r="E26" t="s">
        <v>89</v>
      </c>
      <c r="F26" t="s">
        <v>88</v>
      </c>
      <c r="G26">
        <v>0.16</v>
      </c>
      <c r="H26">
        <v>4</v>
      </c>
      <c r="I26">
        <f t="shared" ref="I26:I31" si="3">H26*2</f>
        <v>8</v>
      </c>
      <c r="J26">
        <f t="shared" si="0"/>
        <v>1.28</v>
      </c>
    </row>
    <row r="27" spans="2:11" x14ac:dyDescent="0.25">
      <c r="B27" t="s">
        <v>103</v>
      </c>
      <c r="C27" t="s">
        <v>106</v>
      </c>
      <c r="D27" t="s">
        <v>87</v>
      </c>
      <c r="E27" t="s">
        <v>105</v>
      </c>
      <c r="F27" t="s">
        <v>104</v>
      </c>
      <c r="G27">
        <v>0.15</v>
      </c>
      <c r="H27">
        <v>3</v>
      </c>
      <c r="I27">
        <f t="shared" si="3"/>
        <v>6</v>
      </c>
      <c r="J27">
        <f t="shared" si="0"/>
        <v>0.89999999999999991</v>
      </c>
    </row>
    <row r="28" spans="2:11" x14ac:dyDescent="0.25">
      <c r="B28" t="s">
        <v>107</v>
      </c>
      <c r="C28" t="s">
        <v>110</v>
      </c>
      <c r="D28" t="s">
        <v>44</v>
      </c>
      <c r="E28" t="s">
        <v>109</v>
      </c>
      <c r="F28" t="s">
        <v>108</v>
      </c>
      <c r="G28">
        <v>0.16</v>
      </c>
      <c r="H28">
        <v>7</v>
      </c>
      <c r="I28">
        <f t="shared" si="3"/>
        <v>14</v>
      </c>
      <c r="J28">
        <f t="shared" si="0"/>
        <v>2.2400000000000002</v>
      </c>
    </row>
    <row r="29" spans="2:11" x14ac:dyDescent="0.25">
      <c r="B29" t="s">
        <v>111</v>
      </c>
      <c r="C29" t="s">
        <v>114</v>
      </c>
      <c r="D29" t="s">
        <v>59</v>
      </c>
      <c r="E29" t="s">
        <v>116</v>
      </c>
      <c r="F29" t="s">
        <v>115</v>
      </c>
      <c r="G29">
        <v>0.16</v>
      </c>
      <c r="H29">
        <v>1</v>
      </c>
      <c r="I29">
        <f t="shared" si="3"/>
        <v>2</v>
      </c>
      <c r="J29">
        <f t="shared" si="0"/>
        <v>0.32</v>
      </c>
    </row>
    <row r="30" spans="2:11" x14ac:dyDescent="0.25">
      <c r="B30" t="s">
        <v>112</v>
      </c>
      <c r="C30" t="s">
        <v>119</v>
      </c>
      <c r="D30" t="s">
        <v>44</v>
      </c>
      <c r="E30" t="s">
        <v>118</v>
      </c>
      <c r="F30" t="s">
        <v>117</v>
      </c>
      <c r="G30">
        <v>0.16</v>
      </c>
      <c r="H30">
        <v>1</v>
      </c>
      <c r="I30">
        <f t="shared" si="3"/>
        <v>2</v>
      </c>
      <c r="J30">
        <f t="shared" si="0"/>
        <v>0.32</v>
      </c>
    </row>
    <row r="31" spans="2:11" x14ac:dyDescent="0.25">
      <c r="B31" t="s">
        <v>113</v>
      </c>
      <c r="C31" t="s">
        <v>122</v>
      </c>
      <c r="D31" t="s">
        <v>44</v>
      </c>
      <c r="E31" t="s">
        <v>121</v>
      </c>
      <c r="F31" t="s">
        <v>120</v>
      </c>
      <c r="G31">
        <v>0.16</v>
      </c>
      <c r="H31">
        <v>1</v>
      </c>
      <c r="I31">
        <f t="shared" si="3"/>
        <v>2</v>
      </c>
      <c r="J31">
        <f t="shared" si="0"/>
        <v>0.32</v>
      </c>
    </row>
    <row r="32" spans="2:11" x14ac:dyDescent="0.25">
      <c r="B32" t="s">
        <v>93</v>
      </c>
      <c r="C32" t="s">
        <v>131</v>
      </c>
      <c r="D32" t="s">
        <v>126</v>
      </c>
      <c r="E32" t="s">
        <v>125</v>
      </c>
      <c r="F32" t="s">
        <v>124</v>
      </c>
      <c r="G32">
        <v>1.04</v>
      </c>
      <c r="H32">
        <v>1</v>
      </c>
      <c r="I32">
        <f t="shared" ref="I32:I44" si="4">H32</f>
        <v>1</v>
      </c>
      <c r="J32">
        <f t="shared" si="0"/>
        <v>1.04</v>
      </c>
    </row>
    <row r="33" spans="2:11" x14ac:dyDescent="0.25">
      <c r="B33" t="s">
        <v>39</v>
      </c>
      <c r="C33" t="s">
        <v>130</v>
      </c>
      <c r="D33" t="s">
        <v>126</v>
      </c>
      <c r="E33" t="s">
        <v>129</v>
      </c>
      <c r="F33" t="s">
        <v>128</v>
      </c>
      <c r="G33">
        <v>1.25</v>
      </c>
      <c r="H33">
        <v>2</v>
      </c>
      <c r="I33">
        <f t="shared" si="4"/>
        <v>2</v>
      </c>
      <c r="J33">
        <f t="shared" si="0"/>
        <v>2.5</v>
      </c>
      <c r="K33" t="s">
        <v>127</v>
      </c>
    </row>
    <row r="34" spans="2:11" x14ac:dyDescent="0.25">
      <c r="B34" t="s">
        <v>39</v>
      </c>
      <c r="C34" t="s">
        <v>136</v>
      </c>
      <c r="D34" t="s">
        <v>135</v>
      </c>
      <c r="E34" t="s">
        <v>134</v>
      </c>
      <c r="F34" s="4" t="s">
        <v>133</v>
      </c>
      <c r="G34">
        <v>4.59</v>
      </c>
      <c r="H34">
        <v>1</v>
      </c>
      <c r="I34">
        <f t="shared" si="4"/>
        <v>1</v>
      </c>
      <c r="J34">
        <f t="shared" si="0"/>
        <v>4.59</v>
      </c>
      <c r="K34" t="s">
        <v>132</v>
      </c>
    </row>
    <row r="35" spans="2:11" x14ac:dyDescent="0.25">
      <c r="B35" t="s">
        <v>39</v>
      </c>
      <c r="C35" t="s">
        <v>138</v>
      </c>
      <c r="D35" t="s">
        <v>139</v>
      </c>
      <c r="E35" t="s">
        <v>140</v>
      </c>
      <c r="F35" t="s">
        <v>141</v>
      </c>
      <c r="G35">
        <v>0.66</v>
      </c>
      <c r="H35">
        <v>0</v>
      </c>
      <c r="I35">
        <f t="shared" si="4"/>
        <v>0</v>
      </c>
      <c r="J35">
        <f t="shared" si="0"/>
        <v>0</v>
      </c>
      <c r="K35" t="s">
        <v>179</v>
      </c>
    </row>
    <row r="36" spans="2:11" x14ac:dyDescent="0.25">
      <c r="B36" t="s">
        <v>92</v>
      </c>
      <c r="C36" t="s">
        <v>145</v>
      </c>
      <c r="D36" t="s">
        <v>144</v>
      </c>
      <c r="E36" t="s">
        <v>143</v>
      </c>
      <c r="F36" t="s">
        <v>142</v>
      </c>
      <c r="G36">
        <v>0.121</v>
      </c>
      <c r="H36">
        <v>4</v>
      </c>
      <c r="I36">
        <f t="shared" si="4"/>
        <v>4</v>
      </c>
      <c r="J36">
        <f t="shared" si="0"/>
        <v>0.48399999999999999</v>
      </c>
      <c r="K36" t="s">
        <v>146</v>
      </c>
    </row>
    <row r="37" spans="2:11" x14ac:dyDescent="0.25">
      <c r="B37" t="s">
        <v>92</v>
      </c>
      <c r="C37" t="s">
        <v>150</v>
      </c>
      <c r="D37" t="s">
        <v>144</v>
      </c>
      <c r="E37" t="s">
        <v>149</v>
      </c>
      <c r="F37" t="s">
        <v>148</v>
      </c>
      <c r="G37">
        <v>8.7999999999999995E-2</v>
      </c>
      <c r="H37">
        <v>4</v>
      </c>
      <c r="I37">
        <f t="shared" si="4"/>
        <v>4</v>
      </c>
      <c r="J37">
        <f t="shared" si="0"/>
        <v>0.35199999999999998</v>
      </c>
      <c r="K37" t="s">
        <v>147</v>
      </c>
    </row>
    <row r="38" spans="2:11" x14ac:dyDescent="0.25">
      <c r="B38" t="s">
        <v>39</v>
      </c>
      <c r="C38" t="s">
        <v>153</v>
      </c>
      <c r="D38" t="s">
        <v>151</v>
      </c>
      <c r="E38">
        <v>2105</v>
      </c>
      <c r="F38" t="s">
        <v>152</v>
      </c>
      <c r="G38">
        <v>1.35</v>
      </c>
      <c r="H38">
        <v>1</v>
      </c>
      <c r="I38">
        <f t="shared" si="4"/>
        <v>1</v>
      </c>
      <c r="J38">
        <f t="shared" si="0"/>
        <v>1.35</v>
      </c>
      <c r="K38" t="s">
        <v>154</v>
      </c>
    </row>
    <row r="39" spans="2:11" x14ac:dyDescent="0.25">
      <c r="B39" t="s">
        <v>39</v>
      </c>
      <c r="C39" t="s">
        <v>157</v>
      </c>
      <c r="D39" t="s">
        <v>151</v>
      </c>
      <c r="E39">
        <v>2471</v>
      </c>
      <c r="F39" t="s">
        <v>158</v>
      </c>
      <c r="G39">
        <v>14.1</v>
      </c>
      <c r="H39">
        <v>1</v>
      </c>
      <c r="I39">
        <f t="shared" si="4"/>
        <v>1</v>
      </c>
      <c r="J39">
        <f t="shared" si="0"/>
        <v>14.1</v>
      </c>
      <c r="K39" t="s">
        <v>156</v>
      </c>
    </row>
    <row r="40" spans="2:11" x14ac:dyDescent="0.25">
      <c r="B40" t="s">
        <v>39</v>
      </c>
      <c r="C40" t="s">
        <v>160</v>
      </c>
      <c r="D40" t="s">
        <v>161</v>
      </c>
      <c r="E40" t="s">
        <v>162</v>
      </c>
      <c r="F40" t="s">
        <v>163</v>
      </c>
      <c r="G40">
        <v>1.08</v>
      </c>
      <c r="H40">
        <v>1</v>
      </c>
      <c r="I40">
        <f t="shared" si="4"/>
        <v>1</v>
      </c>
      <c r="J40">
        <f t="shared" si="0"/>
        <v>1.08</v>
      </c>
      <c r="K40" t="s">
        <v>159</v>
      </c>
    </row>
    <row r="41" spans="2:11" x14ac:dyDescent="0.25">
      <c r="B41" t="s">
        <v>39</v>
      </c>
      <c r="C41" t="s">
        <v>164</v>
      </c>
      <c r="D41" t="s">
        <v>165</v>
      </c>
      <c r="E41" t="s">
        <v>166</v>
      </c>
      <c r="F41" t="s">
        <v>167</v>
      </c>
      <c r="G41">
        <v>10.47</v>
      </c>
      <c r="H41">
        <v>1</v>
      </c>
      <c r="I41">
        <f t="shared" si="4"/>
        <v>1</v>
      </c>
      <c r="J41">
        <f t="shared" si="0"/>
        <v>10.47</v>
      </c>
      <c r="K41" t="s">
        <v>168</v>
      </c>
    </row>
    <row r="42" spans="2:11" x14ac:dyDescent="0.25">
      <c r="B42" t="s">
        <v>39</v>
      </c>
      <c r="C42" t="s">
        <v>173</v>
      </c>
      <c r="D42" t="s">
        <v>172</v>
      </c>
      <c r="E42" t="s">
        <v>171</v>
      </c>
      <c r="F42" t="s">
        <v>170</v>
      </c>
      <c r="G42">
        <v>24.8</v>
      </c>
      <c r="H42">
        <v>1</v>
      </c>
      <c r="I42">
        <f t="shared" si="4"/>
        <v>1</v>
      </c>
      <c r="J42">
        <f t="shared" si="0"/>
        <v>24.8</v>
      </c>
      <c r="K42" t="s">
        <v>174</v>
      </c>
    </row>
    <row r="43" spans="2:11" x14ac:dyDescent="0.25">
      <c r="B43" t="s">
        <v>176</v>
      </c>
      <c r="C43" t="s">
        <v>177</v>
      </c>
      <c r="D43" t="s">
        <v>139</v>
      </c>
      <c r="E43" t="s">
        <v>178</v>
      </c>
      <c r="F43" t="s">
        <v>175</v>
      </c>
      <c r="G43">
        <v>0.51</v>
      </c>
      <c r="H43">
        <v>0</v>
      </c>
      <c r="I43">
        <f t="shared" si="4"/>
        <v>0</v>
      </c>
      <c r="J43">
        <f t="shared" si="0"/>
        <v>0</v>
      </c>
      <c r="K43" t="s">
        <v>183</v>
      </c>
    </row>
    <row r="44" spans="2:11" x14ac:dyDescent="0.25">
      <c r="B44" t="s">
        <v>176</v>
      </c>
      <c r="C44" t="s">
        <v>182</v>
      </c>
      <c r="D44" t="s">
        <v>139</v>
      </c>
      <c r="E44" t="s">
        <v>181</v>
      </c>
      <c r="F44" t="s">
        <v>180</v>
      </c>
      <c r="G44">
        <v>0.61</v>
      </c>
      <c r="H44">
        <v>4</v>
      </c>
      <c r="I44">
        <f t="shared" si="4"/>
        <v>4</v>
      </c>
      <c r="J44">
        <f t="shared" si="0"/>
        <v>2.44</v>
      </c>
    </row>
  </sheetData>
  <conditionalFormatting sqref="H8:H44">
    <cfRule type="cellIs" dxfId="2" priority="3" operator="equal">
      <formula>0</formula>
    </cfRule>
  </conditionalFormatting>
  <conditionalFormatting sqref="B8:B43 K36:K43">
    <cfRule type="cellIs" dxfId="1" priority="2" operator="equal">
      <formula>"n/a"</formula>
    </cfRule>
  </conditionalFormatting>
  <conditionalFormatting sqref="B44">
    <cfRule type="cellIs" dxfId="0" priority="1" operator="equal">
      <formula>"n/a"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2017-04-19T16:09:43Z</dcterms:modified>
</cp:coreProperties>
</file>