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v220\Documents\Ce-PIM\Opiod modeling\Models\Pinellas_Opioid_Setup\"/>
    </mc:Choice>
  </mc:AlternateContent>
  <xr:revisionPtr revIDLastSave="0" documentId="13_ncr:1_{B6117994-FA02-4E51-9EEE-FAC2D988A65F}" xr6:coauthVersionLast="45" xr6:coauthVersionMax="45" xr10:uidLastSave="{00000000-0000-0000-0000-000000000000}"/>
  <bookViews>
    <workbookView xWindow="-120" yWindow="-120" windowWidth="24240" windowHeight="13140" activeTab="1" xr2:uid="{A625DECC-4090-4A1B-9C5E-18B07C60B812}"/>
  </bookViews>
  <sheets>
    <sheet name="2021" sheetId="24" r:id="rId1"/>
    <sheet name="2020" sheetId="18" r:id="rId2"/>
    <sheet name="2019" sheetId="19" r:id="rId3"/>
    <sheet name="2018" sheetId="20" r:id="rId4"/>
    <sheet name="2017" sheetId="22" r:id="rId5"/>
    <sheet name="2016" sheetId="23" r:id="rId6"/>
    <sheet name="AH Orlando ER" sheetId="21" r:id="rId7"/>
  </sheets>
  <externalReferences>
    <externalReference r:id="rId8"/>
  </externalReferences>
  <definedNames>
    <definedName name="_xlnm._FilterDatabase" localSheetId="3" hidden="1">'2018'!$A$2:$AN$78</definedName>
    <definedName name="_xlnm._FilterDatabase" localSheetId="2" hidden="1">'2019'!$A$2:$AO$134</definedName>
    <definedName name="_xlnm._FilterDatabase" localSheetId="1" hidden="1">'2020'!$A$2:$AN$183</definedName>
    <definedName name="_xlnm._FilterDatabase" localSheetId="0" hidden="1">'2021'!$A$2:$AN$194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5" i="19" l="1"/>
  <c r="D135" i="19"/>
  <c r="E135" i="19"/>
  <c r="F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T135" i="19"/>
  <c r="U135" i="19"/>
  <c r="V135" i="19"/>
  <c r="W135" i="19"/>
  <c r="X135" i="19"/>
  <c r="Y135" i="19"/>
  <c r="Z135" i="19"/>
  <c r="AA135" i="19"/>
  <c r="AB135" i="19"/>
  <c r="AC135" i="19"/>
  <c r="AD135" i="19"/>
  <c r="AE135" i="19"/>
  <c r="AF135" i="19"/>
  <c r="AG135" i="19"/>
  <c r="AH135" i="19"/>
  <c r="AI135" i="19"/>
  <c r="AJ135" i="19"/>
  <c r="AK135" i="19"/>
  <c r="B135" i="19"/>
  <c r="E186" i="18"/>
  <c r="F186" i="18"/>
  <c r="G186" i="18"/>
  <c r="H186" i="18"/>
  <c r="I186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Z186" i="18"/>
  <c r="AA186" i="18"/>
  <c r="AB186" i="18"/>
  <c r="AC186" i="18"/>
  <c r="AD186" i="18"/>
  <c r="AE186" i="18"/>
  <c r="AF186" i="18"/>
  <c r="AG186" i="18"/>
  <c r="AH186" i="18"/>
  <c r="AI186" i="18"/>
  <c r="AJ186" i="18"/>
  <c r="AK186" i="18"/>
  <c r="AL186" i="18"/>
  <c r="AM186" i="18"/>
  <c r="AN186" i="18"/>
  <c r="B141" i="24" l="1"/>
  <c r="E197" i="24"/>
  <c r="B51" i="24"/>
  <c r="B3" i="24"/>
  <c r="B190" i="24"/>
  <c r="B191" i="24"/>
  <c r="B192" i="24"/>
  <c r="B193" i="24"/>
  <c r="B194" i="24"/>
  <c r="D14" i="24"/>
  <c r="C14" i="24"/>
  <c r="B14" i="24"/>
  <c r="D80" i="24" l="1"/>
  <c r="C80" i="24"/>
  <c r="B80" i="24"/>
  <c r="B3" i="18" l="1"/>
  <c r="AN113" i="19"/>
  <c r="AN112" i="19"/>
  <c r="AN111" i="19"/>
  <c r="AN110" i="19"/>
  <c r="AN109" i="19"/>
  <c r="AN108" i="19"/>
  <c r="AN107" i="19"/>
  <c r="AN106" i="19"/>
  <c r="AN105" i="19"/>
  <c r="AN104" i="19"/>
  <c r="AN103" i="19"/>
  <c r="AN102" i="19"/>
  <c r="AN101" i="19"/>
  <c r="AN100" i="19"/>
  <c r="AN99" i="19"/>
  <c r="AN98" i="19"/>
  <c r="AN97" i="19"/>
  <c r="AN96" i="19"/>
  <c r="AN95" i="19"/>
  <c r="AN94" i="19"/>
  <c r="AN93" i="19"/>
  <c r="AN92" i="19"/>
  <c r="AN91" i="19"/>
  <c r="AN90" i="19"/>
  <c r="AN89" i="19"/>
  <c r="AN88" i="19"/>
  <c r="AN87" i="19"/>
  <c r="AN86" i="19"/>
  <c r="AN85" i="19"/>
  <c r="AN84" i="19"/>
  <c r="AN83" i="19"/>
  <c r="AN82" i="19"/>
  <c r="AN81" i="19"/>
  <c r="AN80" i="19"/>
  <c r="AN79" i="19"/>
  <c r="AN78" i="19"/>
  <c r="AN77" i="19"/>
  <c r="AN76" i="19"/>
  <c r="AN75" i="19"/>
  <c r="AN74" i="19"/>
  <c r="AN73" i="19"/>
  <c r="AN72" i="19"/>
  <c r="AN71" i="19"/>
  <c r="AN70" i="19"/>
  <c r="AN69" i="19"/>
  <c r="AN68" i="19"/>
  <c r="AN67" i="19"/>
  <c r="AN66" i="19"/>
  <c r="AN65" i="19"/>
  <c r="AN64" i="19"/>
  <c r="AN63" i="19"/>
  <c r="AN62" i="19"/>
  <c r="AN61" i="19"/>
  <c r="AN60" i="19"/>
  <c r="AN59" i="19"/>
  <c r="AN58" i="19"/>
  <c r="AN57" i="19"/>
  <c r="AN56" i="19"/>
  <c r="AN55" i="19"/>
  <c r="AN54" i="19"/>
  <c r="AN53" i="19"/>
  <c r="AN52" i="19"/>
  <c r="AN51" i="19"/>
  <c r="AN50" i="19"/>
  <c r="AN49" i="19"/>
  <c r="AN48" i="19"/>
  <c r="AN47" i="19"/>
  <c r="AN46" i="19"/>
  <c r="AN45" i="19"/>
  <c r="AN44" i="19"/>
  <c r="AN43" i="19"/>
  <c r="AN42" i="19"/>
  <c r="AN41" i="19"/>
  <c r="AN40" i="19"/>
  <c r="AN39" i="19"/>
  <c r="AN38" i="19"/>
  <c r="AN37" i="19"/>
  <c r="AN36" i="19"/>
  <c r="AN35" i="19"/>
  <c r="AN34" i="19"/>
  <c r="AN33" i="19"/>
  <c r="AN32" i="19"/>
  <c r="AN31" i="19"/>
  <c r="AN30" i="19"/>
  <c r="AN29" i="19"/>
  <c r="AN28" i="19"/>
  <c r="AN27" i="19"/>
  <c r="AN26" i="19"/>
  <c r="AN25" i="19"/>
  <c r="AN24" i="19"/>
  <c r="AN23" i="19"/>
  <c r="AN22" i="19"/>
  <c r="AN21" i="19"/>
  <c r="AN20" i="19"/>
  <c r="AN19" i="19"/>
  <c r="AN18" i="19"/>
  <c r="AN17" i="19"/>
  <c r="AN16" i="19"/>
  <c r="AN15" i="19"/>
  <c r="AN14" i="19"/>
  <c r="AN13" i="19"/>
  <c r="AN12" i="19"/>
  <c r="AN11" i="19"/>
  <c r="AN10" i="19"/>
  <c r="AN9" i="19"/>
  <c r="AN8" i="19"/>
  <c r="AN7" i="19"/>
  <c r="AN6" i="19"/>
  <c r="AN5" i="19"/>
  <c r="AN4" i="19"/>
  <c r="AN3" i="19"/>
  <c r="AM113" i="19"/>
  <c r="AM112" i="19"/>
  <c r="AM111" i="19"/>
  <c r="AM110" i="19"/>
  <c r="AM109" i="19"/>
  <c r="AM108" i="19"/>
  <c r="AM107" i="19"/>
  <c r="AM106" i="19"/>
  <c r="AM105" i="19"/>
  <c r="AM104" i="19"/>
  <c r="AM103" i="19"/>
  <c r="AM102" i="19"/>
  <c r="AM101" i="19"/>
  <c r="AM100" i="19"/>
  <c r="AM99" i="19"/>
  <c r="AM98" i="19"/>
  <c r="AM97" i="19"/>
  <c r="AM96" i="19"/>
  <c r="AM95" i="19"/>
  <c r="AM94" i="19"/>
  <c r="AM93" i="19"/>
  <c r="AM92" i="19"/>
  <c r="AM91" i="19"/>
  <c r="AM90" i="19"/>
  <c r="AM89" i="19"/>
  <c r="AM88" i="19"/>
  <c r="AM87" i="19"/>
  <c r="AM86" i="19"/>
  <c r="AM85" i="19"/>
  <c r="AM84" i="19"/>
  <c r="AM83" i="19"/>
  <c r="AM82" i="19"/>
  <c r="AM81" i="19"/>
  <c r="AM80" i="19"/>
  <c r="AM79" i="19"/>
  <c r="AM78" i="19"/>
  <c r="AM77" i="19"/>
  <c r="AM76" i="19"/>
  <c r="AM75" i="19"/>
  <c r="AM74" i="19"/>
  <c r="AM73" i="19"/>
  <c r="AM72" i="19"/>
  <c r="AM71" i="19"/>
  <c r="AM70" i="19"/>
  <c r="AM69" i="19"/>
  <c r="AM68" i="19"/>
  <c r="AM67" i="19"/>
  <c r="AM66" i="19"/>
  <c r="AM65" i="19"/>
  <c r="AM64" i="19"/>
  <c r="AM63" i="19"/>
  <c r="AM62" i="19"/>
  <c r="AM61" i="19"/>
  <c r="AM60" i="19"/>
  <c r="AM59" i="19"/>
  <c r="AM58" i="19"/>
  <c r="AM57" i="19"/>
  <c r="AM56" i="19"/>
  <c r="AM55" i="19"/>
  <c r="AM54" i="19"/>
  <c r="AM53" i="19"/>
  <c r="AM52" i="19"/>
  <c r="AM51" i="19"/>
  <c r="AM50" i="19"/>
  <c r="AM49" i="19"/>
  <c r="AM48" i="19"/>
  <c r="AM47" i="19"/>
  <c r="AM46" i="19"/>
  <c r="AM45" i="19"/>
  <c r="AM44" i="19"/>
  <c r="AM43" i="19"/>
  <c r="AM42" i="19"/>
  <c r="AM41" i="19"/>
  <c r="AM40" i="19"/>
  <c r="AM39" i="19"/>
  <c r="AM38" i="19"/>
  <c r="AM37" i="19"/>
  <c r="AM36" i="19"/>
  <c r="AM35" i="19"/>
  <c r="AM34" i="19"/>
  <c r="AM33" i="19"/>
  <c r="AM32" i="19"/>
  <c r="AM31" i="19"/>
  <c r="AM30" i="19"/>
  <c r="AM29" i="19"/>
  <c r="AM28" i="19"/>
  <c r="AM27" i="19"/>
  <c r="AM26" i="19"/>
  <c r="AM25" i="19"/>
  <c r="AM24" i="19"/>
  <c r="AM23" i="19"/>
  <c r="AM22" i="19"/>
  <c r="AM21" i="19"/>
  <c r="AM20" i="19"/>
  <c r="AM19" i="19"/>
  <c r="AM18" i="19"/>
  <c r="AM17" i="19"/>
  <c r="AM16" i="19"/>
  <c r="AM15" i="19"/>
  <c r="AM14" i="19"/>
  <c r="AM13" i="19"/>
  <c r="AM12" i="19"/>
  <c r="AM11" i="19"/>
  <c r="AM10" i="19"/>
  <c r="AM9" i="19"/>
  <c r="AM8" i="19"/>
  <c r="AM7" i="19"/>
  <c r="AM6" i="19"/>
  <c r="AM5" i="19"/>
  <c r="AM4" i="19"/>
  <c r="AM3" i="19"/>
  <c r="AL113" i="19"/>
  <c r="AL112" i="19"/>
  <c r="AL111" i="19"/>
  <c r="AL110" i="19"/>
  <c r="AL109" i="19"/>
  <c r="AL108" i="19"/>
  <c r="AL107" i="19"/>
  <c r="AL106" i="19"/>
  <c r="AL105" i="19"/>
  <c r="AL104" i="19"/>
  <c r="AL103" i="19"/>
  <c r="AL102" i="19"/>
  <c r="AL101" i="19"/>
  <c r="AL100" i="19"/>
  <c r="AL99" i="19"/>
  <c r="AL98" i="19"/>
  <c r="AL97" i="19"/>
  <c r="AL96" i="19"/>
  <c r="AL95" i="19"/>
  <c r="AL94" i="19"/>
  <c r="AL93" i="19"/>
  <c r="AL92" i="19"/>
  <c r="AL91" i="19"/>
  <c r="AL90" i="19"/>
  <c r="AL89" i="19"/>
  <c r="AL88" i="19"/>
  <c r="AL87" i="19"/>
  <c r="AL86" i="19"/>
  <c r="AL85" i="19"/>
  <c r="AL84" i="19"/>
  <c r="AL83" i="19"/>
  <c r="AL82" i="19"/>
  <c r="AL81" i="19"/>
  <c r="AL80" i="19"/>
  <c r="AL79" i="19"/>
  <c r="AL78" i="19"/>
  <c r="AL77" i="19"/>
  <c r="AL76" i="19"/>
  <c r="AL75" i="19"/>
  <c r="AL74" i="19"/>
  <c r="AL73" i="19"/>
  <c r="AL72" i="19"/>
  <c r="AL71" i="19"/>
  <c r="AL70" i="19"/>
  <c r="AL69" i="19"/>
  <c r="AL68" i="19"/>
  <c r="AL67" i="19"/>
  <c r="AL66" i="19"/>
  <c r="AL65" i="19"/>
  <c r="AL64" i="19"/>
  <c r="AL63" i="19"/>
  <c r="AL62" i="19"/>
  <c r="AL61" i="19"/>
  <c r="AL60" i="19"/>
  <c r="AL59" i="19"/>
  <c r="AL58" i="19"/>
  <c r="AL57" i="19"/>
  <c r="AL56" i="19"/>
  <c r="AL55" i="19"/>
  <c r="AL54" i="19"/>
  <c r="AL53" i="19"/>
  <c r="AL52" i="19"/>
  <c r="AL51" i="19"/>
  <c r="AL50" i="19"/>
  <c r="AL49" i="19"/>
  <c r="AL48" i="19"/>
  <c r="AL47" i="19"/>
  <c r="AL46" i="19"/>
  <c r="AL45" i="19"/>
  <c r="AL44" i="19"/>
  <c r="AL43" i="19"/>
  <c r="AL42" i="19"/>
  <c r="AL41" i="19"/>
  <c r="AL40" i="19"/>
  <c r="AL39" i="19"/>
  <c r="AL38" i="19"/>
  <c r="AL37" i="19"/>
  <c r="AL36" i="19"/>
  <c r="AL35" i="19"/>
  <c r="AL34" i="19"/>
  <c r="AL33" i="19"/>
  <c r="AL32" i="19"/>
  <c r="AL31" i="19"/>
  <c r="AL30" i="19"/>
  <c r="AL29" i="19"/>
  <c r="AL28" i="19"/>
  <c r="AL27" i="19"/>
  <c r="AL26" i="19"/>
  <c r="AL25" i="19"/>
  <c r="AL24" i="19"/>
  <c r="AL23" i="19"/>
  <c r="AL22" i="19"/>
  <c r="AL21" i="19"/>
  <c r="AL20" i="19"/>
  <c r="AL19" i="19"/>
  <c r="AL18" i="19"/>
  <c r="AL17" i="19"/>
  <c r="AL16" i="19"/>
  <c r="AL15" i="19"/>
  <c r="AL14" i="19"/>
  <c r="AL13" i="19"/>
  <c r="AL12" i="19"/>
  <c r="AL11" i="19"/>
  <c r="AL10" i="19"/>
  <c r="AL9" i="19"/>
  <c r="AL8" i="19"/>
  <c r="AL7" i="19"/>
  <c r="AL6" i="19"/>
  <c r="AL5" i="19"/>
  <c r="AL4" i="19"/>
  <c r="AL3" i="19"/>
  <c r="AN70" i="20"/>
  <c r="AN69" i="20"/>
  <c r="AN68" i="20"/>
  <c r="AN67" i="20"/>
  <c r="AN66" i="20"/>
  <c r="AN65" i="20"/>
  <c r="AN64" i="20"/>
  <c r="AN63" i="20"/>
  <c r="AN62" i="20"/>
  <c r="AN61" i="20"/>
  <c r="AN60" i="20"/>
  <c r="AN59" i="20"/>
  <c r="AN58" i="20"/>
  <c r="AN57" i="20"/>
  <c r="AN56" i="20"/>
  <c r="AN55" i="20"/>
  <c r="AN54" i="20"/>
  <c r="AN53" i="20"/>
  <c r="AN52" i="20"/>
  <c r="AN51" i="20"/>
  <c r="AN50" i="20"/>
  <c r="AN49" i="20"/>
  <c r="AN48" i="20"/>
  <c r="AN47" i="20"/>
  <c r="AN46" i="20"/>
  <c r="AN45" i="20"/>
  <c r="AN44" i="20"/>
  <c r="AN43" i="20"/>
  <c r="AN42" i="20"/>
  <c r="AN41" i="20"/>
  <c r="AN40" i="20"/>
  <c r="AN39" i="20"/>
  <c r="AN38" i="20"/>
  <c r="AN37" i="20"/>
  <c r="AN36" i="20"/>
  <c r="AN35" i="20"/>
  <c r="AN34" i="20"/>
  <c r="AN33" i="20"/>
  <c r="AN32" i="20"/>
  <c r="AN31" i="20"/>
  <c r="AN30" i="20"/>
  <c r="AN29" i="20"/>
  <c r="AN28" i="20"/>
  <c r="AN27" i="20"/>
  <c r="AN26" i="20"/>
  <c r="AN25" i="20"/>
  <c r="AN24" i="20"/>
  <c r="AN23" i="20"/>
  <c r="AN22" i="20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M3" i="20"/>
  <c r="AL70" i="20"/>
  <c r="AL69" i="20"/>
  <c r="AL68" i="20"/>
  <c r="AL67" i="20"/>
  <c r="AL66" i="20"/>
  <c r="AL65" i="20"/>
  <c r="AL64" i="20"/>
  <c r="AL63" i="20"/>
  <c r="AL62" i="20"/>
  <c r="AL61" i="20"/>
  <c r="AL60" i="20"/>
  <c r="AL59" i="20"/>
  <c r="AL58" i="20"/>
  <c r="AL57" i="20"/>
  <c r="AL56" i="20"/>
  <c r="AL55" i="20"/>
  <c r="AL54" i="20"/>
  <c r="AL53" i="20"/>
  <c r="AL52" i="20"/>
  <c r="AL51" i="20"/>
  <c r="AL50" i="20"/>
  <c r="AL49" i="20"/>
  <c r="AL48" i="20"/>
  <c r="AL47" i="20"/>
  <c r="AL46" i="20"/>
  <c r="AL45" i="20"/>
  <c r="AL44" i="20"/>
  <c r="AL43" i="20"/>
  <c r="AL42" i="20"/>
  <c r="AL41" i="20"/>
  <c r="AL40" i="20"/>
  <c r="AL39" i="20"/>
  <c r="AL38" i="20"/>
  <c r="AL37" i="20"/>
  <c r="AL36" i="20"/>
  <c r="AL35" i="20"/>
  <c r="AL34" i="20"/>
  <c r="AL33" i="20"/>
  <c r="AL32" i="20"/>
  <c r="AL31" i="20"/>
  <c r="AL30" i="20"/>
  <c r="AL29" i="20"/>
  <c r="AL28" i="20"/>
  <c r="AL27" i="20"/>
  <c r="AL26" i="20"/>
  <c r="AL25" i="20"/>
  <c r="AL24" i="20"/>
  <c r="AL23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N54" i="22"/>
  <c r="AN53" i="22"/>
  <c r="AN52" i="22"/>
  <c r="AN51" i="22"/>
  <c r="AN50" i="22"/>
  <c r="AN49" i="22"/>
  <c r="AN48" i="22"/>
  <c r="AN47" i="22"/>
  <c r="AN46" i="22"/>
  <c r="AN45" i="22"/>
  <c r="AN44" i="22"/>
  <c r="AN43" i="22"/>
  <c r="AN42" i="22"/>
  <c r="AN41" i="22"/>
  <c r="AN40" i="22"/>
  <c r="AN39" i="22"/>
  <c r="AN38" i="22"/>
  <c r="AN37" i="22"/>
  <c r="AN36" i="22"/>
  <c r="AN35" i="22"/>
  <c r="AN34" i="22"/>
  <c r="AN33" i="22"/>
  <c r="AN32" i="22"/>
  <c r="AN31" i="22"/>
  <c r="AN30" i="22"/>
  <c r="AN29" i="22"/>
  <c r="AN28" i="22"/>
  <c r="AN27" i="22"/>
  <c r="AN26" i="22"/>
  <c r="AN25" i="22"/>
  <c r="AN24" i="22"/>
  <c r="AN23" i="22"/>
  <c r="AN22" i="22"/>
  <c r="AN21" i="22"/>
  <c r="AN20" i="22"/>
  <c r="AN19" i="22"/>
  <c r="AN18" i="22"/>
  <c r="AN17" i="22"/>
  <c r="AN16" i="22"/>
  <c r="AN15" i="22"/>
  <c r="AN14" i="22"/>
  <c r="AN13" i="22"/>
  <c r="AN12" i="22"/>
  <c r="AN11" i="22"/>
  <c r="AN10" i="22"/>
  <c r="AN9" i="22"/>
  <c r="AN8" i="22"/>
  <c r="AN7" i="22"/>
  <c r="AN6" i="22"/>
  <c r="AN5" i="22"/>
  <c r="AN4" i="22"/>
  <c r="AN3" i="22"/>
  <c r="AM54" i="22"/>
  <c r="AM53" i="22"/>
  <c r="AM52" i="22"/>
  <c r="AM51" i="22"/>
  <c r="AM50" i="22"/>
  <c r="AM49" i="22"/>
  <c r="AM48" i="22"/>
  <c r="AM47" i="22"/>
  <c r="AM46" i="22"/>
  <c r="AM45" i="22"/>
  <c r="AM44" i="22"/>
  <c r="AM43" i="22"/>
  <c r="AM42" i="22"/>
  <c r="AM41" i="22"/>
  <c r="AM40" i="22"/>
  <c r="AM39" i="22"/>
  <c r="AM38" i="22"/>
  <c r="AM37" i="22"/>
  <c r="AM36" i="22"/>
  <c r="AM35" i="22"/>
  <c r="AM34" i="22"/>
  <c r="AM33" i="22"/>
  <c r="AM32" i="22"/>
  <c r="AM31" i="22"/>
  <c r="AM30" i="22"/>
  <c r="AM29" i="22"/>
  <c r="AM28" i="22"/>
  <c r="AM27" i="22"/>
  <c r="AM26" i="22"/>
  <c r="AM25" i="22"/>
  <c r="AM24" i="22"/>
  <c r="AM23" i="22"/>
  <c r="AM22" i="22"/>
  <c r="AM21" i="22"/>
  <c r="AM20" i="22"/>
  <c r="AM19" i="22"/>
  <c r="AM18" i="22"/>
  <c r="AM17" i="22"/>
  <c r="AM16" i="22"/>
  <c r="AM15" i="22"/>
  <c r="AM14" i="22"/>
  <c r="AM13" i="22"/>
  <c r="AM12" i="22"/>
  <c r="AM11" i="22"/>
  <c r="AM10" i="22"/>
  <c r="AM9" i="22"/>
  <c r="AM8" i="22"/>
  <c r="AM7" i="22"/>
  <c r="AM6" i="22"/>
  <c r="AM5" i="22"/>
  <c r="AM4" i="22"/>
  <c r="AM3" i="22"/>
  <c r="O14" i="23"/>
  <c r="O11" i="23"/>
  <c r="O9" i="23"/>
  <c r="O6" i="23"/>
  <c r="O3" i="23"/>
  <c r="N14" i="23"/>
  <c r="N13" i="23"/>
  <c r="N12" i="23"/>
  <c r="N11" i="23"/>
  <c r="N10" i="23"/>
  <c r="N9" i="23"/>
  <c r="N8" i="23"/>
  <c r="N6" i="23"/>
  <c r="N3" i="23"/>
  <c r="AL54" i="22"/>
  <c r="AL53" i="22"/>
  <c r="AL52" i="22"/>
  <c r="AL51" i="22"/>
  <c r="AL50" i="22"/>
  <c r="AL49" i="22"/>
  <c r="AL48" i="22"/>
  <c r="AL47" i="22"/>
  <c r="AL46" i="22"/>
  <c r="AL45" i="22"/>
  <c r="AL44" i="22"/>
  <c r="AL43" i="22"/>
  <c r="AL42" i="22"/>
  <c r="AL41" i="22"/>
  <c r="AL40" i="22"/>
  <c r="AL39" i="22"/>
  <c r="AL38" i="22"/>
  <c r="AL37" i="22"/>
  <c r="AL36" i="22"/>
  <c r="AL35" i="22"/>
  <c r="AL34" i="22"/>
  <c r="AL33" i="22"/>
  <c r="AL32" i="22"/>
  <c r="AL31" i="22"/>
  <c r="AL30" i="22"/>
  <c r="AL29" i="22"/>
  <c r="AL28" i="22"/>
  <c r="AL27" i="22"/>
  <c r="AL26" i="22"/>
  <c r="AL25" i="22"/>
  <c r="AL24" i="22"/>
  <c r="AL23" i="22"/>
  <c r="AL22" i="22"/>
  <c r="AL21" i="22"/>
  <c r="AL20" i="22"/>
  <c r="AL19" i="22"/>
  <c r="AL18" i="22"/>
  <c r="AL17" i="22"/>
  <c r="AL16" i="22"/>
  <c r="AL15" i="22"/>
  <c r="AL14" i="22"/>
  <c r="AL13" i="22"/>
  <c r="AL12" i="22"/>
  <c r="AL11" i="22"/>
  <c r="AL10" i="22"/>
  <c r="AL9" i="22"/>
  <c r="AL8" i="22"/>
  <c r="AL7" i="22"/>
  <c r="AL6" i="22"/>
  <c r="AL4" i="22"/>
  <c r="AL3" i="22"/>
  <c r="AL5" i="22"/>
  <c r="D84" i="24" l="1"/>
  <c r="D83" i="24"/>
  <c r="C84" i="24"/>
  <c r="B84" i="24"/>
  <c r="D93" i="24"/>
  <c r="C93" i="24"/>
  <c r="B29" i="18" l="1"/>
  <c r="B86" i="18" l="1"/>
  <c r="B84" i="18"/>
  <c r="B50" i="18"/>
  <c r="B51" i="18"/>
  <c r="D194" i="24"/>
  <c r="D193" i="24"/>
  <c r="D170" i="24"/>
  <c r="D161" i="24"/>
  <c r="D157" i="24"/>
  <c r="D156" i="24"/>
  <c r="D152" i="24"/>
  <c r="D150" i="24"/>
  <c r="D146" i="24"/>
  <c r="D141" i="24"/>
  <c r="D138" i="24"/>
  <c r="D137" i="24"/>
  <c r="D133" i="24"/>
  <c r="D124" i="24"/>
  <c r="D122" i="24"/>
  <c r="D121" i="24"/>
  <c r="D117" i="24"/>
  <c r="D105" i="24"/>
  <c r="D102" i="24"/>
  <c r="D99" i="24"/>
  <c r="D95" i="24"/>
  <c r="D92" i="24"/>
  <c r="D86" i="24"/>
  <c r="D29" i="24"/>
  <c r="D12" i="24"/>
  <c r="C12" i="24"/>
  <c r="C29" i="24"/>
  <c r="C83" i="24"/>
  <c r="C86" i="24"/>
  <c r="C92" i="24"/>
  <c r="C95" i="24"/>
  <c r="C99" i="24"/>
  <c r="C102" i="24"/>
  <c r="C105" i="24"/>
  <c r="C117" i="24"/>
  <c r="C122" i="24"/>
  <c r="C121" i="24"/>
  <c r="C124" i="24"/>
  <c r="C133" i="24"/>
  <c r="C137" i="24"/>
  <c r="C138" i="24"/>
  <c r="C141" i="24"/>
  <c r="C146" i="24"/>
  <c r="C150" i="24"/>
  <c r="C152" i="24"/>
  <c r="C156" i="24"/>
  <c r="C157" i="24"/>
  <c r="C161" i="24"/>
  <c r="C170" i="24"/>
  <c r="C194" i="24"/>
  <c r="C193" i="24"/>
  <c r="B170" i="24"/>
  <c r="B156" i="24"/>
  <c r="B152" i="24"/>
  <c r="B150" i="24"/>
  <c r="B146" i="24"/>
  <c r="B133" i="24"/>
  <c r="B124" i="24"/>
  <c r="B122" i="24"/>
  <c r="B121" i="24"/>
  <c r="B117" i="24"/>
  <c r="B105" i="24"/>
  <c r="B102" i="24"/>
  <c r="B99" i="24"/>
  <c r="B95" i="24"/>
  <c r="B83" i="24"/>
  <c r="B82" i="24"/>
  <c r="B68" i="24"/>
  <c r="C68" i="24"/>
  <c r="D68" i="24"/>
  <c r="D64" i="24"/>
  <c r="C64" i="24"/>
  <c r="B64" i="24"/>
  <c r="B63" i="24"/>
  <c r="D63" i="24"/>
  <c r="C63" i="24"/>
  <c r="B57" i="24"/>
  <c r="D54" i="24"/>
  <c r="C54" i="24"/>
  <c r="B54" i="24"/>
  <c r="D53" i="24"/>
  <c r="C53" i="24"/>
  <c r="B53" i="24"/>
  <c r="D51" i="24"/>
  <c r="C51" i="24"/>
  <c r="D43" i="24"/>
  <c r="C43" i="24"/>
  <c r="B43" i="24"/>
  <c r="B42" i="24"/>
  <c r="C42" i="24"/>
  <c r="AN197" i="24"/>
  <c r="AM197" i="24"/>
  <c r="AL197" i="24"/>
  <c r="AK197" i="24"/>
  <c r="AJ197" i="24"/>
  <c r="AI197" i="24"/>
  <c r="AH197" i="24"/>
  <c r="AG197" i="24"/>
  <c r="AF197" i="24"/>
  <c r="AE197" i="24"/>
  <c r="AD197" i="24"/>
  <c r="AC197" i="24"/>
  <c r="AB197" i="24"/>
  <c r="AA197" i="24"/>
  <c r="Z197" i="24"/>
  <c r="Y197" i="24"/>
  <c r="X197" i="24"/>
  <c r="W197" i="24"/>
  <c r="V197" i="24"/>
  <c r="U197" i="24"/>
  <c r="T197" i="24"/>
  <c r="S197" i="24"/>
  <c r="R197" i="24"/>
  <c r="Q197" i="24"/>
  <c r="P197" i="24"/>
  <c r="O197" i="24"/>
  <c r="N197" i="24"/>
  <c r="M197" i="24"/>
  <c r="L197" i="24"/>
  <c r="K197" i="24"/>
  <c r="J197" i="24"/>
  <c r="I197" i="24"/>
  <c r="H197" i="24"/>
  <c r="G197" i="24"/>
  <c r="F197" i="24"/>
  <c r="B130" i="24"/>
  <c r="D3" i="24"/>
  <c r="C3" i="24"/>
  <c r="D192" i="24"/>
  <c r="C192" i="24"/>
  <c r="D191" i="24"/>
  <c r="C191" i="24"/>
  <c r="D190" i="24"/>
  <c r="C190" i="24"/>
  <c r="D189" i="24"/>
  <c r="C189" i="24"/>
  <c r="B189" i="24"/>
  <c r="D188" i="24"/>
  <c r="C188" i="24"/>
  <c r="B188" i="24"/>
  <c r="D187" i="24"/>
  <c r="C187" i="24"/>
  <c r="B187" i="24"/>
  <c r="D186" i="24"/>
  <c r="C186" i="24"/>
  <c r="B186" i="24"/>
  <c r="D185" i="24"/>
  <c r="C185" i="24"/>
  <c r="B185" i="24"/>
  <c r="D184" i="24"/>
  <c r="C184" i="24"/>
  <c r="B184" i="24"/>
  <c r="D183" i="24"/>
  <c r="C183" i="24"/>
  <c r="B183" i="24"/>
  <c r="D182" i="24"/>
  <c r="C182" i="24"/>
  <c r="B182" i="24"/>
  <c r="D181" i="24"/>
  <c r="C181" i="24"/>
  <c r="B181" i="24"/>
  <c r="D180" i="24"/>
  <c r="C180" i="24"/>
  <c r="B180" i="24"/>
  <c r="D179" i="24"/>
  <c r="C179" i="24"/>
  <c r="B179" i="24"/>
  <c r="D178" i="24"/>
  <c r="C178" i="24"/>
  <c r="B178" i="24"/>
  <c r="D177" i="24"/>
  <c r="C177" i="24"/>
  <c r="B177" i="24"/>
  <c r="D176" i="24"/>
  <c r="C176" i="24"/>
  <c r="B176" i="24"/>
  <c r="D175" i="24"/>
  <c r="C175" i="24"/>
  <c r="B175" i="24"/>
  <c r="D174" i="24"/>
  <c r="C174" i="24"/>
  <c r="B174" i="24"/>
  <c r="D173" i="24"/>
  <c r="C173" i="24"/>
  <c r="B173" i="24"/>
  <c r="D172" i="24"/>
  <c r="C172" i="24"/>
  <c r="B172" i="24"/>
  <c r="D171" i="24"/>
  <c r="C171" i="24"/>
  <c r="B171" i="24"/>
  <c r="D169" i="24"/>
  <c r="C169" i="24"/>
  <c r="B169" i="24"/>
  <c r="D168" i="24"/>
  <c r="C168" i="24"/>
  <c r="B168" i="24"/>
  <c r="D167" i="24"/>
  <c r="C167" i="24"/>
  <c r="B167" i="24"/>
  <c r="D166" i="24"/>
  <c r="C166" i="24"/>
  <c r="B166" i="24"/>
  <c r="D165" i="24"/>
  <c r="C165" i="24"/>
  <c r="B165" i="24"/>
  <c r="D164" i="24"/>
  <c r="C164" i="24"/>
  <c r="B164" i="24"/>
  <c r="D163" i="24"/>
  <c r="C163" i="24"/>
  <c r="B163" i="24"/>
  <c r="D162" i="24"/>
  <c r="C162" i="24"/>
  <c r="B162" i="24"/>
  <c r="D160" i="24"/>
  <c r="C160" i="24"/>
  <c r="B160" i="24"/>
  <c r="D159" i="24"/>
  <c r="C159" i="24"/>
  <c r="B159" i="24"/>
  <c r="D158" i="24"/>
  <c r="C158" i="24"/>
  <c r="B158" i="24"/>
  <c r="D155" i="24"/>
  <c r="C155" i="24"/>
  <c r="B155" i="24"/>
  <c r="D154" i="24"/>
  <c r="C154" i="24"/>
  <c r="B154" i="24"/>
  <c r="D153" i="24"/>
  <c r="C153" i="24"/>
  <c r="B153" i="24"/>
  <c r="D151" i="24"/>
  <c r="C151" i="24"/>
  <c r="B151" i="24"/>
  <c r="D149" i="24"/>
  <c r="C149" i="24"/>
  <c r="B149" i="24"/>
  <c r="D148" i="24"/>
  <c r="C148" i="24"/>
  <c r="B148" i="24"/>
  <c r="D147" i="24"/>
  <c r="C147" i="24"/>
  <c r="B147" i="24"/>
  <c r="D145" i="24"/>
  <c r="C145" i="24"/>
  <c r="B145" i="24"/>
  <c r="D144" i="24"/>
  <c r="C144" i="24"/>
  <c r="B144" i="24"/>
  <c r="D143" i="24"/>
  <c r="C143" i="24"/>
  <c r="B143" i="24"/>
  <c r="D142" i="24"/>
  <c r="C142" i="24"/>
  <c r="B142" i="24"/>
  <c r="D140" i="24"/>
  <c r="C140" i="24"/>
  <c r="B140" i="24"/>
  <c r="D139" i="24"/>
  <c r="C139" i="24"/>
  <c r="B139" i="24"/>
  <c r="D136" i="24"/>
  <c r="C136" i="24"/>
  <c r="B136" i="24"/>
  <c r="D135" i="24"/>
  <c r="C135" i="24"/>
  <c r="B135" i="24"/>
  <c r="D134" i="24"/>
  <c r="C134" i="24"/>
  <c r="B134" i="24"/>
  <c r="D132" i="24"/>
  <c r="C132" i="24"/>
  <c r="B132" i="24"/>
  <c r="D131" i="24"/>
  <c r="C131" i="24"/>
  <c r="B131" i="24"/>
  <c r="D130" i="24"/>
  <c r="C130" i="24"/>
  <c r="D129" i="24"/>
  <c r="C129" i="24"/>
  <c r="B129" i="24"/>
  <c r="D128" i="24"/>
  <c r="C128" i="24"/>
  <c r="B128" i="24"/>
  <c r="D127" i="24"/>
  <c r="C127" i="24"/>
  <c r="B127" i="24"/>
  <c r="D126" i="24"/>
  <c r="C126" i="24"/>
  <c r="B126" i="24"/>
  <c r="D125" i="24"/>
  <c r="C125" i="24"/>
  <c r="B125" i="24"/>
  <c r="D123" i="24"/>
  <c r="C123" i="24"/>
  <c r="B123" i="24"/>
  <c r="D120" i="24"/>
  <c r="C120" i="24"/>
  <c r="B120" i="24"/>
  <c r="D119" i="24"/>
  <c r="C119" i="24"/>
  <c r="B119" i="24"/>
  <c r="D118" i="24"/>
  <c r="C118" i="24"/>
  <c r="B118" i="24"/>
  <c r="D116" i="24"/>
  <c r="C116" i="24"/>
  <c r="B116" i="24"/>
  <c r="D115" i="24"/>
  <c r="C115" i="24"/>
  <c r="B115" i="24"/>
  <c r="D114" i="24"/>
  <c r="C114" i="24"/>
  <c r="B114" i="24"/>
  <c r="D113" i="24"/>
  <c r="C113" i="24"/>
  <c r="B113" i="24"/>
  <c r="D112" i="24"/>
  <c r="C112" i="24"/>
  <c r="B112" i="24"/>
  <c r="C111" i="24"/>
  <c r="B111" i="24"/>
  <c r="D110" i="24"/>
  <c r="C110" i="24"/>
  <c r="B110" i="24"/>
  <c r="D109" i="24"/>
  <c r="C109" i="24"/>
  <c r="B109" i="24"/>
  <c r="D108" i="24"/>
  <c r="C108" i="24"/>
  <c r="B108" i="24"/>
  <c r="D107" i="24"/>
  <c r="C107" i="24"/>
  <c r="B107" i="24"/>
  <c r="D106" i="24"/>
  <c r="C106" i="24"/>
  <c r="B106" i="24"/>
  <c r="D104" i="24"/>
  <c r="C104" i="24"/>
  <c r="B104" i="24"/>
  <c r="D103" i="24"/>
  <c r="C103" i="24"/>
  <c r="B103" i="24"/>
  <c r="D101" i="24"/>
  <c r="C101" i="24"/>
  <c r="B101" i="24"/>
  <c r="D100" i="24"/>
  <c r="C100" i="24"/>
  <c r="B100" i="24"/>
  <c r="D98" i="24"/>
  <c r="C98" i="24"/>
  <c r="B98" i="24"/>
  <c r="D97" i="24"/>
  <c r="C97" i="24"/>
  <c r="B97" i="24"/>
  <c r="D96" i="24"/>
  <c r="C96" i="24"/>
  <c r="B96" i="24"/>
  <c r="D94" i="24"/>
  <c r="C94" i="24"/>
  <c r="B94" i="24"/>
  <c r="D91" i="24"/>
  <c r="C91" i="24"/>
  <c r="B91" i="24"/>
  <c r="D90" i="24"/>
  <c r="C90" i="24"/>
  <c r="B90" i="24"/>
  <c r="D89" i="24"/>
  <c r="C89" i="24"/>
  <c r="B89" i="24"/>
  <c r="D88" i="24"/>
  <c r="C88" i="24"/>
  <c r="B88" i="24"/>
  <c r="D87" i="24"/>
  <c r="C87" i="24"/>
  <c r="B87" i="24"/>
  <c r="D85" i="24"/>
  <c r="C85" i="24"/>
  <c r="B85" i="24"/>
  <c r="D82" i="24"/>
  <c r="C82" i="24"/>
  <c r="D81" i="24"/>
  <c r="C81" i="24"/>
  <c r="B81" i="24"/>
  <c r="D79" i="24"/>
  <c r="C79" i="24"/>
  <c r="B79" i="24"/>
  <c r="D78" i="24"/>
  <c r="C78" i="24"/>
  <c r="B78" i="24"/>
  <c r="D77" i="24"/>
  <c r="C77" i="24"/>
  <c r="B77" i="24"/>
  <c r="D76" i="24"/>
  <c r="C76" i="24"/>
  <c r="B76" i="24"/>
  <c r="D75" i="24"/>
  <c r="C75" i="24"/>
  <c r="B75" i="24"/>
  <c r="D74" i="24"/>
  <c r="C74" i="24"/>
  <c r="B74" i="24"/>
  <c r="D73" i="24"/>
  <c r="C73" i="24"/>
  <c r="B73" i="24"/>
  <c r="D72" i="24"/>
  <c r="C72" i="24"/>
  <c r="B72" i="24"/>
  <c r="D71" i="24"/>
  <c r="C71" i="24"/>
  <c r="B71" i="24"/>
  <c r="D70" i="24"/>
  <c r="C70" i="24"/>
  <c r="B70" i="24"/>
  <c r="D69" i="24"/>
  <c r="C69" i="24"/>
  <c r="B69" i="24"/>
  <c r="D67" i="24"/>
  <c r="C67" i="24"/>
  <c r="B67" i="24"/>
  <c r="D66" i="24"/>
  <c r="C66" i="24"/>
  <c r="B66" i="24"/>
  <c r="D65" i="24"/>
  <c r="C65" i="24"/>
  <c r="B65" i="24"/>
  <c r="D62" i="24"/>
  <c r="C62" i="24"/>
  <c r="B62" i="24"/>
  <c r="D61" i="24"/>
  <c r="C61" i="24"/>
  <c r="B61" i="24"/>
  <c r="D60" i="24"/>
  <c r="C60" i="24"/>
  <c r="B60" i="24"/>
  <c r="D59" i="24"/>
  <c r="C59" i="24"/>
  <c r="B59" i="24"/>
  <c r="D58" i="24"/>
  <c r="C58" i="24"/>
  <c r="B58" i="24"/>
  <c r="D57" i="24"/>
  <c r="C57" i="24"/>
  <c r="D56" i="24"/>
  <c r="C56" i="24"/>
  <c r="B56" i="24"/>
  <c r="D55" i="24"/>
  <c r="C55" i="24"/>
  <c r="B55" i="24"/>
  <c r="D52" i="24"/>
  <c r="C52" i="24"/>
  <c r="B52" i="24"/>
  <c r="D50" i="24"/>
  <c r="C50" i="24"/>
  <c r="B50" i="24"/>
  <c r="D49" i="24"/>
  <c r="C49" i="24"/>
  <c r="B49" i="24"/>
  <c r="D48" i="24"/>
  <c r="C48" i="24"/>
  <c r="B48" i="24"/>
  <c r="D47" i="24"/>
  <c r="C47" i="24"/>
  <c r="B47" i="24"/>
  <c r="D46" i="24"/>
  <c r="C46" i="24"/>
  <c r="B46" i="24"/>
  <c r="D45" i="24"/>
  <c r="C45" i="24"/>
  <c r="B45" i="24"/>
  <c r="D44" i="24"/>
  <c r="C44" i="24"/>
  <c r="B44" i="24"/>
  <c r="D42" i="24"/>
  <c r="D41" i="24"/>
  <c r="C41" i="24"/>
  <c r="B41" i="24"/>
  <c r="D40" i="24"/>
  <c r="C40" i="24"/>
  <c r="B40" i="24"/>
  <c r="D39" i="24"/>
  <c r="C39" i="24"/>
  <c r="B39" i="24"/>
  <c r="D38" i="24"/>
  <c r="C38" i="24"/>
  <c r="B38" i="24"/>
  <c r="D37" i="24"/>
  <c r="C37" i="24"/>
  <c r="B37" i="24"/>
  <c r="D36" i="24"/>
  <c r="C36" i="24"/>
  <c r="B36" i="24"/>
  <c r="D35" i="24"/>
  <c r="C35" i="24"/>
  <c r="B35" i="24"/>
  <c r="D34" i="24"/>
  <c r="C34" i="24"/>
  <c r="B34" i="24"/>
  <c r="D33" i="24"/>
  <c r="C33" i="24"/>
  <c r="B33" i="24"/>
  <c r="D32" i="24"/>
  <c r="C32" i="24"/>
  <c r="B32" i="24"/>
  <c r="D31" i="24"/>
  <c r="C31" i="24"/>
  <c r="B31" i="24"/>
  <c r="D30" i="24"/>
  <c r="C30" i="24"/>
  <c r="B30" i="24"/>
  <c r="D28" i="24"/>
  <c r="C28" i="24"/>
  <c r="B28" i="24"/>
  <c r="D27" i="24"/>
  <c r="C27" i="24"/>
  <c r="B27" i="24"/>
  <c r="D26" i="24"/>
  <c r="C26" i="24"/>
  <c r="B26" i="24"/>
  <c r="D25" i="24"/>
  <c r="C25" i="24"/>
  <c r="B25" i="24"/>
  <c r="D24" i="24"/>
  <c r="C24" i="24"/>
  <c r="B24" i="24"/>
  <c r="D23" i="24"/>
  <c r="C23" i="24"/>
  <c r="B23" i="24"/>
  <c r="D22" i="24"/>
  <c r="C22" i="24"/>
  <c r="B22" i="24"/>
  <c r="D21" i="24"/>
  <c r="C21" i="24"/>
  <c r="B21" i="24"/>
  <c r="D20" i="24"/>
  <c r="C20" i="24"/>
  <c r="B20" i="24"/>
  <c r="D19" i="24"/>
  <c r="C19" i="24"/>
  <c r="B19" i="24"/>
  <c r="D18" i="24"/>
  <c r="C18" i="24"/>
  <c r="B18" i="24"/>
  <c r="D17" i="24"/>
  <c r="C17" i="24"/>
  <c r="B17" i="24"/>
  <c r="D16" i="24"/>
  <c r="C16" i="24"/>
  <c r="B16" i="24"/>
  <c r="D15" i="24"/>
  <c r="C15" i="24"/>
  <c r="D13" i="24"/>
  <c r="C13" i="24"/>
  <c r="B13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B197" i="24" l="1"/>
  <c r="C197" i="24"/>
  <c r="D197" i="24"/>
  <c r="C3" i="18"/>
  <c r="B164" i="18" l="1"/>
  <c r="C164" i="18"/>
  <c r="D164" i="18"/>
  <c r="B150" i="18"/>
  <c r="C150" i="18"/>
  <c r="D150" i="18"/>
  <c r="B168" i="18" l="1"/>
  <c r="B171" i="18"/>
  <c r="B175" i="18"/>
  <c r="B179" i="18"/>
  <c r="B181" i="18"/>
  <c r="AN189" i="18"/>
  <c r="AM189" i="18"/>
  <c r="AL189" i="18"/>
  <c r="AJ189" i="18"/>
  <c r="AG189" i="18"/>
  <c r="AI189" i="18"/>
  <c r="AF189" i="18"/>
  <c r="AC189" i="18"/>
  <c r="W189" i="18"/>
  <c r="T189" i="18"/>
  <c r="Q189" i="18"/>
  <c r="N189" i="18"/>
  <c r="K189" i="18"/>
  <c r="H189" i="18"/>
  <c r="E189" i="18"/>
  <c r="AK105" i="18" l="1"/>
  <c r="AK189" i="18" s="1"/>
  <c r="AH189" i="18" l="1"/>
  <c r="AE189" i="18" l="1"/>
  <c r="AD189" i="18"/>
  <c r="D14" i="18" l="1"/>
  <c r="C14" i="18"/>
  <c r="AB189" i="18" l="1"/>
  <c r="AA189" i="18"/>
  <c r="Z189" i="18"/>
  <c r="A190" i="18" s="1"/>
  <c r="B194" i="18" s="1"/>
  <c r="A200" i="18" l="1"/>
  <c r="D137" i="18"/>
  <c r="C137" i="18"/>
  <c r="B137" i="18"/>
  <c r="D66" i="18"/>
  <c r="C66" i="18"/>
  <c r="B66" i="18"/>
  <c r="D135" i="18" l="1"/>
  <c r="C135" i="18"/>
  <c r="B135" i="18"/>
  <c r="D7" i="18"/>
  <c r="C7" i="18"/>
  <c r="B7" i="18"/>
  <c r="D178" i="18"/>
  <c r="C178" i="18"/>
  <c r="B178" i="18"/>
  <c r="D23" i="18"/>
  <c r="C23" i="18"/>
  <c r="B23" i="18"/>
  <c r="D49" i="18"/>
  <c r="C49" i="18"/>
  <c r="B49" i="18"/>
  <c r="D72" i="18"/>
  <c r="C72" i="18"/>
  <c r="B72" i="18"/>
  <c r="D158" i="18"/>
  <c r="C158" i="18"/>
  <c r="B158" i="18"/>
  <c r="D90" i="18"/>
  <c r="C90" i="18"/>
  <c r="B90" i="18"/>
  <c r="D31" i="18"/>
  <c r="C31" i="18"/>
  <c r="B31" i="18"/>
  <c r="D69" i="18"/>
  <c r="C69" i="18"/>
  <c r="B69" i="18"/>
  <c r="D76" i="18"/>
  <c r="C76" i="18"/>
  <c r="B76" i="18"/>
  <c r="D132" i="18"/>
  <c r="C132" i="18"/>
  <c r="B132" i="18"/>
  <c r="D75" i="18"/>
  <c r="C75" i="18"/>
  <c r="B75" i="18"/>
  <c r="D25" i="18"/>
  <c r="C25" i="18"/>
  <c r="B25" i="18"/>
  <c r="D9" i="18"/>
  <c r="C9" i="18"/>
  <c r="B9" i="18"/>
  <c r="D8" i="18"/>
  <c r="C8" i="18"/>
  <c r="B8" i="18"/>
  <c r="D6" i="18"/>
  <c r="C6" i="18"/>
  <c r="B6" i="18"/>
  <c r="D79" i="18"/>
  <c r="C79" i="18"/>
  <c r="B79" i="18"/>
  <c r="D123" i="18"/>
  <c r="C123" i="18"/>
  <c r="B123" i="18"/>
  <c r="D59" i="18"/>
  <c r="C59" i="18"/>
  <c r="B59" i="18"/>
  <c r="D156" i="18"/>
  <c r="C156" i="18"/>
  <c r="B156" i="18"/>
  <c r="D118" i="18"/>
  <c r="C118" i="18"/>
  <c r="B118" i="18"/>
  <c r="D63" i="18"/>
  <c r="C63" i="18"/>
  <c r="B63" i="18"/>
  <c r="D62" i="18"/>
  <c r="C62" i="18"/>
  <c r="B62" i="18"/>
  <c r="D4" i="18"/>
  <c r="C4" i="18"/>
  <c r="B4" i="18"/>
  <c r="D174" i="18"/>
  <c r="C174" i="18"/>
  <c r="B174" i="18"/>
  <c r="D140" i="18"/>
  <c r="C140" i="18"/>
  <c r="B140" i="18"/>
  <c r="D153" i="18"/>
  <c r="C153" i="18"/>
  <c r="B153" i="18"/>
  <c r="D84" i="18"/>
  <c r="C84" i="18"/>
  <c r="D24" i="18"/>
  <c r="C24" i="18"/>
  <c r="B24" i="18"/>
  <c r="D26" i="18"/>
  <c r="C26" i="18"/>
  <c r="B26" i="18"/>
  <c r="D124" i="18"/>
  <c r="C124" i="18"/>
  <c r="B124" i="18"/>
  <c r="D51" i="18"/>
  <c r="C51" i="18"/>
  <c r="D83" i="18"/>
  <c r="C83" i="18"/>
  <c r="B83" i="18"/>
  <c r="D171" i="18"/>
  <c r="C171" i="18"/>
  <c r="D11" i="18"/>
  <c r="C11" i="18"/>
  <c r="B11" i="18"/>
  <c r="D163" i="18"/>
  <c r="C163" i="18"/>
  <c r="B163" i="18"/>
  <c r="D136" i="18"/>
  <c r="C136" i="18"/>
  <c r="B136" i="18"/>
  <c r="D95" i="18"/>
  <c r="C95" i="18"/>
  <c r="B95" i="18"/>
  <c r="D56" i="18"/>
  <c r="C56" i="18"/>
  <c r="B56" i="18"/>
  <c r="D111" i="18"/>
  <c r="C111" i="18"/>
  <c r="B111" i="18"/>
  <c r="D138" i="18"/>
  <c r="C138" i="18"/>
  <c r="B138" i="18"/>
  <c r="D169" i="18"/>
  <c r="C169" i="18"/>
  <c r="B169" i="18"/>
  <c r="D177" i="18"/>
  <c r="C177" i="18"/>
  <c r="B177" i="18"/>
  <c r="D160" i="18"/>
  <c r="C160" i="18"/>
  <c r="B160" i="18"/>
  <c r="D5" i="18"/>
  <c r="C5" i="18"/>
  <c r="B5" i="18"/>
  <c r="D43" i="18"/>
  <c r="C43" i="18"/>
  <c r="B43" i="18"/>
  <c r="D159" i="18"/>
  <c r="C159" i="18"/>
  <c r="B159" i="18"/>
  <c r="D100" i="18"/>
  <c r="C100" i="18"/>
  <c r="B100" i="18"/>
  <c r="D20" i="18"/>
  <c r="C20" i="18"/>
  <c r="B20" i="18"/>
  <c r="D71" i="18"/>
  <c r="C71" i="18"/>
  <c r="B71" i="18"/>
  <c r="D143" i="18"/>
  <c r="C143" i="18"/>
  <c r="B143" i="18"/>
  <c r="D67" i="18"/>
  <c r="C67" i="18"/>
  <c r="B67" i="18"/>
  <c r="D106" i="18"/>
  <c r="C106" i="18"/>
  <c r="B106" i="18"/>
  <c r="C89" i="18"/>
  <c r="B89" i="18"/>
  <c r="D180" i="18"/>
  <c r="C180" i="18"/>
  <c r="B180" i="18"/>
  <c r="D181" i="18"/>
  <c r="C181" i="18"/>
  <c r="D55" i="18"/>
  <c r="C55" i="18"/>
  <c r="B55" i="18"/>
  <c r="D33" i="18"/>
  <c r="C33" i="18"/>
  <c r="B33" i="18"/>
  <c r="D93" i="18"/>
  <c r="C93" i="18"/>
  <c r="B93" i="18"/>
  <c r="D141" i="18"/>
  <c r="C141" i="18"/>
  <c r="B141" i="18"/>
  <c r="D96" i="18"/>
  <c r="C96" i="18"/>
  <c r="B96" i="18"/>
  <c r="D53" i="18"/>
  <c r="C53" i="18"/>
  <c r="B53" i="18"/>
  <c r="D162" i="18"/>
  <c r="C162" i="18"/>
  <c r="B162" i="18"/>
  <c r="D98" i="18"/>
  <c r="C98" i="18"/>
  <c r="B98" i="18"/>
  <c r="D37" i="18"/>
  <c r="C37" i="18"/>
  <c r="B37" i="18"/>
  <c r="D129" i="18"/>
  <c r="C129" i="18"/>
  <c r="B129" i="18"/>
  <c r="D22" i="18"/>
  <c r="C22" i="18"/>
  <c r="C186" i="18" s="1"/>
  <c r="B22" i="18"/>
  <c r="D114" i="18"/>
  <c r="C114" i="18"/>
  <c r="B114" i="18"/>
  <c r="D126" i="18"/>
  <c r="C126" i="18"/>
  <c r="B126" i="18"/>
  <c r="D134" i="18"/>
  <c r="C134" i="18"/>
  <c r="B134" i="18"/>
  <c r="D74" i="18"/>
  <c r="C74" i="18"/>
  <c r="B74" i="18"/>
  <c r="D172" i="18"/>
  <c r="C172" i="18"/>
  <c r="B172" i="18"/>
  <c r="D32" i="18"/>
  <c r="C32" i="18"/>
  <c r="B32" i="18"/>
  <c r="D64" i="18"/>
  <c r="C64" i="18"/>
  <c r="B64" i="18"/>
  <c r="D121" i="18"/>
  <c r="C121" i="18"/>
  <c r="B121" i="18"/>
  <c r="D108" i="18"/>
  <c r="C108" i="18"/>
  <c r="B108" i="18"/>
  <c r="D17" i="18"/>
  <c r="C17" i="18"/>
  <c r="B17" i="18"/>
  <c r="D29" i="18"/>
  <c r="C29" i="18"/>
  <c r="D149" i="18"/>
  <c r="C149" i="18"/>
  <c r="B149" i="18"/>
  <c r="D70" i="18"/>
  <c r="C70" i="18"/>
  <c r="B70" i="18"/>
  <c r="D45" i="18"/>
  <c r="C45" i="18"/>
  <c r="B45" i="18"/>
  <c r="D87" i="18"/>
  <c r="C87" i="18"/>
  <c r="B87" i="18"/>
  <c r="D104" i="18"/>
  <c r="C104" i="18"/>
  <c r="B104" i="18"/>
  <c r="D157" i="18"/>
  <c r="C157" i="18"/>
  <c r="B157" i="18"/>
  <c r="D119" i="18"/>
  <c r="C119" i="18"/>
  <c r="B119" i="18"/>
  <c r="D155" i="18"/>
  <c r="C155" i="18"/>
  <c r="B155" i="18"/>
  <c r="D47" i="18"/>
  <c r="C47" i="18"/>
  <c r="B47" i="18"/>
  <c r="D77" i="18"/>
  <c r="C77" i="18"/>
  <c r="B77" i="18"/>
  <c r="D102" i="18"/>
  <c r="C102" i="18"/>
  <c r="B102" i="18"/>
  <c r="D34" i="18"/>
  <c r="C34" i="18"/>
  <c r="B34" i="18"/>
  <c r="D21" i="18"/>
  <c r="C21" i="18"/>
  <c r="B21" i="18"/>
  <c r="D161" i="18"/>
  <c r="C161" i="18"/>
  <c r="B161" i="18"/>
  <c r="D146" i="18"/>
  <c r="C146" i="18"/>
  <c r="B146" i="18"/>
  <c r="D154" i="18"/>
  <c r="C154" i="18"/>
  <c r="B154" i="18"/>
  <c r="D99" i="18"/>
  <c r="C99" i="18"/>
  <c r="B99" i="18"/>
  <c r="D175" i="18"/>
  <c r="C175" i="18"/>
  <c r="D168" i="18"/>
  <c r="C168" i="18"/>
  <c r="D125" i="18"/>
  <c r="C125" i="18"/>
  <c r="B125" i="18"/>
  <c r="D39" i="18"/>
  <c r="C39" i="18"/>
  <c r="B39" i="18"/>
  <c r="D176" i="18"/>
  <c r="C176" i="18"/>
  <c r="B176" i="18"/>
  <c r="D46" i="18"/>
  <c r="C46" i="18"/>
  <c r="B46" i="18"/>
  <c r="C103" i="18"/>
  <c r="B103" i="18"/>
  <c r="D173" i="18"/>
  <c r="C173" i="18"/>
  <c r="B173" i="18"/>
  <c r="D92" i="18"/>
  <c r="C92" i="18"/>
  <c r="B92" i="18"/>
  <c r="D30" i="18"/>
  <c r="C30" i="18"/>
  <c r="B30" i="18"/>
  <c r="D52" i="18"/>
  <c r="C52" i="18"/>
  <c r="B52" i="18"/>
  <c r="D65" i="18"/>
  <c r="C65" i="18"/>
  <c r="B65" i="18"/>
  <c r="D139" i="18"/>
  <c r="C139" i="18"/>
  <c r="B139" i="18"/>
  <c r="D147" i="18"/>
  <c r="C147" i="18"/>
  <c r="B147" i="18"/>
  <c r="D40" i="18"/>
  <c r="C40" i="18"/>
  <c r="B40" i="18"/>
  <c r="D27" i="18"/>
  <c r="C27" i="18"/>
  <c r="B27" i="18"/>
  <c r="D105" i="18"/>
  <c r="C105" i="18"/>
  <c r="B105" i="18"/>
  <c r="D107" i="18"/>
  <c r="C107" i="18"/>
  <c r="B107" i="18"/>
  <c r="D148" i="18"/>
  <c r="C148" i="18"/>
  <c r="B148" i="18"/>
  <c r="D44" i="18"/>
  <c r="C44" i="18"/>
  <c r="B44" i="18"/>
  <c r="D16" i="18"/>
  <c r="C16" i="18"/>
  <c r="B16" i="18"/>
  <c r="D15" i="18"/>
  <c r="C15" i="18"/>
  <c r="B15" i="18"/>
  <c r="D133" i="18"/>
  <c r="C133" i="18"/>
  <c r="B133" i="18"/>
  <c r="D101" i="18"/>
  <c r="C101" i="18"/>
  <c r="B101" i="18"/>
  <c r="D48" i="18"/>
  <c r="C48" i="18"/>
  <c r="B48" i="18"/>
  <c r="D57" i="18"/>
  <c r="C57" i="18"/>
  <c r="B57" i="18"/>
  <c r="D117" i="18"/>
  <c r="C117" i="18"/>
  <c r="B117" i="18"/>
  <c r="D116" i="18"/>
  <c r="C116" i="18"/>
  <c r="B116" i="18"/>
  <c r="D170" i="18"/>
  <c r="C170" i="18"/>
  <c r="B170" i="18"/>
  <c r="D58" i="18"/>
  <c r="C58" i="18"/>
  <c r="B58" i="18"/>
  <c r="D122" i="18"/>
  <c r="C122" i="18"/>
  <c r="B122" i="18"/>
  <c r="D120" i="18"/>
  <c r="C120" i="18"/>
  <c r="B120" i="18"/>
  <c r="D88" i="18"/>
  <c r="C88" i="18"/>
  <c r="B88" i="18"/>
  <c r="D41" i="18"/>
  <c r="C41" i="18"/>
  <c r="B41" i="18"/>
  <c r="D130" i="18"/>
  <c r="C130" i="18"/>
  <c r="B130" i="18"/>
  <c r="D19" i="18"/>
  <c r="C19" i="18"/>
  <c r="B19" i="18"/>
  <c r="D109" i="18"/>
  <c r="C109" i="18"/>
  <c r="B109" i="18"/>
  <c r="D13" i="18"/>
  <c r="C13" i="18"/>
  <c r="B13" i="18"/>
  <c r="D85" i="18"/>
  <c r="C85" i="18"/>
  <c r="B85" i="18"/>
  <c r="D165" i="18"/>
  <c r="C165" i="18"/>
  <c r="B165" i="18"/>
  <c r="D3" i="18"/>
  <c r="D36" i="18"/>
  <c r="C36" i="18"/>
  <c r="B36" i="18"/>
  <c r="D142" i="18"/>
  <c r="C142" i="18"/>
  <c r="B142" i="18"/>
  <c r="D167" i="18"/>
  <c r="C167" i="18"/>
  <c r="B167" i="18"/>
  <c r="D18" i="18"/>
  <c r="C18" i="18"/>
  <c r="B18" i="18"/>
  <c r="D35" i="18"/>
  <c r="C35" i="18"/>
  <c r="B35" i="18"/>
  <c r="D73" i="18"/>
  <c r="C73" i="18"/>
  <c r="B73" i="18"/>
  <c r="D10" i="18"/>
  <c r="C10" i="18"/>
  <c r="B10" i="18"/>
  <c r="D81" i="18"/>
  <c r="C81" i="18"/>
  <c r="B81" i="18"/>
  <c r="D68" i="18"/>
  <c r="C68" i="18"/>
  <c r="B68" i="18"/>
  <c r="D38" i="18"/>
  <c r="C38" i="18"/>
  <c r="B38" i="18"/>
  <c r="D54" i="18"/>
  <c r="C54" i="18"/>
  <c r="B54" i="18"/>
  <c r="D179" i="18"/>
  <c r="C179" i="18"/>
  <c r="D166" i="18"/>
  <c r="C166" i="18"/>
  <c r="B166" i="18"/>
  <c r="D152" i="18"/>
  <c r="C152" i="18"/>
  <c r="B152" i="18"/>
  <c r="D82" i="18"/>
  <c r="C82" i="18"/>
  <c r="B82" i="18"/>
  <c r="D110" i="18"/>
  <c r="C110" i="18"/>
  <c r="B110" i="18"/>
  <c r="B186" i="18" l="1"/>
  <c r="D186" i="18"/>
  <c r="B189" i="18"/>
  <c r="C189" i="18"/>
  <c r="G14" i="23"/>
  <c r="F14" i="23"/>
  <c r="E14" i="23"/>
  <c r="M14" i="23" l="1"/>
  <c r="L14" i="23"/>
  <c r="K14" i="23"/>
  <c r="J14" i="23"/>
  <c r="I14" i="23"/>
  <c r="H14" i="23"/>
  <c r="D14" i="23"/>
  <c r="C14" i="23"/>
  <c r="B14" i="23"/>
  <c r="A16" i="23" s="1"/>
  <c r="AK54" i="22"/>
  <c r="AH54" i="22"/>
  <c r="AE54" i="22"/>
  <c r="AB54" i="22"/>
  <c r="Y54" i="22"/>
  <c r="V54" i="22"/>
  <c r="S54" i="22"/>
  <c r="P54" i="22"/>
  <c r="M54" i="22"/>
  <c r="J54" i="22"/>
  <c r="G54" i="22"/>
  <c r="AJ54" i="22"/>
  <c r="AG54" i="22"/>
  <c r="AD54" i="22"/>
  <c r="AA54" i="22"/>
  <c r="X54" i="22"/>
  <c r="U54" i="22"/>
  <c r="R54" i="22"/>
  <c r="O54" i="22"/>
  <c r="L54" i="22"/>
  <c r="I54" i="22"/>
  <c r="F54" i="22"/>
  <c r="AI54" i="22"/>
  <c r="AF54" i="22"/>
  <c r="AC54" i="22"/>
  <c r="Z54" i="22"/>
  <c r="W54" i="22"/>
  <c r="T54" i="22"/>
  <c r="Q54" i="22"/>
  <c r="N54" i="22"/>
  <c r="K54" i="22"/>
  <c r="H54" i="22"/>
  <c r="E54" i="22"/>
  <c r="D54" i="22"/>
  <c r="C54" i="22"/>
  <c r="B54" i="22"/>
  <c r="AK71" i="20"/>
  <c r="AH71" i="20"/>
  <c r="AE71" i="20"/>
  <c r="AB71" i="20"/>
  <c r="Y71" i="20"/>
  <c r="V71" i="20"/>
  <c r="S71" i="20"/>
  <c r="P71" i="20"/>
  <c r="M71" i="20"/>
  <c r="J71" i="20"/>
  <c r="G71" i="20"/>
  <c r="AJ71" i="20"/>
  <c r="AG71" i="20"/>
  <c r="AD71" i="20"/>
  <c r="Z76" i="20" s="1"/>
  <c r="AA71" i="20"/>
  <c r="X71" i="20"/>
  <c r="U71" i="20"/>
  <c r="R71" i="20"/>
  <c r="O71" i="20"/>
  <c r="L71" i="20"/>
  <c r="I71" i="20"/>
  <c r="F71" i="20"/>
  <c r="AI71" i="20"/>
  <c r="AF71" i="20"/>
  <c r="AC71" i="20"/>
  <c r="Z71" i="20"/>
  <c r="W71" i="20"/>
  <c r="T71" i="20"/>
  <c r="Q71" i="20"/>
  <c r="N71" i="20"/>
  <c r="K71" i="20"/>
  <c r="H71" i="20"/>
  <c r="E71" i="20"/>
  <c r="D71" i="20"/>
  <c r="C71" i="20"/>
  <c r="AM71" i="20" s="1"/>
  <c r="B71" i="20"/>
  <c r="AN71" i="20" l="1"/>
  <c r="Z75" i="20"/>
  <c r="AL71" i="20"/>
  <c r="A22" i="23"/>
  <c r="A20" i="23"/>
  <c r="A18" i="23"/>
  <c r="A58" i="22"/>
  <c r="A72" i="20"/>
  <c r="A78" i="20"/>
  <c r="A76" i="20"/>
  <c r="A60" i="22"/>
  <c r="A54" i="22"/>
  <c r="AK114" i="19"/>
  <c r="AH114" i="19"/>
  <c r="AE114" i="19"/>
  <c r="AB114" i="19"/>
  <c r="Y114" i="19"/>
  <c r="V114" i="19"/>
  <c r="S114" i="19"/>
  <c r="P114" i="19"/>
  <c r="M114" i="19"/>
  <c r="J114" i="19"/>
  <c r="G114" i="19"/>
  <c r="AJ114" i="19"/>
  <c r="AG114" i="19"/>
  <c r="AD114" i="19"/>
  <c r="AA114" i="19"/>
  <c r="X114" i="19"/>
  <c r="U114" i="19"/>
  <c r="R114" i="19"/>
  <c r="O114" i="19"/>
  <c r="L114" i="19"/>
  <c r="I114" i="19"/>
  <c r="F114" i="19"/>
  <c r="AI114" i="19"/>
  <c r="AF114" i="19"/>
  <c r="AC114" i="19"/>
  <c r="A132" i="19" s="1"/>
  <c r="Z114" i="19"/>
  <c r="W114" i="19"/>
  <c r="T114" i="19"/>
  <c r="Q114" i="19"/>
  <c r="N114" i="19"/>
  <c r="K114" i="19"/>
  <c r="H114" i="19"/>
  <c r="E114" i="19"/>
  <c r="D114" i="19"/>
  <c r="C114" i="19"/>
  <c r="B114" i="19"/>
  <c r="Y189" i="18"/>
  <c r="V189" i="18"/>
  <c r="S189" i="18"/>
  <c r="M189" i="18"/>
  <c r="J189" i="18"/>
  <c r="X189" i="18"/>
  <c r="U189" i="18"/>
  <c r="R189" i="18"/>
  <c r="O189" i="18"/>
  <c r="L189" i="18"/>
  <c r="I189" i="18"/>
  <c r="G189" i="18"/>
  <c r="F189" i="18"/>
  <c r="A114" i="19" l="1"/>
  <c r="AL114" i="19"/>
  <c r="AM114" i="19"/>
  <c r="O118" i="19"/>
  <c r="P117" i="19"/>
  <c r="AN114" i="19"/>
  <c r="N117" i="19"/>
  <c r="A194" i="18"/>
  <c r="C194" i="18" s="1"/>
  <c r="A56" i="22"/>
  <c r="A134" i="19"/>
  <c r="A128" i="19"/>
  <c r="A118" i="19"/>
  <c r="A126" i="19"/>
  <c r="A120" i="19"/>
  <c r="A74" i="20"/>
  <c r="AO134" i="19"/>
  <c r="A116" i="19" l="1"/>
  <c r="P89" i="18"/>
  <c r="P189" i="18" l="1"/>
  <c r="A192" i="18" s="1"/>
  <c r="D89" i="18"/>
  <c r="D189" i="18" s="1"/>
  <c r="A196" i="18" l="1"/>
  <c r="D194" i="18" s="1"/>
  <c r="A202" i="18"/>
</calcChain>
</file>

<file path=xl/sharedStrings.xml><?xml version="1.0" encoding="utf-8"?>
<sst xmlns="http://schemas.openxmlformats.org/spreadsheetml/2006/main" count="3875" uniqueCount="336">
  <si>
    <t>Sarasota Metro Treatment Center</t>
  </si>
  <si>
    <t>Naples Metro Treatment Center</t>
  </si>
  <si>
    <t>Lee County Treatment Center</t>
  </si>
  <si>
    <t>Rebel Recovery</t>
  </si>
  <si>
    <t>New Hope CORPS</t>
  </si>
  <si>
    <t>ACTS</t>
  </si>
  <si>
    <t>David Lawrence Center</t>
  </si>
  <si>
    <t>Monroe County Coalition</t>
  </si>
  <si>
    <t>New Direction</t>
  </si>
  <si>
    <t>Bridgeway Center</t>
  </si>
  <si>
    <t>River Region</t>
  </si>
  <si>
    <t>Charlotte Behavioral</t>
  </si>
  <si>
    <t>Aspire</t>
  </si>
  <si>
    <t>Memorial Regional Hospital</t>
  </si>
  <si>
    <t>Fort Lauderdale Behavioral Health Center</t>
  </si>
  <si>
    <t>Central Florida Treatment Center Cocoa</t>
  </si>
  <si>
    <t>Better Way of Miami</t>
  </si>
  <si>
    <t>The Centers</t>
  </si>
  <si>
    <t>Tri County Human Services</t>
  </si>
  <si>
    <t>Village South</t>
  </si>
  <si>
    <t>Central Florida Treatment Center Palm Bay</t>
  </si>
  <si>
    <t>Safe Exchange Tampa</t>
  </si>
  <si>
    <t>Suncoast Harm Reduction Project</t>
  </si>
  <si>
    <t>SMA Behavioral</t>
  </si>
  <si>
    <t>Meridian Behavioral</t>
  </si>
  <si>
    <t>Centerstone</t>
  </si>
  <si>
    <t>SalusCare</t>
  </si>
  <si>
    <t>Lee Health Cape Coral Hospital</t>
  </si>
  <si>
    <t>CARE Resource</t>
  </si>
  <si>
    <t>First Step of Sarasota</t>
  </si>
  <si>
    <t>Operation PAR</t>
  </si>
  <si>
    <t>DACCO</t>
  </si>
  <si>
    <t>Transition House</t>
  </si>
  <si>
    <t>A Voice in the Wilderness Empowerment Center</t>
  </si>
  <si>
    <t>Guidance Care Center</t>
  </si>
  <si>
    <t>Circles of Care</t>
  </si>
  <si>
    <t>South Trail Fire Rescue</t>
  </si>
  <si>
    <t>The Recovery Research Network</t>
  </si>
  <si>
    <t>Here's Help</t>
  </si>
  <si>
    <t>Pompano Treatment Center</t>
  </si>
  <si>
    <t>West Palm Beach Treatment Center</t>
  </si>
  <si>
    <t>DISC Village</t>
  </si>
  <si>
    <t>Wayside House</t>
  </si>
  <si>
    <t>Tampa Metro Treatment Center / New Season</t>
  </si>
  <si>
    <t>Flagler Hospital ED</t>
  </si>
  <si>
    <t>BARC</t>
  </si>
  <si>
    <t>Mid Florida Metro Treatment Center</t>
  </si>
  <si>
    <t>EPIC Behavioral</t>
  </si>
  <si>
    <t>STEPS</t>
  </si>
  <si>
    <t>Health and Hope Clinic</t>
  </si>
  <si>
    <t>Chemical Addictions Recovery Effort (CARE)</t>
  </si>
  <si>
    <t>South Florida Wellness Network</t>
  </si>
  <si>
    <t>Central Florida Treatment Center Orlando</t>
  </si>
  <si>
    <t>First Step Shelter</t>
  </si>
  <si>
    <t>Lee Health - Health Park Medical Center</t>
  </si>
  <si>
    <t>University of Miami / IDEA Exchange</t>
  </si>
  <si>
    <t>The RASE Project</t>
  </si>
  <si>
    <t>Park Place Behavioral Healthcare</t>
  </si>
  <si>
    <t>Drug Abuse Foundation</t>
  </si>
  <si>
    <t>Jackson Memorial Hospital Drug Court</t>
  </si>
  <si>
    <t>UF Health Street</t>
  </si>
  <si>
    <t>Lee Health - Lee Memorial Hospital</t>
  </si>
  <si>
    <t>Gateway Community Services</t>
  </si>
  <si>
    <t>Kits Distributed</t>
  </si>
  <si>
    <t>Tampa Bay Street Medicine (TBSM)</t>
  </si>
  <si>
    <t>Concept House / Concept Health</t>
  </si>
  <si>
    <t>Central Florida Treatment Center Ft. Pierce</t>
  </si>
  <si>
    <t>Reversals Reported</t>
  </si>
  <si>
    <t>Reversals On Site</t>
  </si>
  <si>
    <t>Month and Year</t>
  </si>
  <si>
    <t xml:space="preserve">Citrus Health Network </t>
  </si>
  <si>
    <t>Community Health Centers Pinellas</t>
  </si>
  <si>
    <t>Broward Sheriff's Office Drug Court (BSO)</t>
  </si>
  <si>
    <t>Central Florida Treatment Center Lake Worth</t>
  </si>
  <si>
    <t>Catholic Charities at St. Luke's</t>
  </si>
  <si>
    <t>St. Augustine Harm Reduction Collective</t>
  </si>
  <si>
    <t>-</t>
  </si>
  <si>
    <t xml:space="preserve">Chautauqua </t>
  </si>
  <si>
    <t>Families of Grace</t>
  </si>
  <si>
    <t>Aspire Inpatient Pharmacy</t>
  </si>
  <si>
    <t>San Carlos Park Fire District Leave Behind</t>
  </si>
  <si>
    <t>Banyan</t>
  </si>
  <si>
    <t>Lifestream Behavioral</t>
  </si>
  <si>
    <t>Counseling and Recovery Center</t>
  </si>
  <si>
    <t>Pasco Mobile Medical Unit</t>
  </si>
  <si>
    <t>Orange County Fire Rescue Leave Behind</t>
  </si>
  <si>
    <t>Directions for Living</t>
  </si>
  <si>
    <t>Miami Beach Community Health Center</t>
  </si>
  <si>
    <t>Boley Centers</t>
  </si>
  <si>
    <t>Advent Health New Smyrna</t>
  </si>
  <si>
    <t>Orlando Fire Rescue Leave Behind</t>
  </si>
  <si>
    <t>Central Florida Treatment Center Fort Lauderdale</t>
  </si>
  <si>
    <t>Lakeview Center</t>
  </si>
  <si>
    <t>Fellowship Living RCO</t>
  </si>
  <si>
    <t>Sunrise Treatment Center</t>
  </si>
  <si>
    <t>Community Partners / Housing Partnership</t>
  </si>
  <si>
    <t>Jerome Golden Center</t>
  </si>
  <si>
    <t>John E. Polk Correctional Facility</t>
  </si>
  <si>
    <t>Quad County Treatment Center</t>
  </si>
  <si>
    <t>Jackson Memorial Hospital ED</t>
  </si>
  <si>
    <t xml:space="preserve">CARES Outreach </t>
  </si>
  <si>
    <t>CARES Outreach</t>
  </si>
  <si>
    <t>Westcare / Gulfcoast of Florida</t>
  </si>
  <si>
    <t>Substance Awareness Center of Indian River</t>
  </si>
  <si>
    <t xml:space="preserve">Lee Health - Coconut Point ED </t>
  </si>
  <si>
    <t>Freedom Clinics USA</t>
  </si>
  <si>
    <t>Lee Health - Gulf Coast Medical Center ED</t>
  </si>
  <si>
    <t>AdventHealth Orlando ER</t>
  </si>
  <si>
    <t>AdventHealth Altamonte ER</t>
  </si>
  <si>
    <t>AdventHealth Apopka ER</t>
  </si>
  <si>
    <t>AdventHealth Celebration ER</t>
  </si>
  <si>
    <t>AdventHealth East Orlando ER</t>
  </si>
  <si>
    <t>AdventHealth Kissimmeee ER</t>
  </si>
  <si>
    <t>AdventHealth Lake Mary ER</t>
  </si>
  <si>
    <t>AdventHealth Winter Garden ER</t>
  </si>
  <si>
    <t>AdventHealth Winter Park ER</t>
  </si>
  <si>
    <t>Hernando County Coalition</t>
  </si>
  <si>
    <t>LGBTQ Center Orlando</t>
  </si>
  <si>
    <t>Ebb Tide Treatment Center</t>
  </si>
  <si>
    <t>Lee Health - Coconut Point</t>
  </si>
  <si>
    <t>CHANGES Wellness Center</t>
  </si>
  <si>
    <t>House of Hope</t>
  </si>
  <si>
    <t>AdventHealth Daytona Beach (Hospital ED)</t>
  </si>
  <si>
    <t>Volunteers of America Florida</t>
  </si>
  <si>
    <t>Picking Up The Pieces</t>
  </si>
  <si>
    <t>Metro Inclusive Health</t>
  </si>
  <si>
    <t>Baycare Behavioral Health</t>
  </si>
  <si>
    <t>Charlotte Behavioral Health Care</t>
  </si>
  <si>
    <t>Baker County EMS (got Narcan from Meridian)</t>
  </si>
  <si>
    <t>Crew Health</t>
  </si>
  <si>
    <t>Two Spirit Health / 26Health</t>
  </si>
  <si>
    <t>Westcare / Gulfcoast Florida</t>
  </si>
  <si>
    <t>Jacksonville Metro Treatment Center</t>
  </si>
  <si>
    <t>SWOP Behind Bars</t>
  </si>
  <si>
    <t>Turning Points</t>
  </si>
  <si>
    <t>Citrus Health Network</t>
  </si>
  <si>
    <t>Life Management Center of NW FL</t>
  </si>
  <si>
    <t>Name of Organization</t>
  </si>
  <si>
    <t>Lee Health - Recovery Medicine Outpatient</t>
  </si>
  <si>
    <t>Giving Recovery A Chance Everyday</t>
  </si>
  <si>
    <t>Okaloosa County Jail</t>
  </si>
  <si>
    <t>Bridges International</t>
  </si>
  <si>
    <t>Brevard CARES</t>
  </si>
  <si>
    <t>Grace Marketplace</t>
  </si>
  <si>
    <t>Sober Living America</t>
  </si>
  <si>
    <t>United Way Suwannee Valley</t>
  </si>
  <si>
    <t>Access Recovery Solutions</t>
  </si>
  <si>
    <t>DCF SE Region BHC (Stacey)</t>
  </si>
  <si>
    <t>My Life Matters - Harm Reduction Outreach</t>
  </si>
  <si>
    <t>No Longer Silent</t>
  </si>
  <si>
    <t>AdventHealth DeLand (Hospital ED Distribution)</t>
  </si>
  <si>
    <t>AdventHealth New Smyrna (Hospital ED Distribution)</t>
  </si>
  <si>
    <t>Flagler Beach EMS (Naloxone Leave Behind)</t>
  </si>
  <si>
    <t>Brevard County Fire Rescue (Naloxone Leave Behind)</t>
  </si>
  <si>
    <t>AdventHealth Palm Coast (Hospital ED Distribution)</t>
  </si>
  <si>
    <t>Palm Coast EMS (Naloxone Leave Behind)</t>
  </si>
  <si>
    <t>Flagler County Fire Rescue (Naloxone Leave Behind)</t>
  </si>
  <si>
    <t>South Trail Fire Rescue (Naloxone Leave Behind)</t>
  </si>
  <si>
    <t>Estero Fire Rescue (Naloxone Leave Behind)</t>
  </si>
  <si>
    <t>San Carlos Park Fire District (Naloxone Leave Behind)</t>
  </si>
  <si>
    <t>Camillus House</t>
  </si>
  <si>
    <t>Lifestream Behavioral Health Center</t>
  </si>
  <si>
    <t>St. Vincent's Riverside (Hospital ED Distribution)</t>
  </si>
  <si>
    <t>Agency for Community Treatment Services (ACTS)</t>
  </si>
  <si>
    <t>Specialized Treatment, Education, and Prevention Services (STEPS)</t>
  </si>
  <si>
    <t>DACCO Behavioral Health</t>
  </si>
  <si>
    <t>Clay Behavioral Health Center</t>
  </si>
  <si>
    <t>DCF HQ (Mail Distribution)</t>
  </si>
  <si>
    <t>Borinquen Health Care Center</t>
  </si>
  <si>
    <t>Substance Awareness Center of Indian River County</t>
  </si>
  <si>
    <t>Broward Treatment Center (Metro)</t>
  </si>
  <si>
    <t>Total Kits Distributed 2017:</t>
  </si>
  <si>
    <t>Total Reversals Reported 2017:</t>
  </si>
  <si>
    <t>Total Reversals On Site 2017:</t>
  </si>
  <si>
    <t>Total Kits Distributed 2018:</t>
  </si>
  <si>
    <t>Total Reversals On Site 2018:</t>
  </si>
  <si>
    <t>Total Reversals Reported 2018:</t>
  </si>
  <si>
    <t>Total Kits Distributed 2019:</t>
  </si>
  <si>
    <t>Total Reversals On Site 2019:</t>
  </si>
  <si>
    <t>Total Reversals Reported 2019:</t>
  </si>
  <si>
    <t>Total Kits Distributed 2020:</t>
  </si>
  <si>
    <t>Total Reversals Reported 2020:</t>
  </si>
  <si>
    <t>Total Reversals On Site 2020:</t>
  </si>
  <si>
    <t>SOR Y1: 5/1/19 - 9/30/19</t>
  </si>
  <si>
    <t>Kits Distributed:</t>
  </si>
  <si>
    <t>Reversals Reported:</t>
  </si>
  <si>
    <t>New Horizons of the Treasure Coast</t>
  </si>
  <si>
    <t xml:space="preserve">Banyan </t>
  </si>
  <si>
    <t>Total Kits Distributed 2016:</t>
  </si>
  <si>
    <t>Total Reversals Reported 2016:</t>
  </si>
  <si>
    <t>Total Reversals by Individuals 2016:</t>
  </si>
  <si>
    <t>Total Reversals On Site 2016:</t>
  </si>
  <si>
    <t>Total Reversals by Individuals 2017:</t>
  </si>
  <si>
    <t>Total Reversals by Individuals 2018:</t>
  </si>
  <si>
    <t>Total Reversals by Individuals 2019:</t>
  </si>
  <si>
    <t>Total Reversals by Individuals 2020:</t>
  </si>
  <si>
    <t>SOR Y2 2019: 10/1/19 - 12/31/19</t>
  </si>
  <si>
    <t>Volusia Recovery Alliance</t>
  </si>
  <si>
    <t>St. Vincent's Southside (Hospital ED Distribution)</t>
  </si>
  <si>
    <t>Florida Opiate Coalition (Bonny)</t>
  </si>
  <si>
    <t>2020 Total</t>
  </si>
  <si>
    <t>Project Opioid Orlando</t>
  </si>
  <si>
    <t>Phoenix Addiction Services and Treatment</t>
  </si>
  <si>
    <t>Recovery Epicenter Foundation</t>
  </si>
  <si>
    <t>Duval County Treatment Center</t>
  </si>
  <si>
    <t>Tampa Metro Treatment Center / New Season Tampa</t>
  </si>
  <si>
    <t>Volunteers of America Florida (VOAF)</t>
  </si>
  <si>
    <t>DCF NW Region Peer Specialist (Jennifer Williams)</t>
  </si>
  <si>
    <t>Baycare Hospital EDs</t>
  </si>
  <si>
    <t>Broward Metro Treatment Center</t>
  </si>
  <si>
    <t>Lee Health - Health Park Medical Center (Hospital ED)</t>
  </si>
  <si>
    <t>1/1/2020 - 9/30/2020</t>
  </si>
  <si>
    <t>Pasco Sheriff Jail Distribution   Toni Roach 727-277-7087</t>
  </si>
  <si>
    <t>Pasco Sheriff Narcan Leave Behind Toni Roach (see jail)</t>
  </si>
  <si>
    <t>New Direction Vanessa Feliciano  305-694-4880</t>
  </si>
  <si>
    <r>
      <t xml:space="preserve">Collier County Jail                                        </t>
    </r>
    <r>
      <rPr>
        <b/>
        <sz val="11"/>
        <color theme="1"/>
        <rFont val="Calibri"/>
        <family val="2"/>
        <scheme val="minor"/>
      </rPr>
      <t xml:space="preserve"> Monique Nagy 239-252-9530</t>
    </r>
  </si>
  <si>
    <r>
      <t xml:space="preserve">Charlotte Behavioral                 </t>
    </r>
    <r>
      <rPr>
        <b/>
        <sz val="11"/>
        <color theme="1"/>
        <rFont val="Calibri"/>
        <family val="2"/>
        <scheme val="minor"/>
      </rPr>
      <t>Sarah Wright  941-639-8300 x2260</t>
    </r>
  </si>
  <si>
    <r>
      <t xml:space="preserve">Better Way of Miami      </t>
    </r>
    <r>
      <rPr>
        <b/>
        <sz val="11"/>
        <color theme="1"/>
        <rFont val="Calibri"/>
        <family val="2"/>
        <scheme val="minor"/>
      </rPr>
      <t>Stephen Herz 305-634-3409</t>
    </r>
  </si>
  <si>
    <r>
      <t>Central Florida Treatment Center Lake Worth</t>
    </r>
    <r>
      <rPr>
        <b/>
        <sz val="11"/>
        <color theme="1"/>
        <rFont val="Calibri"/>
        <family val="2"/>
        <scheme val="minor"/>
      </rPr>
      <t xml:space="preserve"> Earl Spence 561-439-8440</t>
    </r>
  </si>
  <si>
    <r>
      <t xml:space="preserve">Lee Health - Lee Memorial Hospital ED </t>
    </r>
    <r>
      <rPr>
        <b/>
        <sz val="11"/>
        <color theme="1"/>
        <rFont val="Calibri"/>
        <family val="2"/>
        <scheme val="minor"/>
      </rPr>
      <t>Coleen Arnold 239-343-3613</t>
    </r>
  </si>
  <si>
    <r>
      <t>Lee Health Cape Coral Hospital ED</t>
    </r>
    <r>
      <rPr>
        <b/>
        <sz val="11"/>
        <color theme="1"/>
        <rFont val="Calibri"/>
        <family val="2"/>
        <scheme val="minor"/>
      </rPr>
      <t xml:space="preserve"> Stephen Kessinger 239-424-2296</t>
    </r>
  </si>
  <si>
    <r>
      <t xml:space="preserve">Monroe County Coalition  </t>
    </r>
    <r>
      <rPr>
        <b/>
        <sz val="11"/>
        <color theme="1"/>
        <rFont val="Calibri"/>
        <family val="2"/>
        <scheme val="minor"/>
      </rPr>
      <t>Susan Moore 305-849-5929</t>
    </r>
  </si>
  <si>
    <r>
      <t xml:space="preserve">New Horizons of the Treasure Coast  </t>
    </r>
    <r>
      <rPr>
        <b/>
        <sz val="11"/>
        <color theme="1"/>
        <rFont val="Calibri"/>
        <family val="2"/>
        <scheme val="minor"/>
      </rPr>
      <t>Deepak Sharma 772-672-8413</t>
    </r>
  </si>
  <si>
    <r>
      <t xml:space="preserve">Catholic Charities at St. Luke's   </t>
    </r>
    <r>
      <rPr>
        <b/>
        <sz val="11"/>
        <color theme="1"/>
        <rFont val="Calibri"/>
        <family val="2"/>
        <scheme val="minor"/>
      </rPr>
      <t>Sandra Valdez  305-795-0077 x5101</t>
    </r>
  </si>
  <si>
    <r>
      <t xml:space="preserve">AdventHealth Fish Memorial (Hospital ED Distribution)  </t>
    </r>
    <r>
      <rPr>
        <b/>
        <sz val="11"/>
        <color theme="1"/>
        <rFont val="Calibri"/>
        <family val="2"/>
        <scheme val="minor"/>
      </rPr>
      <t>Mamie Wilson 386-917-7134</t>
    </r>
  </si>
  <si>
    <r>
      <t>AdventHealth Deltona ER (Hospital ER Distribution)</t>
    </r>
    <r>
      <rPr>
        <b/>
        <sz val="11"/>
        <color theme="1"/>
        <rFont val="Calibri"/>
        <family val="2"/>
        <scheme val="minor"/>
      </rPr>
      <t xml:space="preserve"> Mamie Wilson 386-917-7134</t>
    </r>
  </si>
  <si>
    <r>
      <t xml:space="preserve">The RASE Project     </t>
    </r>
    <r>
      <rPr>
        <b/>
        <sz val="11"/>
        <color theme="1"/>
        <rFont val="Calibri"/>
        <family val="2"/>
        <scheme val="minor"/>
      </rPr>
      <t xml:space="preserve">    Jaimie Melnicove 321-305-4397 </t>
    </r>
  </si>
  <si>
    <r>
      <t xml:space="preserve">Tri County Human Services         </t>
    </r>
    <r>
      <rPr>
        <b/>
        <sz val="11"/>
        <color theme="1"/>
        <rFont val="Calibri"/>
        <family val="2"/>
        <scheme val="minor"/>
      </rPr>
      <t xml:space="preserve"> Becky Razaire 863-709-9392</t>
    </r>
  </si>
  <si>
    <r>
      <t xml:space="preserve">Substance Awareness Center of Indian River County  </t>
    </r>
    <r>
      <rPr>
        <b/>
        <sz val="11"/>
        <color theme="1"/>
        <rFont val="Calibri"/>
        <family val="2"/>
        <scheme val="minor"/>
      </rPr>
      <t>Kathy Jones 772-770-4811</t>
    </r>
  </si>
  <si>
    <r>
      <t xml:space="preserve">Boley Centers                    </t>
    </r>
    <r>
      <rPr>
        <b/>
        <sz val="11"/>
        <color theme="1"/>
        <rFont val="Calibri"/>
        <family val="2"/>
        <scheme val="minor"/>
      </rPr>
      <t>Kevin Marrone 727-821-4819 x5718</t>
    </r>
  </si>
  <si>
    <r>
      <t xml:space="preserve">The Recovery Research Network       </t>
    </r>
    <r>
      <rPr>
        <b/>
        <sz val="11"/>
        <color theme="1"/>
        <rFont val="Calibri"/>
        <family val="2"/>
        <scheme val="minor"/>
      </rPr>
      <t>Maggie Votteler  561-812-2000</t>
    </r>
  </si>
  <si>
    <r>
      <t>Fort Lauderdale Behavioral Health Center</t>
    </r>
    <r>
      <rPr>
        <b/>
        <sz val="11"/>
        <color theme="1"/>
        <rFont val="Calibri"/>
        <family val="2"/>
        <scheme val="minor"/>
      </rPr>
      <t xml:space="preserve">     Eliza Preito 954-734-2015</t>
    </r>
  </si>
  <si>
    <r>
      <t xml:space="preserve">Aspire     </t>
    </r>
    <r>
      <rPr>
        <b/>
        <sz val="11"/>
        <color theme="1"/>
        <rFont val="Calibri"/>
        <family val="2"/>
        <scheme val="minor"/>
      </rPr>
      <t xml:space="preserve"> Kristen Lewandowski 407-875-3700 x4252</t>
    </r>
  </si>
  <si>
    <r>
      <t xml:space="preserve">BARC    </t>
    </r>
    <r>
      <rPr>
        <b/>
        <sz val="11"/>
        <color theme="1"/>
        <rFont val="Calibri"/>
        <family val="2"/>
        <scheme val="minor"/>
      </rPr>
      <t>Satpal Sautman  954-357-9715</t>
    </r>
  </si>
  <si>
    <r>
      <t xml:space="preserve">David Lawrence Center      </t>
    </r>
    <r>
      <rPr>
        <b/>
        <sz val="11"/>
        <color theme="1"/>
        <rFont val="Calibri"/>
        <family val="2"/>
        <scheme val="minor"/>
      </rPr>
      <t>Ashley Valvano 239-455-8500 x1592</t>
    </r>
  </si>
  <si>
    <r>
      <t xml:space="preserve">Family Allies            </t>
    </r>
    <r>
      <rPr>
        <b/>
        <sz val="11"/>
        <color theme="1"/>
        <rFont val="Calibri"/>
        <family val="2"/>
        <scheme val="minor"/>
      </rPr>
      <t>Katie Guemple  850-556-2069</t>
    </r>
  </si>
  <si>
    <r>
      <t xml:space="preserve">Memorial Regional Hospital    </t>
    </r>
    <r>
      <rPr>
        <b/>
        <sz val="11"/>
        <color theme="1"/>
        <rFont val="Calibri"/>
        <family val="2"/>
        <scheme val="minor"/>
      </rPr>
      <t>Alberto Augusten   954-265-4631</t>
    </r>
  </si>
  <si>
    <r>
      <t xml:space="preserve">CARES Outreach         </t>
    </r>
    <r>
      <rPr>
        <b/>
        <sz val="11"/>
        <color theme="1"/>
        <rFont val="Calibri"/>
        <family val="2"/>
        <scheme val="minor"/>
      </rPr>
      <t>Michael Kehoe  941-224-2155</t>
    </r>
  </si>
  <si>
    <r>
      <t xml:space="preserve">Orlando Regional Medical Center    </t>
    </r>
    <r>
      <rPr>
        <b/>
        <sz val="11"/>
        <color theme="1"/>
        <rFont val="Calibri"/>
        <family val="2"/>
        <scheme val="minor"/>
      </rPr>
      <t>Brandon Huang  321-841-2597</t>
    </r>
  </si>
  <si>
    <r>
      <t xml:space="preserve">Central Florida Treatment Center Orlando   </t>
    </r>
    <r>
      <rPr>
        <b/>
        <sz val="11"/>
        <color theme="1"/>
        <rFont val="Calibri"/>
        <family val="2"/>
        <scheme val="minor"/>
      </rPr>
      <t>Carolyn Hall 407-843-0041</t>
    </r>
  </si>
  <si>
    <r>
      <t xml:space="preserve">EPIC Behavioral    </t>
    </r>
    <r>
      <rPr>
        <b/>
        <sz val="11"/>
        <color theme="1"/>
        <rFont val="Calibri"/>
        <family val="2"/>
        <scheme val="minor"/>
      </rPr>
      <t xml:space="preserve"> Shelby Bowman  904-417-7100</t>
    </r>
  </si>
  <si>
    <r>
      <t xml:space="preserve">Broward Sheriff's Office Drug Court (BSO)     </t>
    </r>
    <r>
      <rPr>
        <b/>
        <sz val="11"/>
        <color theme="1"/>
        <rFont val="Calibri"/>
        <family val="2"/>
        <scheme val="minor"/>
      </rPr>
      <t xml:space="preserve">  Abbey Hand   954-579-4884</t>
    </r>
  </si>
  <si>
    <t>Florida Springs Wellness and Recovery Center (Nicole Buban)  12/2020</t>
  </si>
  <si>
    <t>Shining Light RCO (Dianne Scott)</t>
  </si>
  <si>
    <t>Orlando Health Dr P Phillips Hospital</t>
  </si>
  <si>
    <t xml:space="preserve">Orange Blossom Family Health </t>
  </si>
  <si>
    <t>Miami Recovery Project Thomas Guerra</t>
  </si>
  <si>
    <t>Yaya Por Vida Yamila Escalona Miami</t>
  </si>
  <si>
    <t>Kimmies Recovery Zone</t>
  </si>
  <si>
    <t>AdventHealth Waterman Tavares FL</t>
  </si>
  <si>
    <t xml:space="preserve">Broward Health Medical Center </t>
  </si>
  <si>
    <t>Winnie Palmer Hospital for Women and Babies Orlando</t>
  </si>
  <si>
    <t xml:space="preserve">Refuge Poor Peoples Outreach </t>
  </si>
  <si>
    <t>Clay County Community Paramedicine Program</t>
  </si>
  <si>
    <t>Oxford Houses Tallahassee Area</t>
  </si>
  <si>
    <t xml:space="preserve">Metro Bay Area Treatment Center </t>
  </si>
  <si>
    <t>Metro St Pete Tarpon Springs Treatment Center</t>
  </si>
  <si>
    <t>Gulf Coast Medical Center Ft Myers</t>
  </si>
  <si>
    <t>_</t>
  </si>
  <si>
    <t>Center for Family Services Palm Beach County</t>
  </si>
  <si>
    <t>Florida Hospital Orlando ER</t>
  </si>
  <si>
    <t>Housing Partnership Inc/ Community Partners</t>
  </si>
  <si>
    <t>Jackson Memorial/Miami Jail</t>
  </si>
  <si>
    <t>Recovery Strong</t>
  </si>
  <si>
    <t>DCF Sarah Sheppard</t>
  </si>
  <si>
    <t>DCF Ken Brown</t>
  </si>
  <si>
    <t>West Care/ Village South</t>
  </si>
  <si>
    <t>Naples Metro Treatment Center  (New Seasons)</t>
  </si>
  <si>
    <t xml:space="preserve">180 Enrolled </t>
  </si>
  <si>
    <t>Poor Peoples Refuge Outreach</t>
  </si>
  <si>
    <t>Starting Point</t>
  </si>
  <si>
    <t>Project Response</t>
  </si>
  <si>
    <t>Peace River</t>
  </si>
  <si>
    <t>Ocala Fire and Rescue</t>
  </si>
  <si>
    <t>Henderson Health</t>
  </si>
  <si>
    <t>Community Assisted and Supportive Living CASL</t>
  </si>
  <si>
    <t>Community Coalition Alliance</t>
  </si>
  <si>
    <t>Dixie Co Anti Drug Coalition</t>
  </si>
  <si>
    <t xml:space="preserve">Martin Co Fire and Rescue </t>
  </si>
  <si>
    <t>Banyan     +</t>
  </si>
  <si>
    <t xml:space="preserve">Broward Metro Treatment Center   </t>
  </si>
  <si>
    <t xml:space="preserve">Bridgeway Center      </t>
  </si>
  <si>
    <t xml:space="preserve">Brevard CARES       </t>
  </si>
  <si>
    <t xml:space="preserve">Borinquen Health Care Center   </t>
  </si>
  <si>
    <r>
      <t xml:space="preserve">Boley Centers                    </t>
    </r>
    <r>
      <rPr>
        <b/>
        <sz val="11"/>
        <color theme="1"/>
        <rFont val="Calibri"/>
        <family val="2"/>
        <scheme val="minor"/>
      </rPr>
      <t>Kevin Marrone 727-821-4819 x5718</t>
    </r>
    <r>
      <rPr>
        <sz val="11"/>
        <color theme="1"/>
        <rFont val="Calibri"/>
        <family val="2"/>
        <scheme val="minor"/>
      </rPr>
      <t xml:space="preserve">   </t>
    </r>
  </si>
  <si>
    <r>
      <t xml:space="preserve">Better Way of Miami      </t>
    </r>
    <r>
      <rPr>
        <b/>
        <sz val="11"/>
        <color theme="1"/>
        <rFont val="Calibri"/>
        <family val="2"/>
        <scheme val="minor"/>
      </rPr>
      <t>Stephen Herz 305-634-3409</t>
    </r>
    <r>
      <rPr>
        <sz val="11"/>
        <color theme="1"/>
        <rFont val="Calibri"/>
        <family val="2"/>
        <scheme val="minor"/>
      </rPr>
      <t xml:space="preserve">    </t>
    </r>
  </si>
  <si>
    <t xml:space="preserve">Baycare Hospital Eds    </t>
  </si>
  <si>
    <t xml:space="preserve">Baycare Behavioral Health    </t>
  </si>
  <si>
    <r>
      <t xml:space="preserve">BARC    </t>
    </r>
    <r>
      <rPr>
        <b/>
        <sz val="11"/>
        <color theme="1"/>
        <rFont val="Calibri"/>
        <family val="2"/>
        <scheme val="minor"/>
      </rPr>
      <t>Satpal Sautman  954-357-9715</t>
    </r>
    <r>
      <rPr>
        <sz val="11"/>
        <color theme="1"/>
        <rFont val="Calibri"/>
        <family val="2"/>
        <scheme val="minor"/>
      </rPr>
      <t xml:space="preserve">    </t>
    </r>
  </si>
  <si>
    <r>
      <t xml:space="preserve">Aspire     </t>
    </r>
    <r>
      <rPr>
        <b/>
        <sz val="11"/>
        <color theme="1"/>
        <rFont val="Calibri"/>
        <family val="2"/>
        <scheme val="minor"/>
      </rPr>
      <t xml:space="preserve"> Kristen Lewandowski 407-875-3700 x4252</t>
    </r>
    <r>
      <rPr>
        <sz val="11"/>
        <color theme="1"/>
        <rFont val="Calibri"/>
        <family val="2"/>
        <scheme val="minor"/>
      </rPr>
      <t xml:space="preserve">    </t>
    </r>
  </si>
  <si>
    <r>
      <t xml:space="preserve">American Red Cross   </t>
    </r>
    <r>
      <rPr>
        <b/>
        <sz val="11"/>
        <color theme="1"/>
        <rFont val="Calibri"/>
        <family val="2"/>
        <scheme val="minor"/>
      </rPr>
      <t>Maria Gubnitsky 561-356-1037</t>
    </r>
    <r>
      <rPr>
        <sz val="11"/>
        <color theme="1"/>
        <rFont val="Calibri"/>
        <family val="2"/>
        <scheme val="minor"/>
      </rPr>
      <t xml:space="preserve">   </t>
    </r>
  </si>
  <si>
    <t xml:space="preserve">Agency for Community Treatment Services (ACTS)   </t>
  </si>
  <si>
    <t xml:space="preserve">AdventHealth Palm Coast (Hospital ED Distribution)   </t>
  </si>
  <si>
    <t xml:space="preserve">AdventHealth Orlando ER   </t>
  </si>
  <si>
    <t xml:space="preserve">AdventHealth New Smyrna (Hospital ED Distribution)      </t>
  </si>
  <si>
    <t xml:space="preserve">AdventHealth DeLand (Hospital ED Distribution)   </t>
  </si>
  <si>
    <t xml:space="preserve">Access Recovery Solutions  </t>
  </si>
  <si>
    <t xml:space="preserve">A Voice in the Wilderness Empowerment Center  </t>
  </si>
  <si>
    <r>
      <t xml:space="preserve">Brevard County Fire Rescue (Naloxone Leave Behind)   </t>
    </r>
    <r>
      <rPr>
        <sz val="11"/>
        <color rgb="FFFF0000"/>
        <rFont val="Calibri"/>
        <family val="2"/>
        <scheme val="minor"/>
      </rPr>
      <t>called and left message 2/11/2021</t>
    </r>
  </si>
  <si>
    <r>
      <t xml:space="preserve">Community Partners of South FL  </t>
    </r>
    <r>
      <rPr>
        <sz val="11"/>
        <color rgb="FFFF0000"/>
        <rFont val="Calibri"/>
        <family val="2"/>
        <scheme val="minor"/>
      </rPr>
      <t xml:space="preserve">  called and left message 2/11/2021</t>
    </r>
  </si>
  <si>
    <r>
      <t xml:space="preserve">Recovery Epicenter Foundation    </t>
    </r>
    <r>
      <rPr>
        <sz val="11"/>
        <color rgb="FFFF0000"/>
        <rFont val="Calibri"/>
        <family val="2"/>
        <scheme val="minor"/>
      </rPr>
      <t>Called and left message on 2/11/2021</t>
    </r>
  </si>
  <si>
    <r>
      <t xml:space="preserve">St. Vincent's Southside (Hospital ED Distribution)    </t>
    </r>
    <r>
      <rPr>
        <sz val="11"/>
        <color rgb="FFFF0000"/>
        <rFont val="Calibri"/>
        <family val="2"/>
        <scheme val="minor"/>
      </rPr>
      <t>called and left message 2/11/2021</t>
    </r>
  </si>
  <si>
    <t>Halifax Center for Women and Infant Health Daytona Beach</t>
  </si>
  <si>
    <t>Flagler Open Arms Recovery Services</t>
  </si>
  <si>
    <r>
      <t xml:space="preserve">Flagler Hospital ED     </t>
    </r>
    <r>
      <rPr>
        <sz val="11"/>
        <color rgb="FFFF0000"/>
        <rFont val="Calibri"/>
        <family val="2"/>
        <scheme val="minor"/>
      </rPr>
      <t xml:space="preserve"> Called and left message 2/12/2021</t>
    </r>
  </si>
  <si>
    <r>
      <t xml:space="preserve">New Season Pompano Treatment Center    </t>
    </r>
    <r>
      <rPr>
        <sz val="11"/>
        <color rgb="FFFF0000"/>
        <rFont val="Calibri"/>
        <family val="2"/>
        <scheme val="minor"/>
      </rPr>
      <t>Called and spoke to Yvonne Branch and Kevin Collier, sent email with reporting information 2/12/2021</t>
    </r>
  </si>
  <si>
    <r>
      <t xml:space="preserve">New Season Mid Florida Metro Treatment Center      </t>
    </r>
    <r>
      <rPr>
        <sz val="11"/>
        <color rgb="FFFF0000"/>
        <rFont val="Calibri"/>
        <family val="2"/>
        <scheme val="minor"/>
      </rPr>
      <t>Called and spoke to Karen, gathering numbers to report 2/12/2021</t>
    </r>
  </si>
  <si>
    <t xml:space="preserve">Picking Up The Pieces           </t>
  </si>
  <si>
    <t>Total Kits</t>
  </si>
  <si>
    <t>Total Reversals</t>
  </si>
  <si>
    <t>Reversal onsite</t>
  </si>
  <si>
    <t>Kits distributed</t>
  </si>
  <si>
    <t>reversals reported</t>
  </si>
  <si>
    <t>reversals on site</t>
  </si>
  <si>
    <t xml:space="preserve">reversals onsite </t>
  </si>
  <si>
    <t xml:space="preserve">183 Enrolled </t>
  </si>
  <si>
    <t>To Date Kits Distributed</t>
  </si>
  <si>
    <t>Reversals Onsite</t>
  </si>
  <si>
    <t xml:space="preserve">The Centers    </t>
  </si>
  <si>
    <r>
      <t>American Red Cross   South Florida</t>
    </r>
    <r>
      <rPr>
        <b/>
        <sz val="11"/>
        <color theme="1"/>
        <rFont val="Calibri"/>
        <family val="2"/>
        <scheme val="minor"/>
      </rPr>
      <t>Maria Gubnitsky 561-356-1037</t>
    </r>
  </si>
  <si>
    <t xml:space="preserve">American Red Cross   Central Florida </t>
  </si>
  <si>
    <t xml:space="preserve">Community Partners of South FL    </t>
  </si>
  <si>
    <t>Flagler County Drug Foundation</t>
  </si>
  <si>
    <t>PC 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</si>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</sst>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Alignment="1"/>
    <xf numFmtId="0" fontId="0" fillId="0" borderId="0" xfId="0" applyFill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0" fillId="2" borderId="0" xfId="0" applyFill="1" applyBorder="1"/>
    <xf numFmtId="0" fontId="0" fillId="5" borderId="0" xfId="0" applyFill="1" applyBorder="1" applyAlignment="1"/>
    <xf numFmtId="0" fontId="0" fillId="2" borderId="0" xfId="0" applyFill="1" applyBorder="1" applyAlignment="1"/>
    <xf numFmtId="0" fontId="0" fillId="0" borderId="0" xfId="0" applyBorder="1" applyAlignment="1">
      <alignment textRotation="75"/>
    </xf>
    <xf numFmtId="0" fontId="0" fillId="0" borderId="0" xfId="0" applyBorder="1" applyAlignment="1">
      <alignment horizontal="left" vertical="center"/>
    </xf>
    <xf numFmtId="17" fontId="2" fillId="3" borderId="2" xfId="0" applyNumberFormat="1" applyFont="1" applyFill="1" applyBorder="1" applyAlignment="1">
      <alignment horizontal="center" textRotation="90" wrapText="1"/>
    </xf>
    <xf numFmtId="0" fontId="0" fillId="5" borderId="5" xfId="0" applyFill="1" applyBorder="1"/>
    <xf numFmtId="0" fontId="0" fillId="2" borderId="6" xfId="0" applyFill="1" applyBorder="1"/>
    <xf numFmtId="0" fontId="0" fillId="5" borderId="3" xfId="0" applyFill="1" applyBorder="1"/>
    <xf numFmtId="0" fontId="0" fillId="4" borderId="4" xfId="0" applyFill="1" applyBorder="1" applyAlignment="1"/>
    <xf numFmtId="0" fontId="0" fillId="5" borderId="3" xfId="0" applyFill="1" applyBorder="1" applyAlignment="1"/>
    <xf numFmtId="0" fontId="0" fillId="4" borderId="7" xfId="0" applyFill="1" applyBorder="1"/>
    <xf numFmtId="0" fontId="0" fillId="4" borderId="4" xfId="0" applyFill="1" applyBorder="1"/>
    <xf numFmtId="0" fontId="1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textRotation="90" wrapText="1"/>
    </xf>
    <xf numFmtId="0" fontId="0" fillId="5" borderId="0" xfId="0" applyFill="1"/>
    <xf numFmtId="0" fontId="0" fillId="2" borderId="0" xfId="0" applyFill="1"/>
    <xf numFmtId="17" fontId="2" fillId="3" borderId="8" xfId="0" applyNumberFormat="1" applyFont="1" applyFill="1" applyBorder="1" applyAlignment="1">
      <alignment horizontal="center" textRotation="90" wrapText="1"/>
    </xf>
    <xf numFmtId="0" fontId="0" fillId="4" borderId="7" xfId="0" applyFill="1" applyBorder="1" applyAlignment="1"/>
    <xf numFmtId="17" fontId="2" fillId="3" borderId="9" xfId="0" applyNumberFormat="1" applyFont="1" applyFill="1" applyBorder="1" applyAlignment="1">
      <alignment horizontal="center" textRotation="90" wrapText="1"/>
    </xf>
    <xf numFmtId="17" fontId="2" fillId="3" borderId="10" xfId="0" applyNumberFormat="1" applyFont="1" applyFill="1" applyBorder="1" applyAlignment="1">
      <alignment horizontal="center" textRotation="90" wrapText="1"/>
    </xf>
    <xf numFmtId="17" fontId="2" fillId="3" borderId="11" xfId="0" applyNumberFormat="1" applyFont="1" applyFill="1" applyBorder="1" applyAlignment="1">
      <alignment horizontal="center" textRotation="90" wrapText="1"/>
    </xf>
    <xf numFmtId="17" fontId="2" fillId="3" borderId="12" xfId="0" applyNumberFormat="1" applyFont="1" applyFill="1" applyBorder="1" applyAlignment="1">
      <alignment horizontal="center" textRotation="90" wrapText="1"/>
    </xf>
    <xf numFmtId="17" fontId="2" fillId="3" borderId="13" xfId="0" applyNumberFormat="1" applyFont="1" applyFill="1" applyBorder="1" applyAlignment="1">
      <alignment horizontal="center" textRotation="90" wrapText="1"/>
    </xf>
    <xf numFmtId="17" fontId="2" fillId="3" borderId="14" xfId="0" applyNumberFormat="1" applyFont="1" applyFill="1" applyBorder="1" applyAlignment="1">
      <alignment horizontal="center" textRotation="90" wrapText="1"/>
    </xf>
    <xf numFmtId="0" fontId="0" fillId="0" borderId="0" xfId="0" applyFill="1"/>
    <xf numFmtId="0" fontId="1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4" borderId="4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5" borderId="15" xfId="0" applyFont="1" applyFill="1" applyBorder="1" applyAlignment="1"/>
    <xf numFmtId="0" fontId="1" fillId="2" borderId="16" xfId="0" applyFont="1" applyFill="1" applyBorder="1" applyAlignment="1"/>
    <xf numFmtId="0" fontId="1" fillId="4" borderId="16" xfId="0" applyFont="1" applyFill="1" applyBorder="1" applyAlignment="1"/>
    <xf numFmtId="0" fontId="1" fillId="4" borderId="17" xfId="0" applyFont="1" applyFill="1" applyBorder="1" applyAlignment="1"/>
    <xf numFmtId="0" fontId="0" fillId="0" borderId="0" xfId="0" applyFont="1" applyFill="1" applyBorder="1" applyAlignment="1">
      <alignment horizontal="left" vertical="center"/>
    </xf>
    <xf numFmtId="0" fontId="1" fillId="5" borderId="16" xfId="0" applyFont="1" applyFill="1" applyBorder="1" applyAlignment="1"/>
    <xf numFmtId="0" fontId="1" fillId="5" borderId="15" xfId="0" applyFont="1" applyFill="1" applyBorder="1"/>
    <xf numFmtId="0" fontId="1" fillId="2" borderId="16" xfId="0" applyFont="1" applyFill="1" applyBorder="1"/>
    <xf numFmtId="0" fontId="1" fillId="4" borderId="17" xfId="0" applyFont="1" applyFill="1" applyBorder="1"/>
    <xf numFmtId="0" fontId="1" fillId="5" borderId="16" xfId="0" applyFont="1" applyFill="1" applyBorder="1"/>
    <xf numFmtId="0" fontId="0" fillId="4" borderId="0" xfId="0" applyFill="1" applyBorder="1" applyAlignment="1">
      <alignment horizontal="left" vertical="center" wrapText="1"/>
    </xf>
    <xf numFmtId="0" fontId="0" fillId="2" borderId="6" xfId="0" applyFill="1" applyBorder="1" applyAlignment="1"/>
    <xf numFmtId="0" fontId="0" fillId="7" borderId="0" xfId="0" applyFill="1" applyBorder="1" applyAlignment="1">
      <alignment horizontal="left" vertical="center" wrapText="1"/>
    </xf>
    <xf numFmtId="0" fontId="0" fillId="7" borderId="3" xfId="0" applyFill="1" applyBorder="1"/>
    <xf numFmtId="0" fontId="0" fillId="7" borderId="0" xfId="0" applyFill="1" applyBorder="1"/>
    <xf numFmtId="0" fontId="0" fillId="7" borderId="4" xfId="0" applyFill="1" applyBorder="1"/>
    <xf numFmtId="0" fontId="0" fillId="7" borderId="0" xfId="0" applyFill="1"/>
    <xf numFmtId="0" fontId="0" fillId="7" borderId="3" xfId="0" applyFill="1" applyBorder="1" applyAlignment="1"/>
    <xf numFmtId="0" fontId="0" fillId="7" borderId="0" xfId="0" applyFill="1" applyBorder="1" applyAlignment="1"/>
    <xf numFmtId="0" fontId="0" fillId="7" borderId="4" xfId="0" applyFill="1" applyBorder="1" applyAlignment="1"/>
    <xf numFmtId="0" fontId="0" fillId="4" borderId="3" xfId="0" applyFill="1" applyBorder="1"/>
    <xf numFmtId="0" fontId="0" fillId="4" borderId="0" xfId="0" applyFill="1" applyBorder="1"/>
    <xf numFmtId="0" fontId="0" fillId="4" borderId="0" xfId="0" applyFill="1"/>
    <xf numFmtId="0" fontId="4" fillId="7" borderId="0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/>
    <xf numFmtId="0" fontId="4" fillId="7" borderId="0" xfId="0" applyFont="1" applyFill="1" applyBorder="1" applyAlignment="1"/>
    <xf numFmtId="0" fontId="4" fillId="7" borderId="4" xfId="0" applyFont="1" applyFill="1" applyBorder="1" applyAlignment="1"/>
    <xf numFmtId="0" fontId="4" fillId="7" borderId="3" xfId="0" applyFont="1" applyFill="1" applyBorder="1"/>
    <xf numFmtId="0" fontId="4" fillId="7" borderId="0" xfId="0" applyFont="1" applyFill="1" applyBorder="1"/>
    <xf numFmtId="0" fontId="4" fillId="7" borderId="4" xfId="0" applyFont="1" applyFill="1" applyBorder="1"/>
    <xf numFmtId="0" fontId="4" fillId="7" borderId="0" xfId="0" applyFont="1" applyFill="1"/>
    <xf numFmtId="0" fontId="1" fillId="0" borderId="1" xfId="0" applyFont="1" applyBorder="1"/>
    <xf numFmtId="0" fontId="2" fillId="0" borderId="1" xfId="0" applyFont="1" applyBorder="1" applyAlignment="1"/>
    <xf numFmtId="0" fontId="0" fillId="0" borderId="1" xfId="0" applyBorder="1" applyAlignment="1">
      <alignment horizontal="left" vertical="center" wrapText="1"/>
    </xf>
    <xf numFmtId="0" fontId="0" fillId="5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/>
    <xf numFmtId="0" fontId="0" fillId="2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right" vertical="center" wrapText="1"/>
    </xf>
    <xf numFmtId="0" fontId="0" fillId="8" borderId="1" xfId="0" applyFill="1" applyBorder="1"/>
    <xf numFmtId="0" fontId="0" fillId="0" borderId="1" xfId="0" applyFont="1" applyBorder="1"/>
    <xf numFmtId="0" fontId="0" fillId="7" borderId="1" xfId="0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/>
    <xf numFmtId="0" fontId="0" fillId="2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/>
    <xf numFmtId="0" fontId="0" fillId="2" borderId="1" xfId="0" applyFont="1" applyFill="1" applyBorder="1"/>
    <xf numFmtId="0" fontId="0" fillId="4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5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9" borderId="0" xfId="0" applyFill="1" applyBorder="1" applyAlignment="1">
      <alignment horizontal="left" vertical="center" wrapText="1"/>
    </xf>
    <xf numFmtId="0" fontId="0" fillId="9" borderId="5" xfId="0" applyFont="1" applyFill="1" applyBorder="1" applyAlignment="1">
      <alignment horizontal="right" vertical="center" wrapText="1"/>
    </xf>
    <xf numFmtId="0" fontId="0" fillId="9" borderId="5" xfId="0" applyFill="1" applyBorder="1" applyAlignment="1"/>
    <xf numFmtId="0" fontId="0" fillId="9" borderId="6" xfId="0" applyFill="1" applyBorder="1" applyAlignment="1"/>
    <xf numFmtId="0" fontId="0" fillId="9" borderId="7" xfId="0" applyFill="1" applyBorder="1" applyAlignment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3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3" xfId="0" applyFill="1" applyBorder="1" applyAlignment="1"/>
    <xf numFmtId="0" fontId="0" fillId="9" borderId="0" xfId="0" applyFill="1" applyBorder="1" applyAlignment="1"/>
    <xf numFmtId="0" fontId="0" fillId="9" borderId="4" xfId="0" applyFill="1" applyBorder="1" applyAlignment="1"/>
    <xf numFmtId="0" fontId="0" fillId="9" borderId="0" xfId="0" applyFont="1" applyFill="1" applyBorder="1" applyAlignment="1">
      <alignment horizontal="left" vertical="center" wrapText="1"/>
    </xf>
    <xf numFmtId="0" fontId="0" fillId="9" borderId="3" xfId="0" applyFont="1" applyFill="1" applyBorder="1" applyAlignment="1"/>
    <xf numFmtId="0" fontId="0" fillId="9" borderId="0" xfId="0" applyFont="1" applyFill="1" applyBorder="1" applyAlignment="1"/>
    <xf numFmtId="0" fontId="0" fillId="9" borderId="4" xfId="0" applyFont="1" applyFill="1" applyBorder="1" applyAlignment="1"/>
    <xf numFmtId="0" fontId="0" fillId="9" borderId="3" xfId="0" applyFont="1" applyFill="1" applyBorder="1"/>
    <xf numFmtId="0" fontId="0" fillId="9" borderId="0" xfId="0" applyFont="1" applyFill="1" applyBorder="1"/>
    <xf numFmtId="0" fontId="0" fillId="9" borderId="4" xfId="0" applyFont="1" applyFill="1" applyBorder="1"/>
    <xf numFmtId="0" fontId="0" fillId="4" borderId="0" xfId="0" applyFill="1" applyBorder="1" applyAlignment="1"/>
    <xf numFmtId="0" fontId="0" fillId="4" borderId="3" xfId="0" applyFill="1" applyBorder="1" applyAlignment="1"/>
    <xf numFmtId="0" fontId="0" fillId="4" borderId="0" xfId="0" applyFont="1" applyFill="1"/>
    <xf numFmtId="0" fontId="0" fillId="4" borderId="3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" fillId="6" borderId="18" xfId="0" applyFont="1" applyFill="1" applyBorder="1" applyAlignment="1">
      <alignment horizontal="center" vertical="center" wrapText="1"/>
    </xf>
    <xf numFmtId="17" fontId="2" fillId="3" borderId="19" xfId="0" applyNumberFormat="1" applyFont="1" applyFill="1" applyBorder="1" applyAlignment="1">
      <alignment horizontal="center" textRotation="90" wrapText="1"/>
    </xf>
    <xf numFmtId="0" fontId="1" fillId="4" borderId="16" xfId="0" applyFont="1" applyFill="1" applyBorder="1"/>
    <xf numFmtId="0" fontId="0" fillId="4" borderId="6" xfId="0" applyFill="1" applyBorder="1"/>
    <xf numFmtId="0" fontId="2" fillId="0" borderId="1" xfId="0" applyFont="1" applyBorder="1" applyAlignment="1">
      <alignment textRotation="90" wrapText="1"/>
    </xf>
    <xf numFmtId="17" fontId="2" fillId="3" borderId="20" xfId="0" applyNumberFormat="1" applyFont="1" applyFill="1" applyBorder="1" applyAlignment="1">
      <alignment horizontal="center" textRotation="90" wrapText="1"/>
    </xf>
    <xf numFmtId="0" fontId="3" fillId="3" borderId="18" xfId="0" applyFont="1" applyFill="1" applyBorder="1" applyAlignment="1">
      <alignment horizontal="center" vertical="center" wrapText="1"/>
    </xf>
    <xf numFmtId="17" fontId="2" fillId="3" borderId="21" xfId="0" applyNumberFormat="1" applyFont="1" applyFill="1" applyBorder="1" applyAlignment="1">
      <alignment horizontal="center" textRotation="90" wrapText="1"/>
    </xf>
    <xf numFmtId="0" fontId="0" fillId="9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textRotation="90" wrapText="1"/>
    </xf>
    <xf numFmtId="0" fontId="1" fillId="2" borderId="1" xfId="0" applyFont="1" applyFill="1" applyBorder="1" applyAlignment="1">
      <alignment horizontal="left" vertical="center" textRotation="90" wrapText="1"/>
    </xf>
    <xf numFmtId="0" fontId="1" fillId="4" borderId="1" xfId="0" applyFont="1" applyFill="1" applyBorder="1" applyAlignment="1">
      <alignment horizontal="left" vertical="center" textRotation="90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4" borderId="22" xfId="0" applyFont="1" applyFill="1" applyBorder="1" applyAlignment="1">
      <alignment horizontal="left" vertical="center" wrapText="1"/>
    </xf>
    <xf numFmtId="17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17" fontId="1" fillId="6" borderId="1" xfId="0" applyNumberFormat="1" applyFont="1" applyFill="1" applyBorder="1" applyAlignment="1">
      <alignment horizontal="center" vertical="center"/>
    </xf>
    <xf numFmtId="17" fontId="1" fillId="6" borderId="8" xfId="0" applyNumberFormat="1" applyFont="1" applyFill="1" applyBorder="1" applyAlignment="1">
      <alignment horizontal="center"/>
    </xf>
    <xf numFmtId="17" fontId="1" fillId="6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Kits distributed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'2020'!$X$211:$AI$211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('2020'!$E$186,'2020'!$H$186,'2020'!$K$186,'2020'!$N$186,'2020'!$Q$186,'2020'!$T$186,'2020'!$W$186,'2020'!$Z$186,'2020'!$AC$186,'2020'!$AF$186,'2020'!$AI$186,'2020'!$AL$186)</c:f>
              <c:numCache>
                <c:formatCode>General</c:formatCode>
                <c:ptCount val="12"/>
                <c:pt idx="0">
                  <c:v>409</c:v>
                </c:pt>
                <c:pt idx="1">
                  <c:v>707</c:v>
                </c:pt>
                <c:pt idx="2">
                  <c:v>488</c:v>
                </c:pt>
                <c:pt idx="3">
                  <c:v>1187</c:v>
                </c:pt>
                <c:pt idx="4">
                  <c:v>1476</c:v>
                </c:pt>
                <c:pt idx="5">
                  <c:v>1424</c:v>
                </c:pt>
                <c:pt idx="6">
                  <c:v>1115</c:v>
                </c:pt>
                <c:pt idx="7">
                  <c:v>1233</c:v>
                </c:pt>
                <c:pt idx="8">
                  <c:v>906</c:v>
                </c:pt>
                <c:pt idx="9">
                  <c:v>824</c:v>
                </c:pt>
                <c:pt idx="10">
                  <c:v>570</c:v>
                </c:pt>
                <c:pt idx="11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7-428D-9039-0D1124B1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90512"/>
        <c:axId val="1454480480"/>
      </c:barChart>
      <c:catAx>
        <c:axId val="1205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80480"/>
        <c:crosses val="autoZero"/>
        <c:auto val="1"/>
        <c:lblAlgn val="ctr"/>
        <c:lblOffset val="100"/>
        <c:noMultiLvlLbl val="0"/>
      </c:catAx>
      <c:valAx>
        <c:axId val="14544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Reversals reported (2020)</a:t>
            </a:r>
          </a:p>
        </c:rich>
      </c:tx>
      <c:layout>
        <c:manualLayout>
          <c:xMode val="edge"/>
          <c:yMode val="edge"/>
          <c:x val="0.26143271895482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'2020'!$X$211:$AI$211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('2020'!$F$186,'2020'!$I$186,'2020'!$L$186,'2020'!$O$186,'2020'!$R$186,'2020'!$U$186,'2020'!$X$186,'2020'!$AA$186,'2020'!$AD$186,'2020'!$AG$186,'2020'!$AJ$186,'2020'!$AM$186)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7-423B-91D0-112A8D43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59280"/>
        <c:axId val="1454493792"/>
      </c:barChart>
      <c:catAx>
        <c:axId val="8245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93792"/>
        <c:crosses val="autoZero"/>
        <c:auto val="1"/>
        <c:lblAlgn val="ctr"/>
        <c:lblOffset val="100"/>
        <c:noMultiLvlLbl val="0"/>
      </c:catAx>
      <c:valAx>
        <c:axId val="14544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5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Distributed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('2019'!$B$135,'2019'!$E$135,'2019'!$H$135,'2019'!$K$135,'2019'!$N$135,'2019'!$Q$135,'2019'!$T$135,'2019'!$W$135,'2019'!$Z$135,'2019'!$AC$135,'2019'!$AF$135,'2019'!$AI$135)</c:f>
              <c:numCache>
                <c:formatCode>General</c:formatCode>
                <c:ptCount val="12"/>
                <c:pt idx="0">
                  <c:v>344</c:v>
                </c:pt>
                <c:pt idx="1">
                  <c:v>410</c:v>
                </c:pt>
                <c:pt idx="2">
                  <c:v>266</c:v>
                </c:pt>
                <c:pt idx="3">
                  <c:v>381</c:v>
                </c:pt>
                <c:pt idx="4">
                  <c:v>307</c:v>
                </c:pt>
                <c:pt idx="5">
                  <c:v>599</c:v>
                </c:pt>
                <c:pt idx="6">
                  <c:v>426</c:v>
                </c:pt>
                <c:pt idx="7">
                  <c:v>375</c:v>
                </c:pt>
                <c:pt idx="8">
                  <c:v>397</c:v>
                </c:pt>
                <c:pt idx="9">
                  <c:v>717</c:v>
                </c:pt>
                <c:pt idx="10">
                  <c:v>314</c:v>
                </c:pt>
                <c:pt idx="11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9-45DE-985E-376A165C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227712"/>
        <c:axId val="1454470080"/>
      </c:barChart>
      <c:catAx>
        <c:axId val="13322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70080"/>
        <c:crosses val="autoZero"/>
        <c:auto val="1"/>
        <c:lblAlgn val="ctr"/>
        <c:lblOffset val="100"/>
        <c:noMultiLvlLbl val="0"/>
      </c:catAx>
      <c:valAx>
        <c:axId val="1454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Distributed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'2020'!$X$211:$AI$211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('2019'!$B$135,'2019'!$E$135,'2019'!$H$135,'2019'!$K$135,'2019'!$N$135,'2019'!$Q$135,'2019'!$T$135,'2019'!$W$135,'2019'!$Z$135,'2019'!$AC$135,'2019'!$AF$135,'2019'!$AI$135)</c:f>
              <c:numCache>
                <c:formatCode>General</c:formatCode>
                <c:ptCount val="12"/>
                <c:pt idx="0">
                  <c:v>344</c:v>
                </c:pt>
                <c:pt idx="1">
                  <c:v>410</c:v>
                </c:pt>
                <c:pt idx="2">
                  <c:v>266</c:v>
                </c:pt>
                <c:pt idx="3">
                  <c:v>381</c:v>
                </c:pt>
                <c:pt idx="4">
                  <c:v>307</c:v>
                </c:pt>
                <c:pt idx="5">
                  <c:v>599</c:v>
                </c:pt>
                <c:pt idx="6">
                  <c:v>426</c:v>
                </c:pt>
                <c:pt idx="7">
                  <c:v>375</c:v>
                </c:pt>
                <c:pt idx="8">
                  <c:v>397</c:v>
                </c:pt>
                <c:pt idx="9">
                  <c:v>717</c:v>
                </c:pt>
                <c:pt idx="10">
                  <c:v>314</c:v>
                </c:pt>
                <c:pt idx="11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59B-A01E-4DB42F3F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227712"/>
        <c:axId val="1454470080"/>
      </c:barChart>
      <c:catAx>
        <c:axId val="1332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70080"/>
        <c:crosses val="autoZero"/>
        <c:auto val="1"/>
        <c:lblAlgn val="ctr"/>
        <c:lblOffset val="100"/>
        <c:noMultiLvlLbl val="0"/>
      </c:catAx>
      <c:valAx>
        <c:axId val="1454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Reversal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'2020'!$X$211:$AI$211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('2019'!$C$135,'2019'!$F$135,'2019'!$I$135,'2019'!$L$135,'2019'!$O$135,'2019'!$R$135,'2019'!$U$135,'2019'!$X$135,'2019'!$AA$135,'2019'!$AD$135,'2019'!$AG$135,'2019'!$AJ$135)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18</c:v>
                </c:pt>
                <c:pt idx="9">
                  <c:v>20</c:v>
                </c:pt>
                <c:pt idx="10">
                  <c:v>12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8-42B1-88F9-EC25ECC8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807472"/>
        <c:axId val="1454477152"/>
      </c:barChart>
      <c:catAx>
        <c:axId val="9048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77152"/>
        <c:crosses val="autoZero"/>
        <c:auto val="1"/>
        <c:lblAlgn val="ctr"/>
        <c:lblOffset val="100"/>
        <c:noMultiLvlLbl val="0"/>
      </c:catAx>
      <c:valAx>
        <c:axId val="14544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Distributed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('2019'!$B$135,'2019'!$E$135,'2019'!$H$135,'2019'!$K$135,'2019'!$N$135,'2019'!$Q$135,'2019'!$T$135,'2019'!$W$135,'2019'!$Z$135,'2019'!$AC$135,'2019'!$AF$135,'2019'!$AI$135)</c:f>
              <c:numCache>
                <c:formatCode>General</c:formatCode>
                <c:ptCount val="12"/>
                <c:pt idx="0">
                  <c:v>344</c:v>
                </c:pt>
                <c:pt idx="1">
                  <c:v>410</c:v>
                </c:pt>
                <c:pt idx="2">
                  <c:v>266</c:v>
                </c:pt>
                <c:pt idx="3">
                  <c:v>381</c:v>
                </c:pt>
                <c:pt idx="4">
                  <c:v>307</c:v>
                </c:pt>
                <c:pt idx="5">
                  <c:v>599</c:v>
                </c:pt>
                <c:pt idx="6">
                  <c:v>426</c:v>
                </c:pt>
                <c:pt idx="7">
                  <c:v>375</c:v>
                </c:pt>
                <c:pt idx="8">
                  <c:v>397</c:v>
                </c:pt>
                <c:pt idx="9">
                  <c:v>717</c:v>
                </c:pt>
                <c:pt idx="10">
                  <c:v>314</c:v>
                </c:pt>
                <c:pt idx="11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1-4402-95C6-3C594902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227712"/>
        <c:axId val="1454470080"/>
      </c:barChart>
      <c:catAx>
        <c:axId val="13322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70080"/>
        <c:crosses val="autoZero"/>
        <c:auto val="1"/>
        <c:lblAlgn val="ctr"/>
        <c:lblOffset val="100"/>
        <c:noMultiLvlLbl val="0"/>
      </c:catAx>
      <c:valAx>
        <c:axId val="1454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Reversal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('2019'!$C$135,'2019'!$F$135,'2019'!$I$135,'2019'!$L$135,'2019'!$O$135,'2019'!$R$135,'2019'!$U$135,'2019'!$X$135,'2019'!$AA$135,'2019'!$AD$135,'2019'!$AG$135,'2019'!$AJ$135)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18</c:v>
                </c:pt>
                <c:pt idx="9">
                  <c:v>20</c:v>
                </c:pt>
                <c:pt idx="10">
                  <c:v>12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B-46A3-993C-99EAE5D6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807472"/>
        <c:axId val="1454477152"/>
      </c:barChart>
      <c:catAx>
        <c:axId val="90480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77152"/>
        <c:crosses val="autoZero"/>
        <c:auto val="1"/>
        <c:lblAlgn val="ctr"/>
        <c:lblOffset val="100"/>
        <c:noMultiLvlLbl val="0"/>
      </c:catAx>
      <c:valAx>
        <c:axId val="14544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166688</xdr:colOff>
      <xdr:row>202</xdr:row>
      <xdr:rowOff>69055</xdr:rowOff>
    </xdr:from>
    <xdr:to>
      <xdr:col>21</xdr:col>
      <xdr:colOff>293688</xdr:colOff>
      <xdr:row>216</xdr:row>
      <xdr:rowOff>145255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97057-2F9A-47E2-AA70-75E5B4C5D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170656</xdr:colOff>
      <xdr:row>220</xdr:row>
      <xdr:rowOff>76199</xdr:rowOff>
    </xdr:from>
    <xdr:to>
      <xdr:col>21</xdr:col>
      <xdr:colOff>297656</xdr:colOff>
      <xdr:row>231</xdr:row>
      <xdr:rowOff>26192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CCDA1-9794-4D04-8B91-A242DA848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217</xdr:row>
      <xdr:rowOff>0</xdr:rowOff>
    </xdr:from>
    <xdr:to>
      <xdr:col>38</xdr:col>
      <xdr:colOff>152400</xdr:colOff>
      <xdr:row>231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A406F5-2B29-4968-A4D3-E4C320805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207</xdr:row>
      <xdr:rowOff>142875</xdr:rowOff>
    </xdr:from>
    <xdr:to>
      <xdr:col>13</xdr:col>
      <xdr:colOff>123825</xdr:colOff>
      <xdr:row>216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38FA5A-51A8-40CB-B412-23938BAA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216</xdr:row>
      <xdr:rowOff>133350</xdr:rowOff>
    </xdr:from>
    <xdr:to>
      <xdr:col>13</xdr:col>
      <xdr:colOff>161925</xdr:colOff>
      <xdr:row>231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C928A-4C50-47B0-8A16-F3EAFE0C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39687</xdr:colOff>
      <xdr:row>135</xdr:row>
      <xdr:rowOff>1588</xdr:rowOff>
    </xdr:from>
    <xdr:to>
      <xdr:col>27</xdr:col>
      <xdr:colOff>166687</xdr:colOff>
      <xdr:row>149</xdr:row>
      <xdr:rowOff>77788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B0925-A64E-49D9-B701-BDA2FB42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91281</xdr:colOff>
      <xdr:row>134</xdr:row>
      <xdr:rowOff>9525</xdr:rowOff>
    </xdr:from>
    <xdr:to>
      <xdr:col>30</xdr:col>
      <xdr:colOff>218281</xdr:colOff>
      <xdr:row>148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2A0BD-A12C-4D75-AD76-9A76813F2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19_Staff%20Folders\Amanda%20Muller\Narcan%20Program\Reporting\Narcan%20Distribution%20by%20Provider%20Y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der Monthly Reports"/>
      <sheetName val="SOR Year 1"/>
      <sheetName val="SOR Year 2"/>
      <sheetName val="Orders"/>
      <sheetName val="STR Year 1 Purchases"/>
      <sheetName val="SFY 17 18 Purchases"/>
      <sheetName val="STR Year 2"/>
      <sheetName val="SHIP Totals"/>
      <sheetName val="Hospital ED Programs"/>
      <sheetName val="DCF HQ"/>
      <sheetName val="EMS Fire Leave Behind"/>
      <sheetName val="STR Year 2 Survey"/>
      <sheetName val="Contacts"/>
      <sheetName val="FPCA Monthly Reports"/>
      <sheetName val="Rate of Enrolled"/>
      <sheetName val="FSA Monthly Reports"/>
      <sheetName val="For Profits"/>
      <sheetName val="Dr Barnett Standing Order"/>
      <sheetName val="STR Year 1 Reversa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8311-6662-4C36-9616-0FE69BAE3D53}">
  <sheetPr filterMode="1"/>
  <dimension ref="A1:AN198"/>
  <sheetViews>
    <sheetView workbookViewId="0"/>
  </sheetViews>
  <sheetFormatPr defaultRowHeight="30" customHeight="1" x14ac:dyDescent="0.25"/>
  <cols>
    <col min="1" max="1" width="82.28515625" style="87" customWidth="1"/>
    <col min="2" max="40" width="8.28515625" style="87" customWidth="1"/>
    <col min="41" max="16384" width="9.140625" style="87"/>
  </cols>
  <sheetData>
    <row r="1" spans="1:40" s="75" customFormat="1" ht="30" customHeight="1" x14ac:dyDescent="0.25">
      <c r="A1" s="37" t="s">
        <v>69</v>
      </c>
      <c r="B1" s="169" t="s">
        <v>200</v>
      </c>
      <c r="C1" s="169"/>
      <c r="D1" s="169"/>
      <c r="E1" s="170">
        <v>43831</v>
      </c>
      <c r="F1" s="170"/>
      <c r="G1" s="170"/>
      <c r="H1" s="170">
        <v>43862</v>
      </c>
      <c r="I1" s="170"/>
      <c r="J1" s="170"/>
      <c r="K1" s="170">
        <v>43891</v>
      </c>
      <c r="L1" s="170"/>
      <c r="M1" s="170"/>
      <c r="N1" s="170">
        <v>43922</v>
      </c>
      <c r="O1" s="170"/>
      <c r="P1" s="170"/>
      <c r="Q1" s="168">
        <v>43952</v>
      </c>
      <c r="R1" s="168"/>
      <c r="S1" s="168"/>
      <c r="T1" s="168">
        <v>43983</v>
      </c>
      <c r="U1" s="168"/>
      <c r="V1" s="168"/>
      <c r="W1" s="168">
        <v>44013</v>
      </c>
      <c r="X1" s="168"/>
      <c r="Y1" s="168"/>
      <c r="Z1" s="168">
        <v>44044</v>
      </c>
      <c r="AA1" s="168"/>
      <c r="AB1" s="168"/>
      <c r="AC1" s="168">
        <v>44075</v>
      </c>
      <c r="AD1" s="168"/>
      <c r="AE1" s="168"/>
      <c r="AF1" s="168">
        <v>44105</v>
      </c>
      <c r="AG1" s="168"/>
      <c r="AH1" s="168"/>
      <c r="AI1" s="168">
        <v>44136</v>
      </c>
      <c r="AJ1" s="168"/>
      <c r="AK1" s="168"/>
      <c r="AL1" s="168">
        <v>44166</v>
      </c>
      <c r="AM1" s="168"/>
      <c r="AN1" s="168"/>
    </row>
    <row r="2" spans="1:40" s="76" customFormat="1" ht="105.75" customHeight="1" x14ac:dyDescent="0.2">
      <c r="A2" s="38" t="s">
        <v>137</v>
      </c>
      <c r="B2" s="25" t="s">
        <v>63</v>
      </c>
      <c r="C2" s="25" t="s">
        <v>67</v>
      </c>
      <c r="D2" s="25" t="s">
        <v>68</v>
      </c>
      <c r="E2" s="25" t="s">
        <v>63</v>
      </c>
      <c r="F2" s="25" t="s">
        <v>67</v>
      </c>
      <c r="G2" s="25" t="s">
        <v>68</v>
      </c>
      <c r="H2" s="25" t="s">
        <v>63</v>
      </c>
      <c r="I2" s="25" t="s">
        <v>67</v>
      </c>
      <c r="J2" s="25" t="s">
        <v>68</v>
      </c>
      <c r="K2" s="25" t="s">
        <v>63</v>
      </c>
      <c r="L2" s="25" t="s">
        <v>67</v>
      </c>
      <c r="M2" s="25" t="s">
        <v>68</v>
      </c>
      <c r="N2" s="25" t="s">
        <v>63</v>
      </c>
      <c r="O2" s="25" t="s">
        <v>67</v>
      </c>
      <c r="P2" s="25" t="s">
        <v>68</v>
      </c>
      <c r="Q2" s="25" t="s">
        <v>63</v>
      </c>
      <c r="R2" s="25" t="s">
        <v>67</v>
      </c>
      <c r="S2" s="25" t="s">
        <v>68</v>
      </c>
      <c r="T2" s="25" t="s">
        <v>63</v>
      </c>
      <c r="U2" s="25" t="s">
        <v>67</v>
      </c>
      <c r="V2" s="25" t="s">
        <v>68</v>
      </c>
      <c r="W2" s="25" t="s">
        <v>63</v>
      </c>
      <c r="X2" s="25" t="s">
        <v>67</v>
      </c>
      <c r="Y2" s="25" t="s">
        <v>68</v>
      </c>
      <c r="Z2" s="25" t="s">
        <v>63</v>
      </c>
      <c r="AA2" s="25" t="s">
        <v>67</v>
      </c>
      <c r="AB2" s="25" t="s">
        <v>68</v>
      </c>
      <c r="AC2" s="25" t="s">
        <v>63</v>
      </c>
      <c r="AD2" s="25" t="s">
        <v>67</v>
      </c>
      <c r="AE2" s="25" t="s">
        <v>68</v>
      </c>
      <c r="AF2" s="25" t="s">
        <v>63</v>
      </c>
      <c r="AG2" s="25" t="s">
        <v>67</v>
      </c>
      <c r="AH2" s="25" t="s">
        <v>68</v>
      </c>
      <c r="AI2" s="25" t="s">
        <v>63</v>
      </c>
      <c r="AJ2" s="25" t="s">
        <v>67</v>
      </c>
      <c r="AK2" s="25" t="s">
        <v>68</v>
      </c>
      <c r="AL2" s="25" t="s">
        <v>63</v>
      </c>
      <c r="AM2" s="25" t="s">
        <v>67</v>
      </c>
      <c r="AN2" s="25" t="s">
        <v>68</v>
      </c>
    </row>
    <row r="3" spans="1:40" ht="30" hidden="1" customHeight="1" x14ac:dyDescent="0.25">
      <c r="A3" s="77" t="s">
        <v>33</v>
      </c>
      <c r="B3" s="78">
        <f>SUM(E3,H3,K3,N3,Q3,T3,W3,Z3,AC3,AF3,AI3,AL3)</f>
        <v>21</v>
      </c>
      <c r="C3" s="79">
        <f>SUM(F3,I3,L3,O3,R3,U3,X3,AA3,AD3,AG3,AJ3,AM3)</f>
        <v>8</v>
      </c>
      <c r="D3" s="80">
        <f>SUM(G3,J3,M3,P3,S3,V3,Y3,AB3,AE3,AH3,AK3,AN3)</f>
        <v>0</v>
      </c>
      <c r="E3" s="81">
        <v>21</v>
      </c>
      <c r="F3" s="82">
        <v>8</v>
      </c>
      <c r="G3" s="83">
        <v>0</v>
      </c>
      <c r="H3" s="81"/>
      <c r="I3" s="82"/>
      <c r="J3" s="83"/>
      <c r="K3" s="84"/>
      <c r="L3" s="85"/>
      <c r="M3" s="86"/>
      <c r="N3" s="84"/>
      <c r="O3" s="85"/>
      <c r="P3" s="86"/>
      <c r="Q3" s="84"/>
      <c r="R3" s="85"/>
      <c r="S3" s="86"/>
      <c r="T3" s="84"/>
      <c r="U3" s="85"/>
      <c r="V3" s="86"/>
      <c r="W3" s="84"/>
      <c r="X3" s="85"/>
      <c r="Y3" s="86"/>
      <c r="Z3" s="84"/>
      <c r="AA3" s="85"/>
      <c r="AB3" s="86"/>
      <c r="AC3" s="84"/>
      <c r="AD3" s="85"/>
      <c r="AE3" s="86"/>
      <c r="AF3" s="84"/>
      <c r="AG3" s="85"/>
      <c r="AH3" s="86"/>
      <c r="AI3" s="84"/>
      <c r="AJ3" s="85"/>
      <c r="AK3" s="86"/>
      <c r="AL3" s="84"/>
      <c r="AM3" s="85"/>
      <c r="AN3" s="86"/>
    </row>
    <row r="4" spans="1:40" ht="30" hidden="1" customHeight="1" x14ac:dyDescent="0.25">
      <c r="A4" s="88" t="s">
        <v>146</v>
      </c>
      <c r="B4" s="78">
        <f t="shared" ref="B4:C20" si="0">SUM(E4,H4,K4,N4,Q4,T4,W4,Z4,AC4,AF4,AI4,AL4)</f>
        <v>0</v>
      </c>
      <c r="C4" s="79">
        <f t="shared" si="0"/>
        <v>0</v>
      </c>
      <c r="D4" s="80">
        <f t="shared" ref="D4:D70" si="1">SUM(G4,J4,M4,P4,S4,V4,Y4,AB4,AE4,AH4,AK4,AN4)</f>
        <v>0</v>
      </c>
      <c r="E4" s="84"/>
      <c r="F4" s="85"/>
      <c r="G4" s="86"/>
      <c r="H4" s="84"/>
      <c r="I4" s="85"/>
      <c r="J4" s="86"/>
      <c r="K4" s="84"/>
      <c r="L4" s="85"/>
      <c r="M4" s="86"/>
      <c r="N4" s="84"/>
      <c r="O4" s="85"/>
      <c r="P4" s="86"/>
      <c r="Q4" s="84"/>
      <c r="R4" s="85"/>
      <c r="S4" s="86"/>
      <c r="T4" s="84"/>
      <c r="U4" s="85"/>
      <c r="V4" s="86"/>
      <c r="W4" s="84"/>
      <c r="X4" s="85"/>
      <c r="Y4" s="86"/>
      <c r="Z4" s="84"/>
      <c r="AA4" s="85"/>
      <c r="AB4" s="86"/>
      <c r="AC4" s="84"/>
      <c r="AD4" s="85"/>
      <c r="AE4" s="86"/>
      <c r="AF4" s="84"/>
      <c r="AG4" s="85"/>
      <c r="AH4" s="86"/>
      <c r="AI4" s="84"/>
      <c r="AJ4" s="85"/>
      <c r="AK4" s="86"/>
      <c r="AL4" s="84"/>
      <c r="AM4" s="85"/>
      <c r="AN4" s="86"/>
    </row>
    <row r="5" spans="1:40" ht="30" hidden="1" customHeight="1" x14ac:dyDescent="0.25">
      <c r="A5" s="88" t="s">
        <v>122</v>
      </c>
      <c r="B5" s="78">
        <f t="shared" si="0"/>
        <v>7</v>
      </c>
      <c r="C5" s="79">
        <f t="shared" si="0"/>
        <v>0</v>
      </c>
      <c r="D5" s="80">
        <f t="shared" si="1"/>
        <v>0</v>
      </c>
      <c r="E5" s="81">
        <v>7</v>
      </c>
      <c r="F5" s="82">
        <v>0</v>
      </c>
      <c r="G5" s="83">
        <v>0</v>
      </c>
      <c r="H5" s="81"/>
      <c r="I5" s="82"/>
      <c r="J5" s="83"/>
      <c r="K5" s="81"/>
      <c r="L5" s="82"/>
      <c r="M5" s="83"/>
      <c r="N5" s="81"/>
      <c r="O5" s="82"/>
      <c r="P5" s="83"/>
      <c r="Q5" s="84"/>
      <c r="R5" s="85"/>
      <c r="S5" s="86"/>
      <c r="T5" s="84"/>
      <c r="U5" s="85"/>
      <c r="V5" s="86"/>
      <c r="W5" s="84"/>
      <c r="X5" s="85"/>
      <c r="Y5" s="86"/>
      <c r="Z5" s="84"/>
      <c r="AA5" s="85"/>
      <c r="AB5" s="86"/>
      <c r="AC5" s="84"/>
      <c r="AD5" s="85"/>
      <c r="AE5" s="86"/>
      <c r="AF5" s="84"/>
      <c r="AG5" s="85"/>
      <c r="AH5" s="86"/>
      <c r="AI5" s="84"/>
      <c r="AJ5" s="85"/>
      <c r="AK5" s="86"/>
      <c r="AL5" s="84"/>
      <c r="AM5" s="85"/>
      <c r="AN5" s="86"/>
    </row>
    <row r="6" spans="1:40" ht="30" hidden="1" customHeight="1" x14ac:dyDescent="0.25">
      <c r="A6" s="88" t="s">
        <v>150</v>
      </c>
      <c r="B6" s="78">
        <f t="shared" si="0"/>
        <v>0</v>
      </c>
      <c r="C6" s="79">
        <f t="shared" si="0"/>
        <v>0</v>
      </c>
      <c r="D6" s="80">
        <f t="shared" si="1"/>
        <v>0</v>
      </c>
      <c r="E6" s="84"/>
      <c r="F6" s="85"/>
      <c r="G6" s="86"/>
      <c r="H6" s="84"/>
      <c r="I6" s="85"/>
      <c r="J6" s="86"/>
      <c r="K6" s="84"/>
      <c r="L6" s="85"/>
      <c r="M6" s="86"/>
      <c r="N6" s="84"/>
      <c r="O6" s="85"/>
      <c r="P6" s="86"/>
      <c r="Q6" s="84"/>
      <c r="R6" s="85"/>
      <c r="S6" s="86"/>
      <c r="T6" s="84"/>
      <c r="U6" s="85"/>
      <c r="V6" s="86"/>
      <c r="W6" s="84"/>
      <c r="X6" s="85"/>
      <c r="Y6" s="86"/>
      <c r="Z6" s="84"/>
      <c r="AA6" s="85"/>
      <c r="AB6" s="86"/>
      <c r="AC6" s="84"/>
      <c r="AD6" s="85"/>
      <c r="AE6" s="86"/>
      <c r="AF6" s="84"/>
      <c r="AG6" s="85"/>
      <c r="AH6" s="86"/>
      <c r="AI6" s="84"/>
      <c r="AJ6" s="85"/>
      <c r="AK6" s="86"/>
      <c r="AL6" s="84"/>
      <c r="AM6" s="85"/>
      <c r="AN6" s="86"/>
    </row>
    <row r="7" spans="1:40" ht="30" hidden="1" customHeight="1" x14ac:dyDescent="0.25">
      <c r="A7" s="88" t="s">
        <v>225</v>
      </c>
      <c r="B7" s="78">
        <f t="shared" si="0"/>
        <v>0</v>
      </c>
      <c r="C7" s="79">
        <f t="shared" si="0"/>
        <v>0</v>
      </c>
      <c r="D7" s="80">
        <f t="shared" si="1"/>
        <v>0</v>
      </c>
      <c r="E7" s="84">
        <v>0</v>
      </c>
      <c r="F7" s="85">
        <v>0</v>
      </c>
      <c r="G7" s="86">
        <v>0</v>
      </c>
      <c r="H7" s="84"/>
      <c r="I7" s="85"/>
      <c r="J7" s="86"/>
      <c r="K7" s="84"/>
      <c r="L7" s="85"/>
      <c r="M7" s="86"/>
      <c r="N7" s="84"/>
      <c r="O7" s="85"/>
      <c r="P7" s="86"/>
      <c r="Q7" s="84"/>
      <c r="R7" s="85"/>
      <c r="S7" s="86"/>
      <c r="T7" s="84"/>
      <c r="U7" s="85"/>
      <c r="V7" s="86"/>
      <c r="W7" s="84"/>
      <c r="X7" s="85"/>
      <c r="Y7" s="86"/>
      <c r="Z7" s="84"/>
      <c r="AA7" s="85"/>
      <c r="AB7" s="86"/>
      <c r="AC7" s="84"/>
      <c r="AD7" s="85"/>
      <c r="AE7" s="86"/>
      <c r="AF7" s="84"/>
      <c r="AG7" s="85"/>
      <c r="AH7" s="86"/>
      <c r="AI7" s="84"/>
      <c r="AJ7" s="85"/>
      <c r="AK7" s="86"/>
      <c r="AL7" s="84"/>
      <c r="AM7" s="85"/>
      <c r="AN7" s="86"/>
    </row>
    <row r="8" spans="1:40" ht="30" hidden="1" customHeight="1" x14ac:dyDescent="0.25">
      <c r="A8" s="88" t="s">
        <v>224</v>
      </c>
      <c r="B8" s="78">
        <f t="shared" si="0"/>
        <v>14</v>
      </c>
      <c r="C8" s="79">
        <f t="shared" si="0"/>
        <v>0</v>
      </c>
      <c r="D8" s="80">
        <f t="shared" si="1"/>
        <v>0</v>
      </c>
      <c r="E8" s="84">
        <v>14</v>
      </c>
      <c r="F8" s="85">
        <v>0</v>
      </c>
      <c r="G8" s="86">
        <v>0</v>
      </c>
      <c r="H8" s="84"/>
      <c r="I8" s="85"/>
      <c r="J8" s="86"/>
      <c r="K8" s="84"/>
      <c r="L8" s="85"/>
      <c r="M8" s="86"/>
      <c r="N8" s="84"/>
      <c r="O8" s="85"/>
      <c r="P8" s="86"/>
      <c r="Q8" s="84"/>
      <c r="R8" s="85"/>
      <c r="S8" s="86"/>
      <c r="T8" s="84"/>
      <c r="U8" s="85"/>
      <c r="V8" s="86"/>
      <c r="W8" s="84"/>
      <c r="X8" s="85"/>
      <c r="Y8" s="86"/>
      <c r="Z8" s="84"/>
      <c r="AA8" s="85"/>
      <c r="AB8" s="86"/>
      <c r="AC8" s="84"/>
      <c r="AD8" s="85"/>
      <c r="AE8" s="86"/>
      <c r="AF8" s="84"/>
      <c r="AG8" s="85"/>
      <c r="AH8" s="86"/>
      <c r="AI8" s="84"/>
      <c r="AJ8" s="85"/>
      <c r="AK8" s="86"/>
      <c r="AL8" s="84"/>
      <c r="AM8" s="85"/>
      <c r="AN8" s="86"/>
    </row>
    <row r="9" spans="1:40" ht="30" hidden="1" customHeight="1" x14ac:dyDescent="0.25">
      <c r="A9" s="88" t="s">
        <v>151</v>
      </c>
      <c r="B9" s="78">
        <f t="shared" si="0"/>
        <v>3</v>
      </c>
      <c r="C9" s="79">
        <f t="shared" si="0"/>
        <v>3</v>
      </c>
      <c r="D9" s="80">
        <f t="shared" si="1"/>
        <v>0</v>
      </c>
      <c r="E9" s="84">
        <v>3</v>
      </c>
      <c r="F9" s="85">
        <v>3</v>
      </c>
      <c r="G9" s="86">
        <v>0</v>
      </c>
      <c r="H9" s="84"/>
      <c r="I9" s="85"/>
      <c r="J9" s="86"/>
      <c r="K9" s="84"/>
      <c r="L9" s="85"/>
      <c r="M9" s="86"/>
      <c r="N9" s="84"/>
      <c r="O9" s="85"/>
      <c r="P9" s="86"/>
      <c r="Q9" s="84"/>
      <c r="R9" s="85"/>
      <c r="S9" s="86"/>
      <c r="T9" s="84"/>
      <c r="U9" s="85"/>
      <c r="V9" s="86"/>
      <c r="W9" s="84"/>
      <c r="X9" s="85"/>
      <c r="Y9" s="86"/>
      <c r="Z9" s="84"/>
      <c r="AA9" s="85"/>
      <c r="AB9" s="86"/>
      <c r="AC9" s="84"/>
      <c r="AD9" s="85"/>
      <c r="AE9" s="86"/>
      <c r="AF9" s="84"/>
      <c r="AG9" s="85"/>
      <c r="AH9" s="86"/>
      <c r="AI9" s="84"/>
      <c r="AJ9" s="85"/>
      <c r="AK9" s="86"/>
      <c r="AL9" s="84"/>
      <c r="AM9" s="85"/>
      <c r="AN9" s="86"/>
    </row>
    <row r="10" spans="1:40" ht="30" hidden="1" customHeight="1" x14ac:dyDescent="0.25">
      <c r="A10" s="77" t="s">
        <v>107</v>
      </c>
      <c r="B10" s="78">
        <f t="shared" si="0"/>
        <v>45</v>
      </c>
      <c r="C10" s="79">
        <f t="shared" si="0"/>
        <v>0</v>
      </c>
      <c r="D10" s="80">
        <f t="shared" si="1"/>
        <v>0</v>
      </c>
      <c r="E10" s="81">
        <v>45</v>
      </c>
      <c r="F10" s="82">
        <v>0</v>
      </c>
      <c r="G10" s="83">
        <v>0</v>
      </c>
      <c r="H10" s="81"/>
      <c r="I10" s="82"/>
      <c r="J10" s="83"/>
      <c r="K10" s="84"/>
      <c r="L10" s="85"/>
      <c r="M10" s="86"/>
      <c r="N10" s="84"/>
      <c r="O10" s="85"/>
      <c r="P10" s="86"/>
      <c r="Q10" s="84"/>
      <c r="R10" s="85"/>
      <c r="S10" s="86"/>
      <c r="T10" s="84"/>
      <c r="U10" s="85"/>
      <c r="V10" s="86"/>
      <c r="W10" s="84"/>
      <c r="X10" s="85"/>
      <c r="Y10" s="86"/>
      <c r="Z10" s="84"/>
      <c r="AA10" s="85"/>
      <c r="AB10" s="86"/>
      <c r="AC10" s="84"/>
      <c r="AD10" s="85"/>
      <c r="AE10" s="86"/>
      <c r="AF10" s="84"/>
      <c r="AG10" s="85"/>
      <c r="AH10" s="86"/>
      <c r="AI10" s="84"/>
      <c r="AJ10" s="85"/>
      <c r="AK10" s="86"/>
      <c r="AL10" s="84"/>
      <c r="AM10" s="85"/>
      <c r="AN10" s="86"/>
    </row>
    <row r="11" spans="1:40" ht="30" hidden="1" customHeight="1" x14ac:dyDescent="0.25">
      <c r="A11" s="88" t="s">
        <v>154</v>
      </c>
      <c r="B11" s="78">
        <f t="shared" si="0"/>
        <v>0</v>
      </c>
      <c r="C11" s="79">
        <f t="shared" si="0"/>
        <v>0</v>
      </c>
      <c r="D11" s="80">
        <v>0</v>
      </c>
      <c r="E11" s="84"/>
      <c r="F11" s="85"/>
      <c r="G11" s="86"/>
      <c r="H11" s="84"/>
      <c r="I11" s="85"/>
      <c r="J11" s="86"/>
      <c r="K11" s="84"/>
      <c r="L11" s="85"/>
      <c r="M11" s="86"/>
      <c r="N11" s="84"/>
      <c r="O11" s="85"/>
      <c r="P11" s="86"/>
      <c r="Q11" s="81"/>
      <c r="R11" s="82"/>
      <c r="S11" s="83"/>
      <c r="T11" s="81"/>
      <c r="U11" s="82"/>
      <c r="V11" s="83"/>
      <c r="W11" s="81"/>
      <c r="X11" s="82"/>
      <c r="Y11" s="83"/>
      <c r="Z11" s="81"/>
      <c r="AA11" s="82"/>
      <c r="AB11" s="83"/>
      <c r="AC11" s="81"/>
      <c r="AD11" s="82"/>
      <c r="AE11" s="83"/>
      <c r="AF11" s="81"/>
      <c r="AG11" s="82"/>
      <c r="AH11" s="83"/>
      <c r="AI11" s="81"/>
      <c r="AJ11" s="82"/>
      <c r="AK11" s="83"/>
      <c r="AL11" s="81"/>
      <c r="AM11" s="82"/>
      <c r="AN11" s="83"/>
    </row>
    <row r="12" spans="1:40" ht="30" hidden="1" customHeight="1" x14ac:dyDescent="0.25">
      <c r="A12" s="88" t="s">
        <v>249</v>
      </c>
      <c r="B12" s="78">
        <v>0</v>
      </c>
      <c r="C12" s="79">
        <f t="shared" si="0"/>
        <v>0</v>
      </c>
      <c r="D12" s="80">
        <f t="shared" si="1"/>
        <v>0</v>
      </c>
      <c r="E12" s="84">
        <v>8</v>
      </c>
      <c r="F12" s="85">
        <v>0</v>
      </c>
      <c r="G12" s="86">
        <v>0</v>
      </c>
      <c r="H12" s="84"/>
      <c r="I12" s="85"/>
      <c r="J12" s="86"/>
      <c r="K12" s="84"/>
      <c r="L12" s="85"/>
      <c r="M12" s="86"/>
      <c r="N12" s="84"/>
      <c r="O12" s="85"/>
      <c r="P12" s="86"/>
      <c r="Q12" s="81"/>
      <c r="R12" s="82"/>
      <c r="S12" s="83"/>
      <c r="T12" s="81"/>
      <c r="U12" s="82"/>
      <c r="V12" s="83"/>
      <c r="W12" s="81"/>
      <c r="X12" s="82"/>
      <c r="Y12" s="83"/>
      <c r="Z12" s="81"/>
      <c r="AA12" s="82"/>
      <c r="AB12" s="83"/>
      <c r="AC12" s="81"/>
      <c r="AD12" s="82"/>
      <c r="AE12" s="83"/>
      <c r="AF12" s="81"/>
      <c r="AG12" s="82"/>
      <c r="AH12" s="83"/>
      <c r="AI12" s="81"/>
      <c r="AJ12" s="82"/>
      <c r="AK12" s="83"/>
      <c r="AL12" s="81"/>
      <c r="AM12" s="82"/>
      <c r="AN12" s="83"/>
    </row>
    <row r="13" spans="1:40" ht="30" hidden="1" customHeight="1" x14ac:dyDescent="0.25">
      <c r="A13" s="88" t="s">
        <v>163</v>
      </c>
      <c r="B13" s="78">
        <f t="shared" si="0"/>
        <v>47</v>
      </c>
      <c r="C13" s="79">
        <f t="shared" si="0"/>
        <v>1</v>
      </c>
      <c r="D13" s="80">
        <f t="shared" si="1"/>
        <v>0</v>
      </c>
      <c r="E13" s="81">
        <v>47</v>
      </c>
      <c r="F13" s="82">
        <v>1</v>
      </c>
      <c r="G13" s="83">
        <v>0</v>
      </c>
      <c r="H13" s="81"/>
      <c r="I13" s="82"/>
      <c r="J13" s="83"/>
      <c r="K13" s="81"/>
      <c r="L13" s="82"/>
      <c r="M13" s="83"/>
      <c r="N13" s="81"/>
      <c r="O13" s="82"/>
      <c r="P13" s="83"/>
      <c r="Q13" s="81"/>
      <c r="R13" s="82"/>
      <c r="S13" s="83"/>
      <c r="T13" s="81"/>
      <c r="U13" s="82"/>
      <c r="V13" s="83"/>
      <c r="W13" s="81"/>
      <c r="X13" s="82"/>
      <c r="Y13" s="83"/>
      <c r="Z13" s="81"/>
      <c r="AA13" s="82"/>
      <c r="AB13" s="83"/>
      <c r="AC13" s="81"/>
      <c r="AD13" s="82"/>
      <c r="AE13" s="83"/>
      <c r="AF13" s="81"/>
      <c r="AG13" s="82"/>
      <c r="AH13" s="83"/>
      <c r="AI13" s="81"/>
      <c r="AJ13" s="82"/>
      <c r="AK13" s="83"/>
      <c r="AL13" s="81"/>
      <c r="AM13" s="82"/>
      <c r="AN13" s="83"/>
    </row>
    <row r="14" spans="1:40" ht="30" hidden="1" customHeight="1" x14ac:dyDescent="0.25">
      <c r="A14" s="88" t="s">
        <v>320</v>
      </c>
      <c r="B14" s="78">
        <f t="shared" si="0"/>
        <v>0</v>
      </c>
      <c r="C14" s="79">
        <f t="shared" si="0"/>
        <v>0</v>
      </c>
      <c r="D14" s="80">
        <f t="shared" si="1"/>
        <v>0</v>
      </c>
      <c r="E14" s="81">
        <v>0</v>
      </c>
      <c r="F14" s="82">
        <v>0</v>
      </c>
      <c r="G14" s="83">
        <v>0</v>
      </c>
      <c r="H14" s="81"/>
      <c r="I14" s="82"/>
      <c r="J14" s="83"/>
      <c r="K14" s="81"/>
      <c r="L14" s="82"/>
      <c r="M14" s="83"/>
      <c r="N14" s="81"/>
      <c r="O14" s="82"/>
      <c r="P14" s="83"/>
      <c r="Q14" s="81"/>
      <c r="R14" s="82"/>
      <c r="S14" s="83"/>
      <c r="T14" s="81"/>
      <c r="U14" s="82"/>
      <c r="V14" s="83"/>
      <c r="W14" s="81"/>
      <c r="X14" s="82"/>
      <c r="Y14" s="83"/>
      <c r="Z14" s="81"/>
      <c r="AA14" s="82"/>
      <c r="AB14" s="83"/>
      <c r="AC14" s="81"/>
      <c r="AD14" s="82"/>
      <c r="AE14" s="83"/>
      <c r="AF14" s="81"/>
      <c r="AG14" s="82"/>
      <c r="AH14" s="83"/>
      <c r="AI14" s="81"/>
      <c r="AJ14" s="82"/>
      <c r="AK14" s="83"/>
      <c r="AL14" s="81"/>
      <c r="AM14" s="82"/>
      <c r="AN14" s="83"/>
    </row>
    <row r="15" spans="1:40" ht="30" hidden="1" customHeight="1" x14ac:dyDescent="0.25">
      <c r="A15" s="88" t="s">
        <v>319</v>
      </c>
      <c r="B15" s="78">
        <v>0</v>
      </c>
      <c r="C15" s="79">
        <f t="shared" si="0"/>
        <v>0</v>
      </c>
      <c r="D15" s="80">
        <f t="shared" si="1"/>
        <v>0</v>
      </c>
      <c r="E15" s="84"/>
      <c r="F15" s="85"/>
      <c r="G15" s="86"/>
      <c r="H15" s="84"/>
      <c r="I15" s="85"/>
      <c r="J15" s="86"/>
      <c r="K15" s="84"/>
      <c r="L15" s="85"/>
      <c r="M15" s="86"/>
      <c r="N15" s="84"/>
      <c r="O15" s="85"/>
      <c r="P15" s="86"/>
      <c r="Q15" s="84"/>
      <c r="R15" s="85"/>
      <c r="S15" s="86"/>
      <c r="T15" s="84"/>
      <c r="U15" s="85"/>
      <c r="V15" s="86"/>
      <c r="W15" s="84"/>
      <c r="X15" s="85"/>
      <c r="Y15" s="86"/>
      <c r="Z15" s="84"/>
      <c r="AA15" s="85"/>
      <c r="AB15" s="86"/>
      <c r="AC15" s="84"/>
      <c r="AD15" s="85"/>
      <c r="AE15" s="86"/>
      <c r="AF15" s="84"/>
      <c r="AG15" s="85"/>
      <c r="AH15" s="86"/>
      <c r="AI15" s="84"/>
      <c r="AJ15" s="85"/>
      <c r="AK15" s="86"/>
      <c r="AL15" s="84"/>
      <c r="AM15" s="85"/>
      <c r="AN15" s="86"/>
    </row>
    <row r="16" spans="1:40" ht="30" hidden="1" customHeight="1" x14ac:dyDescent="0.25">
      <c r="A16" s="88" t="s">
        <v>232</v>
      </c>
      <c r="B16" s="78">
        <f t="shared" ref="B16:C49" si="2">SUM(E16,H16,K16,N16,Q16,T16,W16,Z16,AC16,AF16,AI16,AL16)</f>
        <v>0</v>
      </c>
      <c r="C16" s="79">
        <f t="shared" si="0"/>
        <v>0</v>
      </c>
      <c r="D16" s="80">
        <f t="shared" si="1"/>
        <v>0</v>
      </c>
      <c r="E16" s="81"/>
      <c r="F16" s="82"/>
      <c r="G16" s="83"/>
      <c r="H16" s="81"/>
      <c r="I16" s="82"/>
      <c r="J16" s="83"/>
      <c r="K16" s="81"/>
      <c r="L16" s="82"/>
      <c r="M16" s="83"/>
      <c r="N16" s="81"/>
      <c r="O16" s="82"/>
      <c r="P16" s="83"/>
      <c r="Q16" s="81"/>
      <c r="R16" s="82"/>
      <c r="S16" s="83"/>
      <c r="T16" s="81"/>
      <c r="U16" s="82"/>
      <c r="V16" s="83"/>
      <c r="W16" s="81"/>
      <c r="X16" s="82"/>
      <c r="Y16" s="83"/>
      <c r="Z16" s="81"/>
      <c r="AA16" s="82"/>
      <c r="AB16" s="83"/>
      <c r="AC16" s="81"/>
      <c r="AD16" s="82"/>
      <c r="AE16" s="83"/>
      <c r="AF16" s="81"/>
      <c r="AG16" s="82"/>
      <c r="AH16" s="83"/>
      <c r="AI16" s="81"/>
      <c r="AJ16" s="82"/>
      <c r="AK16" s="83"/>
      <c r="AL16" s="81"/>
      <c r="AM16" s="82"/>
      <c r="AN16" s="83"/>
    </row>
    <row r="17" spans="1:40" ht="30" hidden="1" customHeight="1" x14ac:dyDescent="0.25">
      <c r="A17" s="88" t="s">
        <v>79</v>
      </c>
      <c r="B17" s="78">
        <f t="shared" si="2"/>
        <v>0</v>
      </c>
      <c r="C17" s="79">
        <f t="shared" si="0"/>
        <v>0</v>
      </c>
      <c r="D17" s="80">
        <f t="shared" si="1"/>
        <v>0</v>
      </c>
      <c r="E17" s="81"/>
      <c r="F17" s="82"/>
      <c r="G17" s="83"/>
      <c r="H17" s="81"/>
      <c r="I17" s="82"/>
      <c r="J17" s="83"/>
      <c r="K17" s="81"/>
      <c r="L17" s="82"/>
      <c r="M17" s="83"/>
      <c r="N17" s="81"/>
      <c r="O17" s="82"/>
      <c r="P17" s="83"/>
      <c r="Q17" s="81"/>
      <c r="R17" s="82"/>
      <c r="S17" s="83"/>
      <c r="T17" s="81"/>
      <c r="U17" s="82"/>
      <c r="V17" s="83"/>
      <c r="W17" s="81"/>
      <c r="X17" s="82"/>
      <c r="Y17" s="83"/>
      <c r="Z17" s="81"/>
      <c r="AA17" s="82"/>
      <c r="AB17" s="83"/>
      <c r="AC17" s="81"/>
      <c r="AD17" s="82"/>
      <c r="AE17" s="83"/>
      <c r="AF17" s="81"/>
      <c r="AG17" s="82"/>
      <c r="AH17" s="83"/>
      <c r="AI17" s="81"/>
      <c r="AJ17" s="82"/>
      <c r="AK17" s="83"/>
      <c r="AL17" s="81"/>
      <c r="AM17" s="82"/>
      <c r="AN17" s="83"/>
    </row>
    <row r="18" spans="1:40" ht="30" hidden="1" customHeight="1" x14ac:dyDescent="0.25">
      <c r="A18" s="88" t="s">
        <v>81</v>
      </c>
      <c r="B18" s="78">
        <f t="shared" si="2"/>
        <v>15</v>
      </c>
      <c r="C18" s="79">
        <f t="shared" si="0"/>
        <v>0</v>
      </c>
      <c r="D18" s="80">
        <f t="shared" si="1"/>
        <v>0</v>
      </c>
      <c r="E18" s="81">
        <v>15</v>
      </c>
      <c r="F18" s="82">
        <v>0</v>
      </c>
      <c r="G18" s="83">
        <v>0</v>
      </c>
      <c r="H18" s="81"/>
      <c r="I18" s="82"/>
      <c r="J18" s="83"/>
      <c r="K18" s="81"/>
      <c r="L18" s="82"/>
      <c r="M18" s="83"/>
      <c r="N18" s="81"/>
      <c r="O18" s="82"/>
      <c r="P18" s="83"/>
      <c r="Q18" s="84"/>
      <c r="R18" s="85"/>
      <c r="S18" s="86"/>
      <c r="T18" s="84"/>
      <c r="U18" s="85"/>
      <c r="V18" s="86"/>
      <c r="W18" s="84"/>
      <c r="X18" s="85"/>
      <c r="Y18" s="86"/>
      <c r="Z18" s="84"/>
      <c r="AA18" s="85"/>
      <c r="AB18" s="86"/>
      <c r="AC18" s="84"/>
      <c r="AD18" s="85"/>
      <c r="AE18" s="86"/>
      <c r="AF18" s="84"/>
      <c r="AG18" s="85"/>
      <c r="AH18" s="86"/>
      <c r="AI18" s="84"/>
      <c r="AJ18" s="85"/>
      <c r="AK18" s="86"/>
      <c r="AL18" s="84"/>
      <c r="AM18" s="85"/>
      <c r="AN18" s="86"/>
    </row>
    <row r="19" spans="1:40" ht="30" hidden="1" customHeight="1" x14ac:dyDescent="0.25">
      <c r="A19" s="77" t="s">
        <v>233</v>
      </c>
      <c r="B19" s="78">
        <f t="shared" si="2"/>
        <v>0</v>
      </c>
      <c r="C19" s="79">
        <f t="shared" si="0"/>
        <v>0</v>
      </c>
      <c r="D19" s="80">
        <f t="shared" si="1"/>
        <v>0</v>
      </c>
      <c r="E19" s="81"/>
      <c r="F19" s="82"/>
      <c r="G19" s="83"/>
      <c r="H19" s="81"/>
      <c r="I19" s="82"/>
      <c r="J19" s="83"/>
      <c r="K19" s="84"/>
      <c r="L19" s="85"/>
      <c r="M19" s="86"/>
      <c r="N19" s="84"/>
      <c r="O19" s="85"/>
      <c r="P19" s="86"/>
      <c r="Q19" s="84"/>
      <c r="R19" s="85"/>
      <c r="S19" s="86"/>
      <c r="T19" s="84"/>
      <c r="U19" s="85"/>
      <c r="V19" s="86"/>
      <c r="W19" s="84"/>
      <c r="X19" s="85"/>
      <c r="Y19" s="86"/>
      <c r="Z19" s="84"/>
      <c r="AA19" s="85"/>
      <c r="AB19" s="86"/>
      <c r="AC19" s="84"/>
      <c r="AD19" s="85"/>
      <c r="AE19" s="86"/>
      <c r="AF19" s="84"/>
      <c r="AG19" s="85"/>
      <c r="AH19" s="86"/>
      <c r="AI19" s="84"/>
      <c r="AJ19" s="85"/>
      <c r="AK19" s="86"/>
      <c r="AL19" s="84"/>
      <c r="AM19" s="85"/>
      <c r="AN19" s="86"/>
    </row>
    <row r="20" spans="1:40" ht="30" hidden="1" customHeight="1" x14ac:dyDescent="0.25">
      <c r="A20" s="88" t="s">
        <v>126</v>
      </c>
      <c r="B20" s="78">
        <f t="shared" si="2"/>
        <v>21</v>
      </c>
      <c r="C20" s="79">
        <f t="shared" si="0"/>
        <v>2</v>
      </c>
      <c r="D20" s="80">
        <f t="shared" si="1"/>
        <v>0</v>
      </c>
      <c r="E20" s="81">
        <v>21</v>
      </c>
      <c r="F20" s="82">
        <v>2</v>
      </c>
      <c r="G20" s="83">
        <v>0</v>
      </c>
      <c r="H20" s="81"/>
      <c r="I20" s="82"/>
      <c r="J20" s="83"/>
      <c r="K20" s="81"/>
      <c r="L20" s="82"/>
      <c r="M20" s="83"/>
      <c r="N20" s="81"/>
      <c r="O20" s="82"/>
      <c r="P20" s="83"/>
      <c r="Q20" s="81"/>
      <c r="R20" s="82"/>
      <c r="S20" s="83"/>
      <c r="T20" s="81"/>
      <c r="U20" s="82"/>
      <c r="V20" s="83"/>
      <c r="W20" s="81"/>
      <c r="X20" s="82"/>
      <c r="Y20" s="83"/>
      <c r="Z20" s="81"/>
      <c r="AA20" s="82"/>
      <c r="AB20" s="83"/>
      <c r="AC20" s="81"/>
      <c r="AD20" s="82"/>
      <c r="AE20" s="83"/>
      <c r="AF20" s="81"/>
      <c r="AG20" s="82"/>
      <c r="AH20" s="83"/>
      <c r="AI20" s="81"/>
      <c r="AJ20" s="82"/>
      <c r="AK20" s="83"/>
      <c r="AL20" s="81"/>
      <c r="AM20" s="82"/>
      <c r="AN20" s="83"/>
    </row>
    <row r="21" spans="1:40" ht="30" customHeight="1" x14ac:dyDescent="0.25">
      <c r="A21" s="88" t="s">
        <v>208</v>
      </c>
      <c r="B21" s="78">
        <f t="shared" si="2"/>
        <v>38</v>
      </c>
      <c r="C21" s="79">
        <f t="shared" si="2"/>
        <v>0</v>
      </c>
      <c r="D21" s="80">
        <f t="shared" si="1"/>
        <v>0</v>
      </c>
      <c r="E21" s="81">
        <v>38</v>
      </c>
      <c r="F21" s="82">
        <v>0</v>
      </c>
      <c r="G21" s="83">
        <v>0</v>
      </c>
      <c r="H21" s="81"/>
      <c r="I21" s="82"/>
      <c r="J21" s="83"/>
      <c r="K21" s="81"/>
      <c r="L21" s="82"/>
      <c r="M21" s="83"/>
      <c r="N21" s="81"/>
      <c r="O21" s="82"/>
      <c r="P21" s="83"/>
      <c r="Q21" s="84"/>
      <c r="R21" s="85"/>
      <c r="S21" s="86"/>
      <c r="T21" s="84"/>
      <c r="U21" s="85"/>
      <c r="V21" s="86"/>
      <c r="W21" s="84"/>
      <c r="X21" s="85"/>
      <c r="Y21" s="86"/>
      <c r="Z21" s="84"/>
      <c r="AA21" s="85"/>
      <c r="AB21" s="86"/>
      <c r="AC21" s="84"/>
      <c r="AD21" s="85"/>
      <c r="AE21" s="86"/>
      <c r="AF21" s="84"/>
      <c r="AG21" s="85"/>
      <c r="AH21" s="86"/>
      <c r="AI21" s="84"/>
      <c r="AJ21" s="85"/>
      <c r="AK21" s="86"/>
      <c r="AL21" s="84"/>
      <c r="AM21" s="85"/>
      <c r="AN21" s="86"/>
    </row>
    <row r="22" spans="1:40" ht="30" hidden="1" customHeight="1" x14ac:dyDescent="0.25">
      <c r="A22" s="88" t="s">
        <v>217</v>
      </c>
      <c r="B22" s="78">
        <f t="shared" si="2"/>
        <v>0</v>
      </c>
      <c r="C22" s="79">
        <f t="shared" si="2"/>
        <v>0</v>
      </c>
      <c r="D22" s="80">
        <f t="shared" si="1"/>
        <v>0</v>
      </c>
      <c r="E22" s="81"/>
      <c r="F22" s="82"/>
      <c r="G22" s="83"/>
      <c r="H22" s="81"/>
      <c r="I22" s="82"/>
      <c r="J22" s="83"/>
      <c r="K22" s="81"/>
      <c r="L22" s="82"/>
      <c r="M22" s="83"/>
      <c r="N22" s="81"/>
      <c r="O22" s="82"/>
      <c r="P22" s="83"/>
      <c r="Q22" s="81"/>
      <c r="R22" s="82"/>
      <c r="S22" s="83"/>
      <c r="T22" s="81"/>
      <c r="U22" s="82"/>
      <c r="V22" s="83"/>
      <c r="W22" s="81"/>
      <c r="X22" s="82"/>
      <c r="Y22" s="83"/>
      <c r="Z22" s="81"/>
      <c r="AA22" s="82"/>
      <c r="AB22" s="83"/>
      <c r="AC22" s="81"/>
      <c r="AD22" s="82"/>
      <c r="AE22" s="83"/>
      <c r="AF22" s="81"/>
      <c r="AG22" s="82"/>
      <c r="AH22" s="83"/>
      <c r="AI22" s="81"/>
      <c r="AJ22" s="82"/>
      <c r="AK22" s="83"/>
      <c r="AL22" s="81"/>
      <c r="AM22" s="82"/>
      <c r="AN22" s="83"/>
    </row>
    <row r="23" spans="1:40" ht="30" customHeight="1" x14ac:dyDescent="0.25">
      <c r="A23" s="88" t="s">
        <v>229</v>
      </c>
      <c r="B23" s="78">
        <f t="shared" si="2"/>
        <v>4</v>
      </c>
      <c r="C23" s="79">
        <f t="shared" si="2"/>
        <v>0</v>
      </c>
      <c r="D23" s="80">
        <f t="shared" si="1"/>
        <v>0</v>
      </c>
      <c r="E23" s="81">
        <v>4</v>
      </c>
      <c r="F23" s="82">
        <v>0</v>
      </c>
      <c r="G23" s="83">
        <v>0</v>
      </c>
      <c r="H23" s="81"/>
      <c r="I23" s="82"/>
      <c r="J23" s="83"/>
      <c r="K23" s="81"/>
      <c r="L23" s="82"/>
      <c r="M23" s="83"/>
      <c r="N23" s="81"/>
      <c r="O23" s="82"/>
      <c r="P23" s="83"/>
      <c r="Q23" s="84"/>
      <c r="R23" s="85"/>
      <c r="S23" s="86"/>
      <c r="T23" s="84"/>
      <c r="U23" s="85"/>
      <c r="V23" s="86"/>
      <c r="W23" s="84"/>
      <c r="X23" s="85"/>
      <c r="Y23" s="86"/>
      <c r="Z23" s="84"/>
      <c r="AA23" s="85"/>
      <c r="AB23" s="86"/>
      <c r="AC23" s="84"/>
      <c r="AD23" s="85"/>
      <c r="AE23" s="86"/>
      <c r="AF23" s="84"/>
      <c r="AG23" s="85"/>
      <c r="AH23" s="86"/>
      <c r="AI23" s="84"/>
      <c r="AJ23" s="85"/>
      <c r="AK23" s="86"/>
      <c r="AL23" s="84"/>
      <c r="AM23" s="85"/>
      <c r="AN23" s="86"/>
    </row>
    <row r="24" spans="1:40" ht="30" hidden="1" customHeight="1" x14ac:dyDescent="0.25">
      <c r="A24" s="88" t="s">
        <v>168</v>
      </c>
      <c r="B24" s="78">
        <f t="shared" si="2"/>
        <v>20</v>
      </c>
      <c r="C24" s="79">
        <f t="shared" si="2"/>
        <v>1</v>
      </c>
      <c r="D24" s="80">
        <f t="shared" si="1"/>
        <v>0</v>
      </c>
      <c r="E24" s="84">
        <v>20</v>
      </c>
      <c r="F24" s="85">
        <v>1</v>
      </c>
      <c r="G24" s="86">
        <v>0</v>
      </c>
      <c r="H24" s="84"/>
      <c r="I24" s="85"/>
      <c r="J24" s="86"/>
      <c r="K24" s="84"/>
      <c r="L24" s="85"/>
      <c r="M24" s="86"/>
      <c r="N24" s="84"/>
      <c r="O24" s="85"/>
      <c r="P24" s="86"/>
      <c r="Q24" s="84"/>
      <c r="R24" s="85"/>
      <c r="S24" s="86"/>
      <c r="T24" s="84"/>
      <c r="U24" s="85"/>
      <c r="V24" s="86"/>
      <c r="W24" s="84"/>
      <c r="X24" s="85"/>
      <c r="Y24" s="86"/>
      <c r="Z24" s="84"/>
      <c r="AA24" s="85"/>
      <c r="AB24" s="86"/>
      <c r="AC24" s="84"/>
      <c r="AD24" s="85"/>
      <c r="AE24" s="86"/>
      <c r="AF24" s="84"/>
      <c r="AG24" s="85"/>
      <c r="AH24" s="86"/>
      <c r="AI24" s="84"/>
      <c r="AJ24" s="85"/>
      <c r="AK24" s="86"/>
      <c r="AL24" s="84"/>
      <c r="AM24" s="85"/>
      <c r="AN24" s="86"/>
    </row>
    <row r="25" spans="1:40" ht="30" hidden="1" customHeight="1" x14ac:dyDescent="0.25">
      <c r="A25" s="88" t="s">
        <v>142</v>
      </c>
      <c r="B25" s="78">
        <f t="shared" si="2"/>
        <v>12</v>
      </c>
      <c r="C25" s="79">
        <f t="shared" si="2"/>
        <v>0</v>
      </c>
      <c r="D25" s="80">
        <f t="shared" si="1"/>
        <v>0</v>
      </c>
      <c r="E25" s="84">
        <v>12</v>
      </c>
      <c r="F25" s="85">
        <v>0</v>
      </c>
      <c r="G25" s="86">
        <v>0</v>
      </c>
      <c r="H25" s="84"/>
      <c r="I25" s="85"/>
      <c r="J25" s="86"/>
      <c r="K25" s="84"/>
      <c r="L25" s="85"/>
      <c r="M25" s="86"/>
      <c r="N25" s="84"/>
      <c r="O25" s="85"/>
      <c r="P25" s="86"/>
      <c r="Q25" s="84"/>
      <c r="R25" s="85"/>
      <c r="S25" s="86"/>
      <c r="T25" s="84"/>
      <c r="U25" s="85"/>
      <c r="V25" s="86"/>
      <c r="W25" s="84"/>
      <c r="X25" s="85"/>
      <c r="Y25" s="86"/>
      <c r="Z25" s="84"/>
      <c r="AA25" s="85"/>
      <c r="AB25" s="86"/>
      <c r="AC25" s="84"/>
      <c r="AD25" s="85"/>
      <c r="AE25" s="86"/>
      <c r="AF25" s="84"/>
      <c r="AG25" s="85"/>
      <c r="AH25" s="86"/>
      <c r="AI25" s="84"/>
      <c r="AJ25" s="85"/>
      <c r="AK25" s="86"/>
      <c r="AL25" s="84"/>
      <c r="AM25" s="85"/>
      <c r="AN25" s="86"/>
    </row>
    <row r="26" spans="1:40" ht="30" hidden="1" customHeight="1" x14ac:dyDescent="0.25">
      <c r="A26" s="88" t="s">
        <v>153</v>
      </c>
      <c r="B26" s="78">
        <f t="shared" si="2"/>
        <v>0</v>
      </c>
      <c r="C26" s="79">
        <f t="shared" si="2"/>
        <v>0</v>
      </c>
      <c r="D26" s="80">
        <f t="shared" si="1"/>
        <v>0</v>
      </c>
      <c r="E26" s="84"/>
      <c r="F26" s="85"/>
      <c r="G26" s="86"/>
      <c r="H26" s="84"/>
      <c r="I26" s="85"/>
      <c r="J26" s="86"/>
      <c r="K26" s="84"/>
      <c r="L26" s="85"/>
      <c r="M26" s="86"/>
      <c r="N26" s="84"/>
      <c r="O26" s="85"/>
      <c r="P26" s="86"/>
      <c r="Q26" s="84"/>
      <c r="R26" s="85"/>
      <c r="S26" s="86"/>
      <c r="T26" s="84"/>
      <c r="U26" s="85"/>
      <c r="V26" s="86"/>
      <c r="W26" s="84"/>
      <c r="X26" s="85"/>
      <c r="Y26" s="86"/>
      <c r="Z26" s="84"/>
      <c r="AA26" s="85"/>
      <c r="AB26" s="86"/>
      <c r="AC26" s="84"/>
      <c r="AD26" s="85"/>
      <c r="AE26" s="86"/>
      <c r="AF26" s="84"/>
      <c r="AG26" s="85"/>
      <c r="AH26" s="86"/>
      <c r="AI26" s="84"/>
      <c r="AJ26" s="85"/>
      <c r="AK26" s="86"/>
      <c r="AL26" s="84"/>
      <c r="AM26" s="85"/>
      <c r="AN26" s="86"/>
    </row>
    <row r="27" spans="1:40" ht="30" hidden="1" customHeight="1" x14ac:dyDescent="0.25">
      <c r="A27" s="88" t="s">
        <v>141</v>
      </c>
      <c r="B27" s="78">
        <f t="shared" si="2"/>
        <v>0</v>
      </c>
      <c r="C27" s="79">
        <f t="shared" si="2"/>
        <v>0</v>
      </c>
      <c r="D27" s="80">
        <f t="shared" si="1"/>
        <v>0</v>
      </c>
      <c r="E27" s="84"/>
      <c r="F27" s="85"/>
      <c r="G27" s="86"/>
      <c r="H27" s="84"/>
      <c r="I27" s="85"/>
      <c r="J27" s="86"/>
      <c r="K27" s="84"/>
      <c r="L27" s="85"/>
      <c r="M27" s="86"/>
      <c r="N27" s="84"/>
      <c r="O27" s="85"/>
      <c r="P27" s="86"/>
      <c r="Q27" s="84"/>
      <c r="R27" s="85"/>
      <c r="S27" s="86"/>
      <c r="T27" s="84"/>
      <c r="U27" s="85"/>
      <c r="V27" s="86"/>
      <c r="W27" s="84"/>
      <c r="X27" s="85"/>
      <c r="Y27" s="86"/>
      <c r="Z27" s="84"/>
      <c r="AA27" s="85"/>
      <c r="AB27" s="86"/>
      <c r="AC27" s="84"/>
      <c r="AD27" s="85"/>
      <c r="AE27" s="86"/>
      <c r="AF27" s="84"/>
      <c r="AG27" s="85"/>
      <c r="AH27" s="86"/>
      <c r="AI27" s="84"/>
      <c r="AJ27" s="85"/>
      <c r="AK27" s="86"/>
      <c r="AL27" s="84"/>
      <c r="AM27" s="85"/>
      <c r="AN27" s="86"/>
    </row>
    <row r="28" spans="1:40" ht="30" hidden="1" customHeight="1" x14ac:dyDescent="0.25">
      <c r="A28" s="88" t="s">
        <v>9</v>
      </c>
      <c r="B28" s="78">
        <f t="shared" si="2"/>
        <v>6</v>
      </c>
      <c r="C28" s="79">
        <f t="shared" si="2"/>
        <v>3</v>
      </c>
      <c r="D28" s="80">
        <f t="shared" si="1"/>
        <v>0</v>
      </c>
      <c r="E28" s="81">
        <v>6</v>
      </c>
      <c r="F28" s="82">
        <v>3</v>
      </c>
      <c r="G28" s="83">
        <v>0</v>
      </c>
      <c r="H28" s="81"/>
      <c r="I28" s="82"/>
      <c r="J28" s="83"/>
      <c r="K28" s="81"/>
      <c r="L28" s="82"/>
      <c r="M28" s="83"/>
      <c r="N28" s="81"/>
      <c r="O28" s="82"/>
      <c r="P28" s="83"/>
      <c r="Q28" s="81"/>
      <c r="R28" s="82"/>
      <c r="S28" s="83"/>
      <c r="T28" s="81"/>
      <c r="U28" s="82"/>
      <c r="V28" s="83"/>
      <c r="W28" s="81"/>
      <c r="X28" s="82"/>
      <c r="Y28" s="83"/>
      <c r="Z28" s="81"/>
      <c r="AA28" s="82"/>
      <c r="AB28" s="83"/>
      <c r="AC28" s="81"/>
      <c r="AD28" s="82"/>
      <c r="AE28" s="83"/>
      <c r="AF28" s="81"/>
      <c r="AG28" s="82"/>
      <c r="AH28" s="83"/>
      <c r="AI28" s="81"/>
      <c r="AJ28" s="82"/>
      <c r="AK28" s="83"/>
      <c r="AL28" s="81"/>
      <c r="AM28" s="82"/>
      <c r="AN28" s="83"/>
    </row>
    <row r="29" spans="1:40" ht="30" hidden="1" customHeight="1" x14ac:dyDescent="0.25">
      <c r="A29" s="88" t="s">
        <v>250</v>
      </c>
      <c r="B29" s="78">
        <v>0</v>
      </c>
      <c r="C29" s="79">
        <f t="shared" si="2"/>
        <v>0</v>
      </c>
      <c r="D29" s="80">
        <f t="shared" si="1"/>
        <v>0</v>
      </c>
      <c r="E29" s="81"/>
      <c r="F29" s="82"/>
      <c r="G29" s="83"/>
      <c r="H29" s="81"/>
      <c r="I29" s="82"/>
      <c r="J29" s="83"/>
      <c r="K29" s="81"/>
      <c r="L29" s="82"/>
      <c r="M29" s="83"/>
      <c r="N29" s="81"/>
      <c r="O29" s="82"/>
      <c r="P29" s="83"/>
      <c r="Q29" s="81"/>
      <c r="R29" s="82"/>
      <c r="S29" s="83"/>
      <c r="T29" s="81"/>
      <c r="U29" s="82"/>
      <c r="V29" s="83"/>
      <c r="W29" s="81"/>
      <c r="X29" s="82"/>
      <c r="Y29" s="83"/>
      <c r="Z29" s="81"/>
      <c r="AA29" s="82"/>
      <c r="AB29" s="83"/>
      <c r="AC29" s="81"/>
      <c r="AD29" s="82"/>
      <c r="AE29" s="83"/>
      <c r="AF29" s="81"/>
      <c r="AG29" s="82"/>
      <c r="AH29" s="83"/>
      <c r="AI29" s="81"/>
      <c r="AJ29" s="82"/>
      <c r="AK29" s="83"/>
      <c r="AL29" s="81"/>
      <c r="AM29" s="82"/>
      <c r="AN29" s="83"/>
    </row>
    <row r="30" spans="1:40" ht="30" hidden="1" customHeight="1" x14ac:dyDescent="0.25">
      <c r="A30" s="88" t="s">
        <v>209</v>
      </c>
      <c r="B30" s="78">
        <f t="shared" si="2"/>
        <v>13</v>
      </c>
      <c r="C30" s="79">
        <f t="shared" si="2"/>
        <v>0</v>
      </c>
      <c r="D30" s="80">
        <f t="shared" si="1"/>
        <v>0</v>
      </c>
      <c r="E30" s="81">
        <v>13</v>
      </c>
      <c r="F30" s="82">
        <v>0</v>
      </c>
      <c r="G30" s="83">
        <v>0</v>
      </c>
      <c r="H30" s="81"/>
      <c r="I30" s="82"/>
      <c r="J30" s="83"/>
      <c r="K30" s="81"/>
      <c r="L30" s="82"/>
      <c r="M30" s="83"/>
      <c r="N30" s="81"/>
      <c r="O30" s="82"/>
      <c r="P30" s="83"/>
      <c r="Q30" s="84"/>
      <c r="R30" s="85"/>
      <c r="S30" s="86"/>
      <c r="T30" s="84"/>
      <c r="U30" s="85"/>
      <c r="V30" s="86"/>
      <c r="W30" s="84"/>
      <c r="X30" s="85"/>
      <c r="Y30" s="86"/>
      <c r="Z30" s="84"/>
      <c r="AA30" s="85"/>
      <c r="AB30" s="86"/>
      <c r="AC30" s="84"/>
      <c r="AD30" s="85"/>
      <c r="AE30" s="86"/>
      <c r="AF30" s="84"/>
      <c r="AG30" s="85"/>
      <c r="AH30" s="86"/>
      <c r="AI30" s="84"/>
      <c r="AJ30" s="85"/>
      <c r="AK30" s="86"/>
      <c r="AL30" s="84"/>
      <c r="AM30" s="85"/>
      <c r="AN30" s="86"/>
    </row>
    <row r="31" spans="1:40" ht="30" hidden="1" customHeight="1" x14ac:dyDescent="0.25">
      <c r="A31" s="88" t="s">
        <v>241</v>
      </c>
      <c r="B31" s="78">
        <f t="shared" si="2"/>
        <v>1</v>
      </c>
      <c r="C31" s="79">
        <f t="shared" si="2"/>
        <v>0</v>
      </c>
      <c r="D31" s="80">
        <f t="shared" si="1"/>
        <v>0</v>
      </c>
      <c r="E31" s="81">
        <v>1</v>
      </c>
      <c r="F31" s="82">
        <v>0</v>
      </c>
      <c r="G31" s="83">
        <v>0</v>
      </c>
      <c r="H31" s="81"/>
      <c r="I31" s="82"/>
      <c r="J31" s="83"/>
      <c r="K31" s="81"/>
      <c r="L31" s="82"/>
      <c r="M31" s="83"/>
      <c r="N31" s="81"/>
      <c r="O31" s="82"/>
      <c r="P31" s="83"/>
      <c r="Q31" s="81"/>
      <c r="R31" s="82"/>
      <c r="S31" s="83"/>
      <c r="T31" s="81"/>
      <c r="U31" s="82"/>
      <c r="V31" s="83"/>
      <c r="W31" s="81"/>
      <c r="X31" s="82"/>
      <c r="Y31" s="83"/>
      <c r="Z31" s="81"/>
      <c r="AA31" s="82"/>
      <c r="AB31" s="83"/>
      <c r="AC31" s="81"/>
      <c r="AD31" s="82"/>
      <c r="AE31" s="83"/>
      <c r="AF31" s="81"/>
      <c r="AG31" s="82"/>
      <c r="AH31" s="83"/>
      <c r="AI31" s="81"/>
      <c r="AJ31" s="82"/>
      <c r="AK31" s="83"/>
      <c r="AL31" s="81"/>
      <c r="AM31" s="82"/>
      <c r="AN31" s="83"/>
    </row>
    <row r="32" spans="1:40" ht="30" hidden="1" customHeight="1" x14ac:dyDescent="0.25">
      <c r="A32" s="88" t="s">
        <v>160</v>
      </c>
      <c r="B32" s="78">
        <f t="shared" si="2"/>
        <v>1</v>
      </c>
      <c r="C32" s="79">
        <f t="shared" si="2"/>
        <v>0</v>
      </c>
      <c r="D32" s="80">
        <f t="shared" si="1"/>
        <v>0</v>
      </c>
      <c r="E32" s="84">
        <v>1</v>
      </c>
      <c r="F32" s="85">
        <v>0</v>
      </c>
      <c r="G32" s="86">
        <v>0</v>
      </c>
      <c r="H32" s="84"/>
      <c r="I32" s="85"/>
      <c r="J32" s="86"/>
      <c r="K32" s="84"/>
      <c r="L32" s="85"/>
      <c r="M32" s="86"/>
      <c r="N32" s="84"/>
      <c r="O32" s="85"/>
      <c r="P32" s="86"/>
      <c r="Q32" s="84"/>
      <c r="R32" s="85"/>
      <c r="S32" s="86"/>
      <c r="T32" s="84"/>
      <c r="U32" s="85"/>
      <c r="V32" s="86"/>
      <c r="W32" s="84"/>
      <c r="X32" s="85"/>
      <c r="Y32" s="86"/>
      <c r="Z32" s="84"/>
      <c r="AA32" s="85"/>
      <c r="AB32" s="86"/>
      <c r="AC32" s="84"/>
      <c r="AD32" s="85"/>
      <c r="AE32" s="86"/>
      <c r="AF32" s="84"/>
      <c r="AG32" s="85"/>
      <c r="AH32" s="86"/>
      <c r="AI32" s="84"/>
      <c r="AJ32" s="85"/>
      <c r="AK32" s="86"/>
      <c r="AL32" s="84"/>
      <c r="AM32" s="85"/>
      <c r="AN32" s="86"/>
    </row>
    <row r="33" spans="1:40" ht="30" hidden="1" customHeight="1" x14ac:dyDescent="0.25">
      <c r="A33" s="88" t="s">
        <v>28</v>
      </c>
      <c r="B33" s="78">
        <f t="shared" si="2"/>
        <v>6</v>
      </c>
      <c r="C33" s="79">
        <f t="shared" si="2"/>
        <v>0</v>
      </c>
      <c r="D33" s="80">
        <f t="shared" si="1"/>
        <v>0</v>
      </c>
      <c r="E33" s="81">
        <v>6</v>
      </c>
      <c r="F33" s="82">
        <v>0</v>
      </c>
      <c r="G33" s="83">
        <v>0</v>
      </c>
      <c r="H33" s="81"/>
      <c r="I33" s="82"/>
      <c r="J33" s="83"/>
      <c r="K33" s="81"/>
      <c r="L33" s="82"/>
      <c r="M33" s="83"/>
      <c r="N33" s="81"/>
      <c r="O33" s="82"/>
      <c r="P33" s="83"/>
      <c r="Q33" s="84"/>
      <c r="R33" s="85"/>
      <c r="S33" s="86"/>
      <c r="T33" s="84"/>
      <c r="U33" s="85"/>
      <c r="V33" s="86"/>
      <c r="W33" s="84"/>
      <c r="X33" s="85"/>
      <c r="Y33" s="86"/>
      <c r="Z33" s="84"/>
      <c r="AA33" s="85"/>
      <c r="AB33" s="86"/>
      <c r="AC33" s="84"/>
      <c r="AD33" s="85"/>
      <c r="AE33" s="86"/>
      <c r="AF33" s="84"/>
      <c r="AG33" s="85"/>
      <c r="AH33" s="86"/>
      <c r="AI33" s="84"/>
      <c r="AJ33" s="85"/>
      <c r="AK33" s="86"/>
      <c r="AL33" s="84"/>
      <c r="AM33" s="85"/>
      <c r="AN33" s="86"/>
    </row>
    <row r="34" spans="1:40" ht="30" hidden="1" customHeight="1" x14ac:dyDescent="0.25">
      <c r="A34" s="88" t="s">
        <v>237</v>
      </c>
      <c r="B34" s="78">
        <f t="shared" si="2"/>
        <v>0</v>
      </c>
      <c r="C34" s="79">
        <f t="shared" si="2"/>
        <v>0</v>
      </c>
      <c r="D34" s="80">
        <f t="shared" si="1"/>
        <v>0</v>
      </c>
      <c r="E34" s="81"/>
      <c r="F34" s="82"/>
      <c r="G34" s="83"/>
      <c r="H34" s="81"/>
      <c r="I34" s="82"/>
      <c r="J34" s="83"/>
      <c r="K34" s="81"/>
      <c r="L34" s="82"/>
      <c r="M34" s="83"/>
      <c r="N34" s="81"/>
      <c r="O34" s="82"/>
      <c r="P34" s="83"/>
      <c r="Q34" s="84"/>
      <c r="R34" s="85"/>
      <c r="S34" s="86"/>
      <c r="T34" s="84"/>
      <c r="U34" s="85"/>
      <c r="V34" s="86"/>
      <c r="W34" s="84"/>
      <c r="X34" s="85"/>
      <c r="Y34" s="86"/>
      <c r="Z34" s="84"/>
      <c r="AA34" s="85"/>
      <c r="AB34" s="86"/>
      <c r="AC34" s="84"/>
      <c r="AD34" s="85"/>
      <c r="AE34" s="86"/>
      <c r="AF34" s="84"/>
      <c r="AG34" s="85"/>
      <c r="AH34" s="86"/>
      <c r="AI34" s="84"/>
      <c r="AJ34" s="85"/>
      <c r="AK34" s="86"/>
      <c r="AL34" s="84"/>
      <c r="AM34" s="85"/>
      <c r="AN34" s="86"/>
    </row>
    <row r="35" spans="1:40" ht="30" hidden="1" customHeight="1" x14ac:dyDescent="0.25">
      <c r="A35" s="88" t="s">
        <v>223</v>
      </c>
      <c r="B35" s="78">
        <f t="shared" si="2"/>
        <v>0</v>
      </c>
      <c r="C35" s="79">
        <f t="shared" si="2"/>
        <v>0</v>
      </c>
      <c r="D35" s="80">
        <f t="shared" si="1"/>
        <v>0</v>
      </c>
      <c r="E35" s="81">
        <v>0</v>
      </c>
      <c r="F35" s="82">
        <v>0</v>
      </c>
      <c r="G35" s="83">
        <v>0</v>
      </c>
      <c r="H35" s="81"/>
      <c r="I35" s="82"/>
      <c r="J35" s="83"/>
      <c r="K35" s="81"/>
      <c r="L35" s="82"/>
      <c r="M35" s="83"/>
      <c r="N35" s="81"/>
      <c r="O35" s="82"/>
      <c r="P35" s="83"/>
      <c r="Q35" s="81"/>
      <c r="R35" s="82"/>
      <c r="S35" s="83"/>
      <c r="T35" s="81"/>
      <c r="U35" s="82"/>
      <c r="V35" s="83"/>
      <c r="W35" s="81"/>
      <c r="X35" s="82"/>
      <c r="Y35" s="83"/>
      <c r="Z35" s="81"/>
      <c r="AA35" s="82"/>
      <c r="AB35" s="83"/>
      <c r="AC35" s="81"/>
      <c r="AD35" s="82"/>
      <c r="AE35" s="83"/>
      <c r="AF35" s="81"/>
      <c r="AG35" s="82"/>
      <c r="AH35" s="83"/>
      <c r="AI35" s="81"/>
      <c r="AJ35" s="82"/>
      <c r="AK35" s="83"/>
      <c r="AL35" s="81"/>
      <c r="AM35" s="82"/>
      <c r="AN35" s="83"/>
    </row>
    <row r="36" spans="1:40" ht="30" hidden="1" customHeight="1" x14ac:dyDescent="0.25">
      <c r="A36" s="77" t="s">
        <v>25</v>
      </c>
      <c r="B36" s="78">
        <f t="shared" si="2"/>
        <v>25</v>
      </c>
      <c r="C36" s="79">
        <f t="shared" si="2"/>
        <v>0</v>
      </c>
      <c r="D36" s="80">
        <f t="shared" si="1"/>
        <v>0</v>
      </c>
      <c r="E36" s="81">
        <v>25</v>
      </c>
      <c r="F36" s="82">
        <v>0</v>
      </c>
      <c r="G36" s="83">
        <v>0</v>
      </c>
      <c r="H36" s="81"/>
      <c r="I36" s="82"/>
      <c r="J36" s="83"/>
      <c r="K36" s="84"/>
      <c r="L36" s="85"/>
      <c r="M36" s="86"/>
      <c r="N36" s="84"/>
      <c r="O36" s="85"/>
      <c r="P36" s="86"/>
      <c r="Q36" s="84"/>
      <c r="R36" s="85"/>
      <c r="S36" s="86"/>
      <c r="T36" s="84"/>
      <c r="U36" s="85"/>
      <c r="V36" s="86"/>
      <c r="W36" s="84"/>
      <c r="X36" s="85"/>
      <c r="Y36" s="86"/>
      <c r="Z36" s="84"/>
      <c r="AA36" s="85"/>
      <c r="AB36" s="86"/>
      <c r="AC36" s="84"/>
      <c r="AD36" s="85"/>
      <c r="AE36" s="86"/>
      <c r="AF36" s="84"/>
      <c r="AG36" s="85"/>
      <c r="AH36" s="86"/>
      <c r="AI36" s="84"/>
      <c r="AJ36" s="85"/>
      <c r="AK36" s="86"/>
      <c r="AL36" s="84"/>
      <c r="AM36" s="85"/>
      <c r="AN36" s="86"/>
    </row>
    <row r="37" spans="1:40" ht="30" hidden="1" customHeight="1" x14ac:dyDescent="0.25">
      <c r="A37" s="77" t="s">
        <v>15</v>
      </c>
      <c r="B37" s="78">
        <f t="shared" si="2"/>
        <v>6</v>
      </c>
      <c r="C37" s="79">
        <f t="shared" si="2"/>
        <v>0</v>
      </c>
      <c r="D37" s="80">
        <f t="shared" si="1"/>
        <v>1</v>
      </c>
      <c r="E37" s="81">
        <v>6</v>
      </c>
      <c r="F37" s="82">
        <v>0</v>
      </c>
      <c r="G37" s="83">
        <v>1</v>
      </c>
      <c r="H37" s="81"/>
      <c r="I37" s="82"/>
      <c r="J37" s="83"/>
      <c r="K37" s="84"/>
      <c r="L37" s="85"/>
      <c r="M37" s="86"/>
      <c r="N37" s="84"/>
      <c r="O37" s="85"/>
      <c r="P37" s="86"/>
      <c r="Q37" s="84"/>
      <c r="R37" s="85"/>
      <c r="S37" s="86"/>
      <c r="T37" s="84"/>
      <c r="U37" s="85"/>
      <c r="V37" s="86"/>
      <c r="W37" s="84"/>
      <c r="X37" s="85"/>
      <c r="Y37" s="86"/>
      <c r="Z37" s="84"/>
      <c r="AA37" s="85"/>
      <c r="AB37" s="86"/>
      <c r="AC37" s="84"/>
      <c r="AD37" s="85"/>
      <c r="AE37" s="86"/>
      <c r="AF37" s="84"/>
      <c r="AG37" s="85"/>
      <c r="AH37" s="86"/>
      <c r="AI37" s="84"/>
      <c r="AJ37" s="85"/>
      <c r="AK37" s="86"/>
      <c r="AL37" s="84"/>
      <c r="AM37" s="85"/>
      <c r="AN37" s="86"/>
    </row>
    <row r="38" spans="1:40" ht="30" hidden="1" customHeight="1" x14ac:dyDescent="0.25">
      <c r="A38" s="88" t="s">
        <v>91</v>
      </c>
      <c r="B38" s="78">
        <f t="shared" si="2"/>
        <v>0</v>
      </c>
      <c r="C38" s="79">
        <f t="shared" si="2"/>
        <v>0</v>
      </c>
      <c r="D38" s="80">
        <f t="shared" si="1"/>
        <v>0</v>
      </c>
      <c r="E38" s="81"/>
      <c r="F38" s="82"/>
      <c r="G38" s="83"/>
      <c r="H38" s="81"/>
      <c r="I38" s="82"/>
      <c r="J38" s="83"/>
      <c r="K38" s="81"/>
      <c r="L38" s="82"/>
      <c r="M38" s="83"/>
      <c r="N38" s="81"/>
      <c r="O38" s="82"/>
      <c r="P38" s="83"/>
      <c r="Q38" s="84"/>
      <c r="R38" s="85"/>
      <c r="S38" s="86"/>
      <c r="T38" s="84"/>
      <c r="U38" s="85"/>
      <c r="V38" s="86"/>
      <c r="W38" s="84"/>
      <c r="X38" s="85"/>
      <c r="Y38" s="86"/>
      <c r="Z38" s="84"/>
      <c r="AA38" s="85"/>
      <c r="AB38" s="86"/>
      <c r="AC38" s="84"/>
      <c r="AD38" s="85"/>
      <c r="AE38" s="86"/>
      <c r="AF38" s="84"/>
      <c r="AG38" s="85"/>
      <c r="AH38" s="86"/>
      <c r="AI38" s="84"/>
      <c r="AJ38" s="85"/>
      <c r="AK38" s="86"/>
      <c r="AL38" s="84"/>
      <c r="AM38" s="85"/>
      <c r="AN38" s="86"/>
    </row>
    <row r="39" spans="1:40" ht="30" hidden="1" customHeight="1" x14ac:dyDescent="0.25">
      <c r="A39" s="77" t="s">
        <v>66</v>
      </c>
      <c r="B39" s="78">
        <f t="shared" si="2"/>
        <v>27</v>
      </c>
      <c r="C39" s="79">
        <f t="shared" si="2"/>
        <v>0</v>
      </c>
      <c r="D39" s="80">
        <f t="shared" si="1"/>
        <v>0</v>
      </c>
      <c r="E39" s="84">
        <v>27</v>
      </c>
      <c r="F39" s="85">
        <v>0</v>
      </c>
      <c r="G39" s="83">
        <v>0</v>
      </c>
      <c r="H39" s="84"/>
      <c r="I39" s="85"/>
      <c r="J39" s="86"/>
      <c r="K39" s="84"/>
      <c r="L39" s="85"/>
      <c r="M39" s="86"/>
      <c r="N39" s="84"/>
      <c r="O39" s="85"/>
      <c r="P39" s="86"/>
      <c r="Q39" s="84"/>
      <c r="R39" s="85"/>
      <c r="S39" s="86"/>
      <c r="T39" s="84"/>
      <c r="U39" s="85"/>
      <c r="V39" s="86"/>
      <c r="W39" s="84"/>
      <c r="X39" s="85"/>
      <c r="Y39" s="86"/>
      <c r="Z39" s="84"/>
      <c r="AA39" s="85"/>
      <c r="AB39" s="86"/>
      <c r="AC39" s="84"/>
      <c r="AD39" s="85"/>
      <c r="AE39" s="86"/>
      <c r="AF39" s="84"/>
      <c r="AG39" s="85"/>
      <c r="AH39" s="86"/>
      <c r="AI39" s="84"/>
      <c r="AJ39" s="85"/>
      <c r="AK39" s="86"/>
      <c r="AL39" s="84"/>
      <c r="AM39" s="85"/>
      <c r="AN39" s="86"/>
    </row>
    <row r="40" spans="1:40" ht="30" hidden="1" customHeight="1" x14ac:dyDescent="0.25">
      <c r="A40" s="88" t="s">
        <v>218</v>
      </c>
      <c r="B40" s="78">
        <f t="shared" si="2"/>
        <v>4</v>
      </c>
      <c r="C40" s="79">
        <f t="shared" si="2"/>
        <v>0</v>
      </c>
      <c r="D40" s="80">
        <f t="shared" si="1"/>
        <v>0</v>
      </c>
      <c r="E40" s="81">
        <v>4</v>
      </c>
      <c r="F40" s="82">
        <v>0</v>
      </c>
      <c r="G40" s="83">
        <v>0</v>
      </c>
      <c r="H40" s="81"/>
      <c r="I40" s="82"/>
      <c r="J40" s="83"/>
      <c r="K40" s="81"/>
      <c r="L40" s="82"/>
      <c r="M40" s="83"/>
      <c r="N40" s="81"/>
      <c r="O40" s="82"/>
      <c r="P40" s="83"/>
      <c r="Q40" s="81"/>
      <c r="R40" s="82"/>
      <c r="S40" s="83"/>
      <c r="T40" s="81"/>
      <c r="U40" s="82"/>
      <c r="V40" s="83"/>
      <c r="W40" s="81"/>
      <c r="X40" s="82"/>
      <c r="Y40" s="83"/>
      <c r="Z40" s="81"/>
      <c r="AA40" s="82"/>
      <c r="AB40" s="83"/>
      <c r="AC40" s="81"/>
      <c r="AD40" s="82"/>
      <c r="AE40" s="83"/>
      <c r="AF40" s="81"/>
      <c r="AG40" s="82"/>
      <c r="AH40" s="83"/>
      <c r="AI40" s="81"/>
      <c r="AJ40" s="82"/>
      <c r="AK40" s="83"/>
      <c r="AL40" s="81"/>
      <c r="AM40" s="82"/>
      <c r="AN40" s="83"/>
    </row>
    <row r="41" spans="1:40" ht="30" hidden="1" customHeight="1" x14ac:dyDescent="0.25">
      <c r="A41" s="88" t="s">
        <v>239</v>
      </c>
      <c r="B41" s="78">
        <f t="shared" si="2"/>
        <v>10</v>
      </c>
      <c r="C41" s="79">
        <f t="shared" si="2"/>
        <v>0</v>
      </c>
      <c r="D41" s="80">
        <f t="shared" si="1"/>
        <v>0</v>
      </c>
      <c r="E41" s="81">
        <v>10</v>
      </c>
      <c r="F41" s="82">
        <v>0</v>
      </c>
      <c r="G41" s="83">
        <v>0</v>
      </c>
      <c r="H41" s="81"/>
      <c r="I41" s="82"/>
      <c r="J41" s="83"/>
      <c r="K41" s="81"/>
      <c r="L41" s="82"/>
      <c r="M41" s="83"/>
      <c r="N41" s="81"/>
      <c r="O41" s="82"/>
      <c r="P41" s="83"/>
      <c r="Q41" s="81"/>
      <c r="R41" s="82"/>
      <c r="S41" s="83"/>
      <c r="T41" s="81"/>
      <c r="U41" s="82"/>
      <c r="V41" s="83"/>
      <c r="W41" s="81"/>
      <c r="X41" s="82"/>
      <c r="Y41" s="83"/>
      <c r="Z41" s="81"/>
      <c r="AA41" s="82"/>
      <c r="AB41" s="83"/>
      <c r="AC41" s="81"/>
      <c r="AD41" s="82"/>
      <c r="AE41" s="83"/>
      <c r="AF41" s="81"/>
      <c r="AG41" s="82"/>
      <c r="AH41" s="83"/>
      <c r="AI41" s="81"/>
      <c r="AJ41" s="82"/>
      <c r="AK41" s="83"/>
      <c r="AL41" s="81"/>
      <c r="AM41" s="82"/>
      <c r="AN41" s="83"/>
    </row>
    <row r="42" spans="1:40" ht="30" hidden="1" customHeight="1" x14ac:dyDescent="0.25">
      <c r="A42" s="88" t="s">
        <v>20</v>
      </c>
      <c r="B42" s="78">
        <f>SUM(E42,H42,K42,N42,Q42,T42,W42,Z42,AC42,AF42,AI42,AL42)</f>
        <v>18</v>
      </c>
      <c r="C42" s="79">
        <f>SUM(F42,I42,L42,O42,R42,U42,X42,AA42,AD42,AG42,AJ42,AM42)</f>
        <v>8</v>
      </c>
      <c r="D42" s="80">
        <f t="shared" si="1"/>
        <v>0</v>
      </c>
      <c r="E42" s="81">
        <v>18</v>
      </c>
      <c r="F42" s="82">
        <v>8</v>
      </c>
      <c r="G42" s="83">
        <v>0</v>
      </c>
      <c r="H42" s="81"/>
      <c r="I42" s="82"/>
      <c r="J42" s="83"/>
      <c r="K42" s="81"/>
      <c r="L42" s="82"/>
      <c r="M42" s="83"/>
      <c r="N42" s="81"/>
      <c r="O42" s="82"/>
      <c r="P42" s="83"/>
      <c r="Q42" s="81"/>
      <c r="R42" s="82"/>
      <c r="S42" s="83"/>
      <c r="T42" s="81"/>
      <c r="U42" s="82"/>
      <c r="V42" s="83"/>
      <c r="W42" s="81"/>
      <c r="X42" s="82"/>
      <c r="Y42" s="83"/>
      <c r="Z42" s="81"/>
      <c r="AA42" s="82"/>
      <c r="AB42" s="83"/>
      <c r="AC42" s="81"/>
      <c r="AD42" s="82"/>
      <c r="AE42" s="83"/>
      <c r="AF42" s="81"/>
      <c r="AG42" s="82"/>
      <c r="AH42" s="83"/>
      <c r="AI42" s="81"/>
      <c r="AJ42" s="82"/>
      <c r="AK42" s="83"/>
      <c r="AL42" s="81"/>
      <c r="AM42" s="82"/>
      <c r="AN42" s="83"/>
    </row>
    <row r="43" spans="1:40" ht="30" hidden="1" customHeight="1" x14ac:dyDescent="0.25">
      <c r="A43" s="88" t="s">
        <v>259</v>
      </c>
      <c r="B43" s="78">
        <f>SUM(E43,H43,K43,N43,Q43,T43,W43,Z43,AC43,AF43,AI43,AL43)</f>
        <v>0</v>
      </c>
      <c r="C43" s="79">
        <f>SUM(F43,I43,L43,O43,R43,U43,X43,AA43,AD43,AG43,AJ43,AM43)</f>
        <v>0</v>
      </c>
      <c r="D43" s="80">
        <f>SUM(G43,J43,M43,P43,S43,V43,Y43,AB43,AE43,AH43,AK43,AN43)</f>
        <v>0</v>
      </c>
      <c r="E43" s="81">
        <v>0</v>
      </c>
      <c r="F43" s="82">
        <v>0</v>
      </c>
      <c r="G43" s="83">
        <v>0</v>
      </c>
      <c r="H43" s="81"/>
      <c r="I43" s="82"/>
      <c r="J43" s="83"/>
      <c r="K43" s="81"/>
      <c r="L43" s="82"/>
      <c r="M43" s="83"/>
      <c r="N43" s="81"/>
      <c r="O43" s="82"/>
      <c r="P43" s="83"/>
      <c r="Q43" s="81"/>
      <c r="R43" s="82"/>
      <c r="S43" s="83"/>
      <c r="T43" s="81"/>
      <c r="U43" s="82"/>
      <c r="V43" s="83"/>
      <c r="W43" s="81"/>
      <c r="X43" s="82"/>
      <c r="Y43" s="83"/>
      <c r="Z43" s="81"/>
      <c r="AA43" s="82"/>
      <c r="AB43" s="83"/>
      <c r="AC43" s="81"/>
      <c r="AD43" s="82"/>
      <c r="AE43" s="83"/>
      <c r="AF43" s="81"/>
      <c r="AG43" s="82"/>
      <c r="AH43" s="83"/>
      <c r="AI43" s="81"/>
      <c r="AJ43" s="82"/>
      <c r="AK43" s="83"/>
      <c r="AL43" s="81"/>
      <c r="AM43" s="82"/>
      <c r="AN43" s="83"/>
    </row>
    <row r="44" spans="1:40" ht="30" hidden="1" customHeight="1" x14ac:dyDescent="0.25">
      <c r="A44" s="88" t="s">
        <v>120</v>
      </c>
      <c r="B44" s="78">
        <f t="shared" si="2"/>
        <v>3</v>
      </c>
      <c r="C44" s="79">
        <f t="shared" si="2"/>
        <v>0</v>
      </c>
      <c r="D44" s="80">
        <f t="shared" si="1"/>
        <v>0</v>
      </c>
      <c r="E44" s="81">
        <v>3</v>
      </c>
      <c r="F44" s="82">
        <v>0</v>
      </c>
      <c r="G44" s="83">
        <v>0</v>
      </c>
      <c r="H44" s="81"/>
      <c r="I44" s="82"/>
      <c r="J44" s="83"/>
      <c r="K44" s="81"/>
      <c r="L44" s="82"/>
      <c r="M44" s="83"/>
      <c r="N44" s="81"/>
      <c r="O44" s="82"/>
      <c r="P44" s="83"/>
      <c r="Q44" s="84"/>
      <c r="R44" s="85"/>
      <c r="S44" s="86"/>
      <c r="T44" s="84"/>
      <c r="U44" s="85"/>
      <c r="V44" s="86"/>
      <c r="W44" s="84"/>
      <c r="X44" s="85"/>
      <c r="Y44" s="86"/>
      <c r="Z44" s="84"/>
      <c r="AA44" s="85"/>
      <c r="AB44" s="86"/>
      <c r="AC44" s="84"/>
      <c r="AD44" s="85"/>
      <c r="AE44" s="86"/>
      <c r="AF44" s="84"/>
      <c r="AG44" s="85"/>
      <c r="AH44" s="86"/>
      <c r="AI44" s="84"/>
      <c r="AJ44" s="85"/>
      <c r="AK44" s="86"/>
      <c r="AL44" s="84"/>
      <c r="AM44" s="85"/>
      <c r="AN44" s="86"/>
    </row>
    <row r="45" spans="1:40" ht="30" hidden="1" customHeight="1" x14ac:dyDescent="0.25">
      <c r="A45" s="88" t="s">
        <v>216</v>
      </c>
      <c r="B45" s="78">
        <f t="shared" si="2"/>
        <v>49</v>
      </c>
      <c r="C45" s="79">
        <f t="shared" si="2"/>
        <v>0</v>
      </c>
      <c r="D45" s="80">
        <f t="shared" si="1"/>
        <v>0</v>
      </c>
      <c r="E45" s="81">
        <v>49</v>
      </c>
      <c r="F45" s="82">
        <v>0</v>
      </c>
      <c r="G45" s="83">
        <v>0</v>
      </c>
      <c r="H45" s="81"/>
      <c r="I45" s="82"/>
      <c r="J45" s="83"/>
      <c r="K45" s="81"/>
      <c r="L45" s="82"/>
      <c r="M45" s="83"/>
      <c r="N45" s="81"/>
      <c r="O45" s="82"/>
      <c r="P45" s="83"/>
      <c r="Q45" s="81"/>
      <c r="R45" s="82"/>
      <c r="S45" s="83"/>
      <c r="T45" s="81"/>
      <c r="U45" s="82"/>
      <c r="V45" s="83"/>
      <c r="W45" s="81"/>
      <c r="X45" s="82"/>
      <c r="Y45" s="83"/>
      <c r="Z45" s="81"/>
      <c r="AA45" s="82"/>
      <c r="AB45" s="83"/>
      <c r="AC45" s="81"/>
      <c r="AD45" s="82"/>
      <c r="AE45" s="83"/>
      <c r="AF45" s="81"/>
      <c r="AG45" s="82"/>
      <c r="AH45" s="83"/>
      <c r="AI45" s="81"/>
      <c r="AJ45" s="82"/>
      <c r="AK45" s="83"/>
      <c r="AL45" s="81"/>
      <c r="AM45" s="82"/>
      <c r="AN45" s="83"/>
    </row>
    <row r="46" spans="1:40" ht="30" hidden="1" customHeight="1" x14ac:dyDescent="0.25">
      <c r="A46" s="88" t="s">
        <v>77</v>
      </c>
      <c r="B46" s="78">
        <f t="shared" si="2"/>
        <v>7</v>
      </c>
      <c r="C46" s="79">
        <f t="shared" si="2"/>
        <v>0</v>
      </c>
      <c r="D46" s="80">
        <f t="shared" si="1"/>
        <v>0</v>
      </c>
      <c r="E46" s="81">
        <v>7</v>
      </c>
      <c r="F46" s="82">
        <v>0</v>
      </c>
      <c r="G46" s="83">
        <v>0</v>
      </c>
      <c r="H46" s="81"/>
      <c r="I46" s="82"/>
      <c r="J46" s="83"/>
      <c r="K46" s="81"/>
      <c r="L46" s="82"/>
      <c r="M46" s="83"/>
      <c r="N46" s="81"/>
      <c r="O46" s="82"/>
      <c r="P46" s="83"/>
      <c r="Q46" s="84"/>
      <c r="R46" s="85"/>
      <c r="S46" s="86"/>
      <c r="T46" s="84"/>
      <c r="U46" s="85"/>
      <c r="V46" s="86"/>
      <c r="W46" s="84"/>
      <c r="X46" s="85"/>
      <c r="Y46" s="86"/>
      <c r="Z46" s="84"/>
      <c r="AA46" s="85"/>
      <c r="AB46" s="86"/>
      <c r="AC46" s="84"/>
      <c r="AD46" s="85"/>
      <c r="AE46" s="86"/>
      <c r="AF46" s="84"/>
      <c r="AG46" s="85"/>
      <c r="AH46" s="86"/>
      <c r="AI46" s="84"/>
      <c r="AJ46" s="85"/>
      <c r="AK46" s="86"/>
      <c r="AL46" s="84"/>
      <c r="AM46" s="85"/>
      <c r="AN46" s="86"/>
    </row>
    <row r="47" spans="1:40" ht="30" hidden="1" customHeight="1" x14ac:dyDescent="0.25">
      <c r="A47" s="88" t="s">
        <v>50</v>
      </c>
      <c r="B47" s="78">
        <f t="shared" si="2"/>
        <v>1</v>
      </c>
      <c r="C47" s="79">
        <f t="shared" si="2"/>
        <v>1</v>
      </c>
      <c r="D47" s="80">
        <f t="shared" si="1"/>
        <v>0</v>
      </c>
      <c r="E47" s="81">
        <v>1</v>
      </c>
      <c r="F47" s="82">
        <v>1</v>
      </c>
      <c r="G47" s="83">
        <v>0</v>
      </c>
      <c r="H47" s="81"/>
      <c r="I47" s="82"/>
      <c r="J47" s="83"/>
      <c r="K47" s="81"/>
      <c r="L47" s="82"/>
      <c r="M47" s="83"/>
      <c r="N47" s="81"/>
      <c r="O47" s="82"/>
      <c r="P47" s="83"/>
      <c r="Q47" s="81"/>
      <c r="R47" s="82"/>
      <c r="S47" s="83"/>
      <c r="T47" s="81"/>
      <c r="U47" s="82"/>
      <c r="V47" s="83"/>
      <c r="W47" s="81"/>
      <c r="X47" s="82"/>
      <c r="Y47" s="83"/>
      <c r="Z47" s="81"/>
      <c r="AA47" s="82"/>
      <c r="AB47" s="83"/>
      <c r="AC47" s="81"/>
      <c r="AD47" s="82"/>
      <c r="AE47" s="83"/>
      <c r="AF47" s="81"/>
      <c r="AG47" s="82"/>
      <c r="AH47" s="83"/>
      <c r="AI47" s="81"/>
      <c r="AJ47" s="82"/>
      <c r="AK47" s="83"/>
      <c r="AL47" s="81"/>
      <c r="AM47" s="82"/>
      <c r="AN47" s="83"/>
    </row>
    <row r="48" spans="1:40" ht="30" hidden="1" customHeight="1" x14ac:dyDescent="0.25">
      <c r="A48" s="88" t="s">
        <v>35</v>
      </c>
      <c r="B48" s="78">
        <f t="shared" si="2"/>
        <v>10</v>
      </c>
      <c r="C48" s="79">
        <f t="shared" si="2"/>
        <v>0</v>
      </c>
      <c r="D48" s="80">
        <f t="shared" si="1"/>
        <v>0</v>
      </c>
      <c r="E48" s="81">
        <v>10</v>
      </c>
      <c r="F48" s="82">
        <v>0</v>
      </c>
      <c r="G48" s="83">
        <v>0</v>
      </c>
      <c r="H48" s="81"/>
      <c r="I48" s="82"/>
      <c r="J48" s="83"/>
      <c r="K48" s="81"/>
      <c r="L48" s="82"/>
      <c r="M48" s="83"/>
      <c r="N48" s="81"/>
      <c r="O48" s="82"/>
      <c r="P48" s="83"/>
      <c r="Q48" s="84"/>
      <c r="R48" s="85"/>
      <c r="S48" s="86"/>
      <c r="T48" s="84"/>
      <c r="U48" s="85"/>
      <c r="V48" s="86"/>
      <c r="W48" s="84"/>
      <c r="X48" s="85"/>
      <c r="Y48" s="86"/>
      <c r="Z48" s="84"/>
      <c r="AA48" s="85"/>
      <c r="AB48" s="86"/>
      <c r="AC48" s="84"/>
      <c r="AD48" s="85"/>
      <c r="AE48" s="86"/>
      <c r="AF48" s="84"/>
      <c r="AG48" s="85"/>
      <c r="AH48" s="86"/>
      <c r="AI48" s="84"/>
      <c r="AJ48" s="85"/>
      <c r="AK48" s="86"/>
      <c r="AL48" s="84"/>
      <c r="AM48" s="85"/>
      <c r="AN48" s="86"/>
    </row>
    <row r="49" spans="1:40" ht="30" hidden="1" customHeight="1" x14ac:dyDescent="0.25">
      <c r="A49" s="88" t="s">
        <v>70</v>
      </c>
      <c r="B49" s="78">
        <f t="shared" si="2"/>
        <v>0</v>
      </c>
      <c r="C49" s="79">
        <f t="shared" si="2"/>
        <v>0</v>
      </c>
      <c r="D49" s="80">
        <f t="shared" si="1"/>
        <v>0</v>
      </c>
      <c r="E49" s="81">
        <v>0</v>
      </c>
      <c r="F49" s="82">
        <v>0</v>
      </c>
      <c r="G49" s="83">
        <v>0</v>
      </c>
      <c r="H49" s="81"/>
      <c r="I49" s="82"/>
      <c r="J49" s="83"/>
      <c r="K49" s="81"/>
      <c r="L49" s="82"/>
      <c r="M49" s="83"/>
      <c r="N49" s="81"/>
      <c r="O49" s="82"/>
      <c r="P49" s="83"/>
      <c r="Q49" s="81"/>
      <c r="R49" s="82"/>
      <c r="S49" s="83"/>
      <c r="T49" s="81"/>
      <c r="U49" s="82"/>
      <c r="V49" s="83"/>
      <c r="W49" s="81"/>
      <c r="X49" s="82"/>
      <c r="Y49" s="83"/>
      <c r="Z49" s="81"/>
      <c r="AA49" s="82"/>
      <c r="AB49" s="83"/>
      <c r="AC49" s="81"/>
      <c r="AD49" s="82"/>
      <c r="AE49" s="83"/>
      <c r="AF49" s="81"/>
      <c r="AG49" s="82"/>
      <c r="AH49" s="83"/>
      <c r="AI49" s="81"/>
      <c r="AJ49" s="82"/>
      <c r="AK49" s="83"/>
      <c r="AL49" s="81"/>
      <c r="AM49" s="82"/>
      <c r="AN49" s="83"/>
    </row>
    <row r="50" spans="1:40" s="86" customFormat="1" ht="30" hidden="1" customHeight="1" x14ac:dyDescent="0.25">
      <c r="A50" s="89" t="s">
        <v>166</v>
      </c>
      <c r="B50" s="80">
        <f t="shared" ref="B50:D91" si="3">SUM(E50,H50,K50,N50,Q50,T50,W50,Z50,AC50,AF50,AI50,AL50)</f>
        <v>0</v>
      </c>
      <c r="C50" s="80">
        <f t="shared" si="3"/>
        <v>0</v>
      </c>
      <c r="D50" s="80">
        <f t="shared" si="1"/>
        <v>0</v>
      </c>
    </row>
    <row r="51" spans="1:40" ht="30" hidden="1" customHeight="1" x14ac:dyDescent="0.25">
      <c r="A51" s="88" t="s">
        <v>253</v>
      </c>
      <c r="B51" s="78">
        <f>SUM(E51,H51,K51,N51,Q51,T51,W51,Z51,AC51,AF51,AI51,AL51)</f>
        <v>6</v>
      </c>
      <c r="C51" s="79">
        <f>SUM(F51,I51,L51,O51,R51,U51,X51,AA51,AD51,AG51,AJ51,AM51)</f>
        <v>0</v>
      </c>
      <c r="D51" s="80">
        <f>SUM(G51,J51,M51,P51,S51,V51,Y51,AB51,AE51,AH51,AK51,AN51)</f>
        <v>0</v>
      </c>
      <c r="E51" s="84">
        <v>6</v>
      </c>
      <c r="F51" s="85">
        <v>0</v>
      </c>
      <c r="G51" s="86">
        <v>0</v>
      </c>
      <c r="H51" s="84"/>
      <c r="I51" s="85"/>
      <c r="J51" s="86"/>
      <c r="K51" s="84"/>
      <c r="L51" s="85"/>
      <c r="M51" s="86"/>
      <c r="N51" s="84"/>
      <c r="O51" s="85"/>
      <c r="P51" s="86"/>
      <c r="Q51" s="84"/>
      <c r="R51" s="85"/>
      <c r="S51" s="86"/>
      <c r="T51" s="84"/>
      <c r="U51" s="85"/>
      <c r="V51" s="86"/>
      <c r="W51" s="84"/>
      <c r="X51" s="85"/>
      <c r="Y51" s="86"/>
      <c r="Z51" s="84"/>
      <c r="AA51" s="85"/>
      <c r="AB51" s="86"/>
      <c r="AC51" s="84"/>
      <c r="AD51" s="85"/>
      <c r="AE51" s="86"/>
      <c r="AF51" s="84"/>
      <c r="AG51" s="85"/>
      <c r="AH51" s="86"/>
      <c r="AI51" s="84"/>
      <c r="AJ51" s="85"/>
      <c r="AK51" s="86"/>
      <c r="AL51" s="84"/>
      <c r="AM51" s="85"/>
      <c r="AN51" s="86"/>
    </row>
    <row r="52" spans="1:40" ht="30" hidden="1" customHeight="1" x14ac:dyDescent="0.25">
      <c r="A52" s="88" t="s">
        <v>215</v>
      </c>
      <c r="B52" s="78">
        <f t="shared" si="3"/>
        <v>3</v>
      </c>
      <c r="C52" s="79">
        <f t="shared" si="3"/>
        <v>0</v>
      </c>
      <c r="D52" s="80">
        <f t="shared" si="1"/>
        <v>0</v>
      </c>
      <c r="E52" s="84">
        <v>3</v>
      </c>
      <c r="F52" s="85">
        <v>0</v>
      </c>
      <c r="G52" s="86">
        <v>0</v>
      </c>
      <c r="H52" s="84"/>
      <c r="I52" s="85"/>
      <c r="J52" s="86"/>
      <c r="K52" s="84"/>
      <c r="L52" s="85"/>
      <c r="M52" s="86"/>
      <c r="N52" s="84"/>
      <c r="O52" s="85"/>
      <c r="P52" s="86"/>
      <c r="Q52" s="84"/>
      <c r="R52" s="85"/>
      <c r="S52" s="86"/>
      <c r="T52" s="84"/>
      <c r="U52" s="85"/>
      <c r="V52" s="86"/>
      <c r="W52" s="84"/>
      <c r="X52" s="85"/>
      <c r="Y52" s="86"/>
      <c r="Z52" s="84"/>
      <c r="AA52" s="85"/>
      <c r="AB52" s="86"/>
      <c r="AC52" s="84"/>
      <c r="AD52" s="85"/>
      <c r="AE52" s="86"/>
      <c r="AF52" s="84"/>
      <c r="AG52" s="85"/>
      <c r="AH52" s="86"/>
      <c r="AI52" s="84"/>
      <c r="AJ52" s="85"/>
      <c r="AK52" s="86"/>
      <c r="AL52" s="84"/>
      <c r="AM52" s="85"/>
      <c r="AN52" s="86"/>
    </row>
    <row r="53" spans="1:40" ht="30" hidden="1" customHeight="1" x14ac:dyDescent="0.25">
      <c r="A53" s="88" t="s">
        <v>275</v>
      </c>
      <c r="B53" s="78">
        <f t="shared" ref="B53:D54" si="4">SUM(E53,H53,K53,N53,Q53,T53,W53,Z53,AC53,AF53,AI53,AL53)</f>
        <v>0</v>
      </c>
      <c r="C53" s="79">
        <f t="shared" si="4"/>
        <v>0</v>
      </c>
      <c r="D53" s="80">
        <f t="shared" si="4"/>
        <v>0</v>
      </c>
      <c r="E53" s="84">
        <v>0</v>
      </c>
      <c r="F53" s="85">
        <v>0</v>
      </c>
      <c r="G53" s="86">
        <v>0</v>
      </c>
      <c r="H53" s="84"/>
      <c r="I53" s="85"/>
      <c r="J53" s="86"/>
      <c r="K53" s="84"/>
      <c r="L53" s="85"/>
      <c r="M53" s="86"/>
      <c r="N53" s="84"/>
      <c r="O53" s="85"/>
      <c r="P53" s="86"/>
      <c r="Q53" s="84"/>
      <c r="R53" s="85"/>
      <c r="S53" s="86"/>
      <c r="T53" s="84"/>
      <c r="U53" s="85"/>
      <c r="V53" s="86"/>
      <c r="W53" s="84"/>
      <c r="X53" s="85"/>
      <c r="Y53" s="86"/>
      <c r="Z53" s="84"/>
      <c r="AA53" s="85"/>
      <c r="AB53" s="86"/>
      <c r="AC53" s="84"/>
      <c r="AD53" s="85"/>
      <c r="AE53" s="86"/>
      <c r="AF53" s="84"/>
      <c r="AG53" s="85"/>
      <c r="AH53" s="86"/>
      <c r="AI53" s="84"/>
      <c r="AJ53" s="85"/>
      <c r="AK53" s="86"/>
      <c r="AL53" s="84"/>
      <c r="AM53" s="85"/>
      <c r="AN53" s="86"/>
    </row>
    <row r="54" spans="1:40" ht="30" hidden="1" customHeight="1" x14ac:dyDescent="0.25">
      <c r="A54" s="88" t="s">
        <v>276</v>
      </c>
      <c r="B54" s="78">
        <f t="shared" si="4"/>
        <v>0</v>
      </c>
      <c r="C54" s="79">
        <f t="shared" si="4"/>
        <v>0</v>
      </c>
      <c r="D54" s="80">
        <f t="shared" si="4"/>
        <v>0</v>
      </c>
      <c r="E54" s="84"/>
      <c r="F54" s="85"/>
      <c r="G54" s="86"/>
      <c r="H54" s="84"/>
      <c r="I54" s="85"/>
      <c r="J54" s="86"/>
      <c r="K54" s="84"/>
      <c r="L54" s="85"/>
      <c r="M54" s="86"/>
      <c r="N54" s="84"/>
      <c r="O54" s="85"/>
      <c r="P54" s="86"/>
      <c r="Q54" s="84"/>
      <c r="R54" s="85"/>
      <c r="S54" s="86"/>
      <c r="T54" s="84"/>
      <c r="U54" s="85"/>
      <c r="V54" s="86"/>
      <c r="W54" s="84"/>
      <c r="X54" s="85"/>
      <c r="Y54" s="86"/>
      <c r="Z54" s="84"/>
      <c r="AA54" s="85"/>
      <c r="AB54" s="86"/>
      <c r="AC54" s="84"/>
      <c r="AD54" s="85"/>
      <c r="AE54" s="86"/>
      <c r="AF54" s="84"/>
      <c r="AG54" s="85"/>
      <c r="AH54" s="86"/>
      <c r="AI54" s="84"/>
      <c r="AJ54" s="85"/>
      <c r="AK54" s="86"/>
      <c r="AL54" s="84"/>
      <c r="AM54" s="85"/>
      <c r="AN54" s="86"/>
    </row>
    <row r="55" spans="1:40" ht="30" customHeight="1" x14ac:dyDescent="0.25">
      <c r="A55" s="88" t="s">
        <v>71</v>
      </c>
      <c r="B55" s="78">
        <f t="shared" si="3"/>
        <v>3</v>
      </c>
      <c r="C55" s="79">
        <f t="shared" si="3"/>
        <v>0</v>
      </c>
      <c r="D55" s="80">
        <f t="shared" si="1"/>
        <v>0</v>
      </c>
      <c r="E55" s="81">
        <v>3</v>
      </c>
      <c r="F55" s="82">
        <v>0</v>
      </c>
      <c r="G55" s="83">
        <v>0</v>
      </c>
      <c r="H55" s="81"/>
      <c r="I55" s="82"/>
      <c r="J55" s="83"/>
      <c r="K55" s="81"/>
      <c r="L55" s="82"/>
      <c r="M55" s="83"/>
      <c r="N55" s="81"/>
      <c r="O55" s="82"/>
      <c r="P55" s="83"/>
      <c r="Q55" s="81"/>
      <c r="R55" s="82"/>
      <c r="S55" s="83"/>
      <c r="T55" s="81"/>
      <c r="U55" s="82"/>
      <c r="V55" s="83"/>
      <c r="W55" s="81"/>
      <c r="X55" s="82"/>
      <c r="Y55" s="83"/>
      <c r="Z55" s="81"/>
      <c r="AA55" s="82"/>
      <c r="AB55" s="83"/>
      <c r="AC55" s="81"/>
      <c r="AD55" s="82"/>
      <c r="AE55" s="83"/>
      <c r="AF55" s="81"/>
      <c r="AG55" s="82"/>
      <c r="AH55" s="83"/>
      <c r="AI55" s="81"/>
      <c r="AJ55" s="82"/>
      <c r="AK55" s="83"/>
      <c r="AL55" s="81"/>
      <c r="AM55" s="82"/>
      <c r="AN55" s="83"/>
    </row>
    <row r="56" spans="1:40" ht="30" hidden="1" customHeight="1" x14ac:dyDescent="0.25">
      <c r="A56" s="88" t="s">
        <v>95</v>
      </c>
      <c r="B56" s="78">
        <f t="shared" si="3"/>
        <v>0</v>
      </c>
      <c r="C56" s="79">
        <f t="shared" si="3"/>
        <v>0</v>
      </c>
      <c r="D56" s="80">
        <f t="shared" si="1"/>
        <v>0</v>
      </c>
      <c r="E56" s="81"/>
      <c r="F56" s="82"/>
      <c r="G56" s="83"/>
      <c r="H56" s="81"/>
      <c r="I56" s="82"/>
      <c r="J56" s="83"/>
      <c r="K56" s="81"/>
      <c r="L56" s="82"/>
      <c r="M56" s="83"/>
      <c r="N56" s="81"/>
      <c r="O56" s="82"/>
      <c r="P56" s="83"/>
      <c r="Q56" s="84"/>
      <c r="R56" s="85"/>
      <c r="S56" s="86"/>
      <c r="T56" s="84"/>
      <c r="U56" s="85"/>
      <c r="V56" s="86"/>
      <c r="W56" s="84"/>
      <c r="X56" s="85"/>
      <c r="Y56" s="86"/>
      <c r="Z56" s="84"/>
      <c r="AA56" s="85"/>
      <c r="AB56" s="86"/>
      <c r="AC56" s="84"/>
      <c r="AD56" s="85"/>
      <c r="AE56" s="86"/>
      <c r="AF56" s="84"/>
      <c r="AG56" s="85"/>
      <c r="AH56" s="86"/>
      <c r="AI56" s="84"/>
      <c r="AJ56" s="85"/>
      <c r="AK56" s="86"/>
      <c r="AL56" s="84"/>
      <c r="AM56" s="85"/>
      <c r="AN56" s="86"/>
    </row>
    <row r="57" spans="1:40" ht="30" hidden="1" customHeight="1" x14ac:dyDescent="0.25">
      <c r="A57" s="77" t="s">
        <v>65</v>
      </c>
      <c r="B57" s="78">
        <f>SUM(E57,H57,K57,N57,Q57,T57,W57,Z57,AC57,AF57,AI57,AL57)</f>
        <v>0</v>
      </c>
      <c r="C57" s="79">
        <f t="shared" si="3"/>
        <v>0</v>
      </c>
      <c r="D57" s="80">
        <f t="shared" si="1"/>
        <v>0</v>
      </c>
      <c r="E57" s="84">
        <v>0</v>
      </c>
      <c r="F57" s="85">
        <v>0</v>
      </c>
      <c r="G57" s="83">
        <v>0</v>
      </c>
      <c r="H57" s="84"/>
      <c r="I57" s="85"/>
      <c r="J57" s="86"/>
      <c r="K57" s="84"/>
      <c r="L57" s="85"/>
      <c r="M57" s="86"/>
      <c r="N57" s="84"/>
      <c r="O57" s="85"/>
      <c r="P57" s="86"/>
      <c r="Q57" s="84"/>
      <c r="R57" s="85"/>
      <c r="S57" s="86"/>
      <c r="T57" s="84"/>
      <c r="U57" s="85"/>
      <c r="V57" s="86"/>
      <c r="W57" s="84"/>
      <c r="X57" s="85"/>
      <c r="Y57" s="86"/>
      <c r="Z57" s="84"/>
      <c r="AA57" s="85"/>
      <c r="AB57" s="86"/>
      <c r="AC57" s="84"/>
      <c r="AD57" s="85"/>
      <c r="AE57" s="86"/>
      <c r="AF57" s="84"/>
      <c r="AG57" s="85"/>
      <c r="AH57" s="86"/>
      <c r="AI57" s="84"/>
      <c r="AJ57" s="85"/>
      <c r="AK57" s="86"/>
      <c r="AL57" s="84"/>
      <c r="AM57" s="85"/>
      <c r="AN57" s="86"/>
    </row>
    <row r="58" spans="1:40" ht="30" hidden="1" customHeight="1" x14ac:dyDescent="0.25">
      <c r="A58" s="88" t="s">
        <v>83</v>
      </c>
      <c r="B58" s="78">
        <f t="shared" si="3"/>
        <v>33</v>
      </c>
      <c r="C58" s="79">
        <f t="shared" si="3"/>
        <v>0</v>
      </c>
      <c r="D58" s="80">
        <f t="shared" si="1"/>
        <v>0</v>
      </c>
      <c r="E58" s="81">
        <v>33</v>
      </c>
      <c r="F58" s="82">
        <v>0</v>
      </c>
      <c r="G58" s="83">
        <v>0</v>
      </c>
      <c r="H58" s="81"/>
      <c r="I58" s="82"/>
      <c r="J58" s="83"/>
      <c r="K58" s="81"/>
      <c r="L58" s="82"/>
      <c r="M58" s="83"/>
      <c r="N58" s="81"/>
      <c r="O58" s="82"/>
      <c r="P58" s="83"/>
      <c r="Q58" s="84"/>
      <c r="R58" s="85"/>
      <c r="S58" s="86"/>
      <c r="T58" s="84"/>
      <c r="U58" s="85"/>
      <c r="V58" s="86"/>
      <c r="W58" s="84"/>
      <c r="X58" s="85"/>
      <c r="Y58" s="86"/>
      <c r="Z58" s="84"/>
      <c r="AA58" s="85"/>
      <c r="AB58" s="86"/>
      <c r="AC58" s="84"/>
      <c r="AD58" s="85"/>
      <c r="AE58" s="86"/>
      <c r="AF58" s="84"/>
      <c r="AG58" s="85"/>
      <c r="AH58" s="86"/>
      <c r="AI58" s="84"/>
      <c r="AJ58" s="85"/>
      <c r="AK58" s="86"/>
      <c r="AL58" s="84"/>
      <c r="AM58" s="85"/>
      <c r="AN58" s="86"/>
    </row>
    <row r="59" spans="1:40" ht="30" hidden="1" customHeight="1" x14ac:dyDescent="0.25">
      <c r="A59" s="88" t="s">
        <v>129</v>
      </c>
      <c r="B59" s="78">
        <f t="shared" si="3"/>
        <v>0</v>
      </c>
      <c r="C59" s="79">
        <f t="shared" si="3"/>
        <v>0</v>
      </c>
      <c r="D59" s="80">
        <f t="shared" si="1"/>
        <v>0</v>
      </c>
      <c r="E59" s="84"/>
      <c r="F59" s="85"/>
      <c r="G59" s="86"/>
      <c r="H59" s="84"/>
      <c r="I59" s="85"/>
      <c r="J59" s="86"/>
      <c r="K59" s="84"/>
      <c r="L59" s="85"/>
      <c r="M59" s="86"/>
      <c r="N59" s="84"/>
      <c r="O59" s="85"/>
      <c r="P59" s="86"/>
      <c r="Q59" s="81"/>
      <c r="R59" s="82"/>
      <c r="S59" s="83"/>
      <c r="T59" s="81"/>
      <c r="U59" s="82"/>
      <c r="V59" s="83"/>
      <c r="W59" s="81"/>
      <c r="X59" s="82"/>
      <c r="Y59" s="83"/>
      <c r="Z59" s="81"/>
      <c r="AA59" s="82"/>
      <c r="AB59" s="83"/>
      <c r="AC59" s="81"/>
      <c r="AD59" s="82"/>
      <c r="AE59" s="83"/>
      <c r="AF59" s="81"/>
      <c r="AG59" s="82"/>
      <c r="AH59" s="83"/>
      <c r="AI59" s="81"/>
      <c r="AJ59" s="82"/>
      <c r="AK59" s="83"/>
      <c r="AL59" s="81"/>
      <c r="AM59" s="82"/>
      <c r="AN59" s="83"/>
    </row>
    <row r="60" spans="1:40" ht="30" hidden="1" customHeight="1" x14ac:dyDescent="0.25">
      <c r="A60" s="88" t="s">
        <v>165</v>
      </c>
      <c r="B60" s="78">
        <f t="shared" si="3"/>
        <v>29</v>
      </c>
      <c r="C60" s="79">
        <f t="shared" si="3"/>
        <v>0</v>
      </c>
      <c r="D60" s="80">
        <f t="shared" si="1"/>
        <v>0</v>
      </c>
      <c r="E60" s="81">
        <v>29</v>
      </c>
      <c r="F60" s="82">
        <v>0</v>
      </c>
      <c r="G60" s="83">
        <v>0</v>
      </c>
      <c r="H60" s="81"/>
      <c r="I60" s="82"/>
      <c r="J60" s="83"/>
      <c r="K60" s="81"/>
      <c r="L60" s="82"/>
      <c r="M60" s="83"/>
      <c r="N60" s="81"/>
      <c r="O60" s="82"/>
      <c r="P60" s="83"/>
      <c r="Q60" s="81"/>
      <c r="R60" s="82"/>
      <c r="S60" s="83"/>
      <c r="T60" s="81"/>
      <c r="U60" s="82"/>
      <c r="V60" s="83"/>
      <c r="W60" s="81"/>
      <c r="X60" s="82"/>
      <c r="Y60" s="83"/>
      <c r="Z60" s="81"/>
      <c r="AA60" s="82"/>
      <c r="AB60" s="83"/>
      <c r="AC60" s="81"/>
      <c r="AD60" s="82"/>
      <c r="AE60" s="83"/>
      <c r="AF60" s="81"/>
      <c r="AG60" s="82"/>
      <c r="AH60" s="83"/>
      <c r="AI60" s="81"/>
      <c r="AJ60" s="82"/>
      <c r="AK60" s="83"/>
      <c r="AL60" s="81"/>
      <c r="AM60" s="82"/>
      <c r="AN60" s="83"/>
    </row>
    <row r="61" spans="1:40" ht="30" hidden="1" customHeight="1" x14ac:dyDescent="0.25">
      <c r="A61" s="88" t="s">
        <v>234</v>
      </c>
      <c r="B61" s="78">
        <f t="shared" si="3"/>
        <v>79</v>
      </c>
      <c r="C61" s="79">
        <f t="shared" si="3"/>
        <v>1</v>
      </c>
      <c r="D61" s="80">
        <f t="shared" si="1"/>
        <v>0</v>
      </c>
      <c r="E61" s="81">
        <v>79</v>
      </c>
      <c r="F61" s="82">
        <v>1</v>
      </c>
      <c r="G61" s="83">
        <v>0</v>
      </c>
      <c r="H61" s="81"/>
      <c r="I61" s="82"/>
      <c r="J61" s="83"/>
      <c r="K61" s="81"/>
      <c r="L61" s="82"/>
      <c r="M61" s="83"/>
      <c r="N61" s="81"/>
      <c r="O61" s="82"/>
      <c r="P61" s="83"/>
      <c r="Q61" s="81"/>
      <c r="R61" s="82"/>
      <c r="S61" s="83"/>
      <c r="T61" s="81"/>
      <c r="U61" s="82"/>
      <c r="V61" s="83"/>
      <c r="W61" s="81"/>
      <c r="X61" s="82"/>
      <c r="Y61" s="83"/>
      <c r="Z61" s="81"/>
      <c r="AA61" s="82"/>
      <c r="AB61" s="83"/>
      <c r="AC61" s="81"/>
      <c r="AD61" s="82"/>
      <c r="AE61" s="83"/>
      <c r="AF61" s="81"/>
      <c r="AG61" s="82"/>
      <c r="AH61" s="83"/>
      <c r="AI61" s="81"/>
      <c r="AJ61" s="82"/>
      <c r="AK61" s="83"/>
      <c r="AL61" s="81"/>
      <c r="AM61" s="82"/>
      <c r="AN61" s="83"/>
    </row>
    <row r="62" spans="1:40" s="92" customFormat="1" ht="30" hidden="1" customHeight="1" x14ac:dyDescent="0.25">
      <c r="A62" s="90" t="s">
        <v>167</v>
      </c>
      <c r="B62" s="91">
        <f t="shared" si="3"/>
        <v>0</v>
      </c>
      <c r="C62" s="91">
        <f t="shared" si="3"/>
        <v>0</v>
      </c>
      <c r="D62" s="91">
        <f t="shared" si="1"/>
        <v>0</v>
      </c>
    </row>
    <row r="63" spans="1:40" ht="30" hidden="1" customHeight="1" x14ac:dyDescent="0.25">
      <c r="A63" s="88" t="s">
        <v>264</v>
      </c>
      <c r="B63" s="78">
        <f t="shared" ref="B63:D64" si="5">SUM(E63,H63,K63,N63,Q63,T63,W63,Z63,AC63,AF63,AI63,AL63)</f>
        <v>0</v>
      </c>
      <c r="C63" s="79">
        <f t="shared" si="5"/>
        <v>0</v>
      </c>
      <c r="D63" s="80">
        <f t="shared" si="5"/>
        <v>0</v>
      </c>
      <c r="E63" s="84"/>
      <c r="F63" s="85"/>
      <c r="G63" s="86"/>
      <c r="H63" s="84"/>
      <c r="I63" s="85"/>
      <c r="J63" s="86"/>
      <c r="K63" s="84"/>
      <c r="L63" s="85"/>
      <c r="M63" s="86"/>
      <c r="N63" s="84"/>
      <c r="O63" s="85"/>
      <c r="P63" s="86"/>
      <c r="Q63" s="84"/>
      <c r="R63" s="85"/>
      <c r="S63" s="86"/>
      <c r="T63" s="84"/>
      <c r="U63" s="85"/>
      <c r="V63" s="86"/>
      <c r="W63" s="84"/>
      <c r="X63" s="85"/>
      <c r="Y63" s="86"/>
      <c r="Z63" s="84"/>
      <c r="AA63" s="85"/>
      <c r="AB63" s="86"/>
      <c r="AC63" s="84"/>
      <c r="AD63" s="85"/>
      <c r="AE63" s="86"/>
      <c r="AF63" s="84"/>
      <c r="AG63" s="85"/>
      <c r="AH63" s="86"/>
      <c r="AI63" s="84"/>
      <c r="AJ63" s="85"/>
      <c r="AK63" s="86"/>
      <c r="AL63" s="84"/>
      <c r="AM63" s="85"/>
      <c r="AN63" s="86"/>
    </row>
    <row r="64" spans="1:40" ht="30" hidden="1" customHeight="1" x14ac:dyDescent="0.25">
      <c r="A64" s="88" t="s">
        <v>265</v>
      </c>
      <c r="B64" s="78">
        <f t="shared" si="5"/>
        <v>0</v>
      </c>
      <c r="C64" s="79">
        <f t="shared" si="5"/>
        <v>0</v>
      </c>
      <c r="D64" s="80">
        <f t="shared" si="5"/>
        <v>0</v>
      </c>
      <c r="E64" s="84"/>
      <c r="F64" s="85"/>
      <c r="G64" s="86"/>
      <c r="H64" s="84"/>
      <c r="I64" s="85"/>
      <c r="J64" s="86"/>
      <c r="K64" s="84"/>
      <c r="L64" s="85"/>
      <c r="M64" s="86"/>
      <c r="N64" s="84"/>
      <c r="O64" s="85"/>
      <c r="P64" s="86"/>
      <c r="Q64" s="84"/>
      <c r="R64" s="85"/>
      <c r="S64" s="86"/>
      <c r="T64" s="84"/>
      <c r="U64" s="85"/>
      <c r="V64" s="86"/>
      <c r="W64" s="84"/>
      <c r="X64" s="85"/>
      <c r="Y64" s="86"/>
      <c r="Z64" s="84"/>
      <c r="AA64" s="85"/>
      <c r="AB64" s="86"/>
      <c r="AC64" s="84"/>
      <c r="AD64" s="85"/>
      <c r="AE64" s="86"/>
      <c r="AF64" s="84"/>
      <c r="AG64" s="85"/>
      <c r="AH64" s="86"/>
      <c r="AI64" s="84"/>
      <c r="AJ64" s="85"/>
      <c r="AK64" s="86"/>
      <c r="AL64" s="84"/>
      <c r="AM64" s="85"/>
      <c r="AN64" s="86"/>
    </row>
    <row r="65" spans="1:40" ht="30" hidden="1" customHeight="1" x14ac:dyDescent="0.25">
      <c r="A65" s="88" t="s">
        <v>207</v>
      </c>
      <c r="B65" s="78">
        <f t="shared" si="3"/>
        <v>0</v>
      </c>
      <c r="C65" s="79">
        <f t="shared" si="3"/>
        <v>0</v>
      </c>
      <c r="D65" s="80">
        <f t="shared" si="1"/>
        <v>0</v>
      </c>
      <c r="E65" s="84"/>
      <c r="F65" s="85"/>
      <c r="G65" s="86"/>
      <c r="H65" s="84"/>
      <c r="I65" s="85"/>
      <c r="J65" s="86"/>
      <c r="K65" s="84"/>
      <c r="L65" s="85"/>
      <c r="M65" s="86"/>
      <c r="N65" s="84"/>
      <c r="O65" s="85"/>
      <c r="P65" s="86"/>
      <c r="Q65" s="84"/>
      <c r="R65" s="85"/>
      <c r="S65" s="86"/>
      <c r="T65" s="84"/>
      <c r="U65" s="85"/>
      <c r="V65" s="86"/>
      <c r="W65" s="84"/>
      <c r="X65" s="85"/>
      <c r="Y65" s="86"/>
      <c r="Z65" s="84"/>
      <c r="AA65" s="85"/>
      <c r="AB65" s="86"/>
      <c r="AC65" s="84"/>
      <c r="AD65" s="85"/>
      <c r="AE65" s="86"/>
      <c r="AF65" s="84"/>
      <c r="AG65" s="85"/>
      <c r="AH65" s="86"/>
      <c r="AI65" s="84"/>
      <c r="AJ65" s="85"/>
      <c r="AK65" s="86"/>
      <c r="AL65" s="84"/>
      <c r="AM65" s="85"/>
      <c r="AN65" s="86"/>
    </row>
    <row r="66" spans="1:40" ht="30" hidden="1" customHeight="1" x14ac:dyDescent="0.25">
      <c r="A66" s="88" t="s">
        <v>147</v>
      </c>
      <c r="B66" s="78">
        <f t="shared" si="3"/>
        <v>0</v>
      </c>
      <c r="C66" s="79">
        <f t="shared" si="3"/>
        <v>0</v>
      </c>
      <c r="D66" s="80">
        <f t="shared" si="1"/>
        <v>0</v>
      </c>
      <c r="E66" s="84"/>
      <c r="F66" s="85"/>
      <c r="G66" s="86"/>
      <c r="H66" s="84"/>
      <c r="I66" s="85"/>
      <c r="J66" s="86"/>
      <c r="K66" s="84"/>
      <c r="L66" s="85"/>
      <c r="M66" s="86"/>
      <c r="N66" s="84"/>
      <c r="O66" s="85"/>
      <c r="P66" s="86"/>
      <c r="Q66" s="84"/>
      <c r="R66" s="85"/>
      <c r="S66" s="86"/>
      <c r="T66" s="84"/>
      <c r="U66" s="85"/>
      <c r="V66" s="86"/>
      <c r="W66" s="84"/>
      <c r="X66" s="85"/>
      <c r="Y66" s="86"/>
      <c r="Z66" s="84"/>
      <c r="AA66" s="85"/>
      <c r="AB66" s="86"/>
      <c r="AC66" s="84"/>
      <c r="AD66" s="85"/>
      <c r="AE66" s="86"/>
      <c r="AF66" s="84"/>
      <c r="AG66" s="85"/>
      <c r="AH66" s="86"/>
      <c r="AI66" s="84"/>
      <c r="AJ66" s="85"/>
      <c r="AK66" s="86"/>
      <c r="AL66" s="84"/>
      <c r="AM66" s="85"/>
      <c r="AN66" s="86"/>
    </row>
    <row r="67" spans="1:40" ht="30" hidden="1" customHeight="1" x14ac:dyDescent="0.25">
      <c r="A67" s="88" t="s">
        <v>41</v>
      </c>
      <c r="B67" s="78">
        <f t="shared" si="3"/>
        <v>0</v>
      </c>
      <c r="C67" s="79">
        <f t="shared" si="3"/>
        <v>0</v>
      </c>
      <c r="D67" s="80">
        <f t="shared" si="1"/>
        <v>0</v>
      </c>
      <c r="E67" s="81"/>
      <c r="F67" s="82"/>
      <c r="G67" s="83"/>
      <c r="H67" s="81"/>
      <c r="I67" s="82"/>
      <c r="J67" s="83"/>
      <c r="K67" s="81"/>
      <c r="L67" s="82"/>
      <c r="M67" s="83"/>
      <c r="N67" s="81"/>
      <c r="O67" s="82"/>
      <c r="P67" s="83"/>
      <c r="Q67" s="84"/>
      <c r="R67" s="85"/>
      <c r="S67" s="86"/>
      <c r="T67" s="84"/>
      <c r="U67" s="85"/>
      <c r="V67" s="86"/>
      <c r="W67" s="84"/>
      <c r="X67" s="85"/>
      <c r="Y67" s="86"/>
      <c r="Z67" s="84"/>
      <c r="AA67" s="85"/>
      <c r="AB67" s="86"/>
      <c r="AC67" s="84"/>
      <c r="AD67" s="85"/>
      <c r="AE67" s="86"/>
      <c r="AF67" s="84"/>
      <c r="AG67" s="85"/>
      <c r="AH67" s="86"/>
      <c r="AI67" s="84"/>
      <c r="AJ67" s="85"/>
      <c r="AK67" s="86"/>
      <c r="AL67" s="84"/>
      <c r="AM67" s="85"/>
      <c r="AN67" s="86"/>
    </row>
    <row r="68" spans="1:40" ht="30" hidden="1" customHeight="1" x14ac:dyDescent="0.25">
      <c r="A68" s="88" t="s">
        <v>277</v>
      </c>
      <c r="B68" s="78">
        <f>SUM(E68,H68,K68,N68,Q68,T68,W68,Z68,AC68,AF68,AI68,AL68)</f>
        <v>0</v>
      </c>
      <c r="C68" s="79">
        <f>SUM(F68,I68,L68,O68,R68,U68,X68,AA68,AD68,AG68,AJ68,AM68)</f>
        <v>0</v>
      </c>
      <c r="D68" s="80">
        <f>SUM(G68,J68,M68,P68,S68,V68,Y68,AB68,AE68,AH68,AK68,AN68)</f>
        <v>0</v>
      </c>
      <c r="E68" s="81"/>
      <c r="F68" s="82"/>
      <c r="G68" s="83"/>
      <c r="H68" s="81"/>
      <c r="I68" s="82"/>
      <c r="J68" s="83"/>
      <c r="K68" s="81"/>
      <c r="L68" s="82"/>
      <c r="M68" s="83"/>
      <c r="N68" s="81"/>
      <c r="O68" s="82"/>
      <c r="P68" s="83"/>
      <c r="Q68" s="84"/>
      <c r="R68" s="85"/>
      <c r="S68" s="86"/>
      <c r="T68" s="84"/>
      <c r="U68" s="85"/>
      <c r="V68" s="86"/>
      <c r="W68" s="84"/>
      <c r="X68" s="85"/>
      <c r="Y68" s="86"/>
      <c r="Z68" s="84"/>
      <c r="AA68" s="85"/>
      <c r="AB68" s="86"/>
      <c r="AC68" s="84"/>
      <c r="AD68" s="85"/>
      <c r="AE68" s="86"/>
      <c r="AF68" s="84"/>
      <c r="AG68" s="85"/>
      <c r="AH68" s="86"/>
      <c r="AI68" s="84"/>
      <c r="AJ68" s="85"/>
      <c r="AK68" s="86"/>
      <c r="AL68" s="84"/>
      <c r="AM68" s="85"/>
      <c r="AN68" s="86"/>
    </row>
    <row r="69" spans="1:40" ht="30" hidden="1" customHeight="1" x14ac:dyDescent="0.25">
      <c r="A69" s="88" t="s">
        <v>58</v>
      </c>
      <c r="B69" s="78">
        <f t="shared" si="3"/>
        <v>15</v>
      </c>
      <c r="C69" s="79">
        <f t="shared" si="3"/>
        <v>0</v>
      </c>
      <c r="D69" s="80">
        <f t="shared" si="1"/>
        <v>0</v>
      </c>
      <c r="E69" s="81">
        <v>15</v>
      </c>
      <c r="F69" s="82">
        <v>0</v>
      </c>
      <c r="G69" s="83">
        <v>0</v>
      </c>
      <c r="H69" s="81"/>
      <c r="I69" s="82"/>
      <c r="J69" s="83"/>
      <c r="K69" s="81"/>
      <c r="L69" s="82"/>
      <c r="M69" s="83"/>
      <c r="N69" s="81"/>
      <c r="O69" s="82"/>
      <c r="P69" s="83"/>
      <c r="Q69" s="81"/>
      <c r="R69" s="82"/>
      <c r="S69" s="83"/>
      <c r="T69" s="81"/>
      <c r="U69" s="82"/>
      <c r="V69" s="83"/>
      <c r="W69" s="81"/>
      <c r="X69" s="82"/>
      <c r="Y69" s="83"/>
      <c r="Z69" s="81"/>
      <c r="AA69" s="82"/>
      <c r="AB69" s="83"/>
      <c r="AC69" s="81"/>
      <c r="AD69" s="82"/>
      <c r="AE69" s="83"/>
      <c r="AF69" s="81"/>
      <c r="AG69" s="82"/>
      <c r="AH69" s="83"/>
      <c r="AI69" s="81"/>
      <c r="AJ69" s="82"/>
      <c r="AK69" s="83"/>
      <c r="AL69" s="81"/>
      <c r="AM69" s="82"/>
      <c r="AN69" s="83"/>
    </row>
    <row r="70" spans="1:40" ht="30" hidden="1" customHeight="1" x14ac:dyDescent="0.25">
      <c r="A70" s="88" t="s">
        <v>204</v>
      </c>
      <c r="B70" s="78">
        <f t="shared" si="3"/>
        <v>20</v>
      </c>
      <c r="C70" s="79">
        <f t="shared" si="3"/>
        <v>0</v>
      </c>
      <c r="D70" s="80">
        <f t="shared" si="1"/>
        <v>0</v>
      </c>
      <c r="E70" s="84">
        <v>20</v>
      </c>
      <c r="F70" s="85">
        <v>0</v>
      </c>
      <c r="G70" s="86">
        <v>0</v>
      </c>
      <c r="H70" s="84"/>
      <c r="I70" s="85"/>
      <c r="J70" s="86"/>
      <c r="K70" s="84"/>
      <c r="L70" s="85"/>
      <c r="M70" s="86"/>
      <c r="N70" s="84"/>
      <c r="O70" s="85"/>
      <c r="P70" s="86"/>
      <c r="Q70" s="84"/>
      <c r="R70" s="85"/>
      <c r="S70" s="86"/>
      <c r="T70" s="84"/>
      <c r="U70" s="85"/>
      <c r="V70" s="86"/>
      <c r="W70" s="84"/>
      <c r="X70" s="85"/>
      <c r="Y70" s="86"/>
      <c r="Z70" s="84"/>
      <c r="AA70" s="85"/>
      <c r="AB70" s="86"/>
      <c r="AC70" s="84"/>
      <c r="AD70" s="85"/>
      <c r="AE70" s="86"/>
      <c r="AF70" s="84"/>
      <c r="AG70" s="85"/>
      <c r="AH70" s="86"/>
      <c r="AI70" s="84"/>
      <c r="AJ70" s="85"/>
      <c r="AK70" s="86"/>
      <c r="AL70" s="84"/>
      <c r="AM70" s="85"/>
      <c r="AN70" s="86"/>
    </row>
    <row r="71" spans="1:40" ht="30" hidden="1" customHeight="1" x14ac:dyDescent="0.25">
      <c r="A71" s="88" t="s">
        <v>118</v>
      </c>
      <c r="B71" s="78">
        <f t="shared" si="3"/>
        <v>4</v>
      </c>
      <c r="C71" s="79">
        <f t="shared" si="3"/>
        <v>0</v>
      </c>
      <c r="D71" s="80">
        <f t="shared" si="3"/>
        <v>0</v>
      </c>
      <c r="E71" s="81">
        <v>4</v>
      </c>
      <c r="F71" s="82">
        <v>0</v>
      </c>
      <c r="G71" s="83">
        <v>0</v>
      </c>
      <c r="H71" s="81"/>
      <c r="I71" s="82"/>
      <c r="J71" s="83"/>
      <c r="K71" s="81"/>
      <c r="L71" s="82"/>
      <c r="M71" s="83"/>
      <c r="N71" s="81"/>
      <c r="O71" s="82"/>
      <c r="P71" s="83"/>
      <c r="Q71" s="84"/>
      <c r="R71" s="85"/>
      <c r="S71" s="86"/>
      <c r="T71" s="84"/>
      <c r="U71" s="85"/>
      <c r="V71" s="86"/>
      <c r="W71" s="84"/>
      <c r="X71" s="85"/>
      <c r="Y71" s="86"/>
      <c r="Z71" s="84"/>
      <c r="AA71" s="85"/>
      <c r="AB71" s="86"/>
      <c r="AC71" s="84"/>
      <c r="AD71" s="85"/>
      <c r="AE71" s="86"/>
      <c r="AF71" s="84"/>
      <c r="AG71" s="85"/>
      <c r="AH71" s="86"/>
      <c r="AI71" s="84"/>
      <c r="AJ71" s="85"/>
      <c r="AK71" s="86"/>
      <c r="AL71" s="84"/>
      <c r="AM71" s="85"/>
      <c r="AN71" s="86"/>
    </row>
    <row r="72" spans="1:40" ht="30" hidden="1" customHeight="1" x14ac:dyDescent="0.25">
      <c r="A72" s="77" t="s">
        <v>240</v>
      </c>
      <c r="B72" s="78">
        <f t="shared" si="3"/>
        <v>0</v>
      </c>
      <c r="C72" s="79">
        <f t="shared" si="3"/>
        <v>0</v>
      </c>
      <c r="D72" s="80">
        <f t="shared" si="3"/>
        <v>0</v>
      </c>
      <c r="E72" s="84">
        <v>0</v>
      </c>
      <c r="F72" s="85">
        <v>0</v>
      </c>
      <c r="G72" s="83">
        <v>0</v>
      </c>
      <c r="H72" s="84"/>
      <c r="I72" s="85"/>
      <c r="J72" s="86"/>
      <c r="K72" s="84"/>
      <c r="L72" s="85"/>
      <c r="M72" s="86"/>
      <c r="N72" s="84"/>
      <c r="O72" s="85"/>
      <c r="P72" s="86"/>
      <c r="Q72" s="84"/>
      <c r="R72" s="85"/>
      <c r="S72" s="86"/>
      <c r="T72" s="84"/>
      <c r="U72" s="85"/>
      <c r="V72" s="86"/>
      <c r="W72" s="84"/>
      <c r="X72" s="85"/>
      <c r="Y72" s="86"/>
      <c r="Z72" s="84"/>
      <c r="AA72" s="85"/>
      <c r="AB72" s="86"/>
      <c r="AC72" s="84"/>
      <c r="AD72" s="85"/>
      <c r="AE72" s="86"/>
      <c r="AF72" s="84"/>
      <c r="AG72" s="85"/>
      <c r="AH72" s="86"/>
      <c r="AI72" s="84"/>
      <c r="AJ72" s="85"/>
      <c r="AK72" s="86"/>
      <c r="AL72" s="84"/>
      <c r="AM72" s="85"/>
      <c r="AN72" s="86"/>
    </row>
    <row r="73" spans="1:40" ht="30" hidden="1" customHeight="1" x14ac:dyDescent="0.25">
      <c r="A73" s="88" t="s">
        <v>158</v>
      </c>
      <c r="B73" s="78">
        <f t="shared" si="3"/>
        <v>0</v>
      </c>
      <c r="C73" s="79">
        <f t="shared" si="3"/>
        <v>0</v>
      </c>
      <c r="D73" s="80">
        <f t="shared" si="3"/>
        <v>0</v>
      </c>
      <c r="E73" s="84">
        <v>0</v>
      </c>
      <c r="F73" s="85">
        <v>0</v>
      </c>
      <c r="G73" s="86">
        <v>0</v>
      </c>
      <c r="H73" s="84"/>
      <c r="I73" s="85"/>
      <c r="J73" s="86"/>
      <c r="K73" s="84"/>
      <c r="L73" s="85"/>
      <c r="M73" s="86"/>
      <c r="N73" s="84"/>
      <c r="O73" s="85"/>
      <c r="P73" s="86"/>
      <c r="Q73" s="84"/>
      <c r="R73" s="85"/>
      <c r="S73" s="86"/>
      <c r="T73" s="84"/>
      <c r="U73" s="85"/>
      <c r="V73" s="86"/>
      <c r="W73" s="84"/>
      <c r="X73" s="85"/>
      <c r="Y73" s="86"/>
      <c r="Z73" s="84"/>
      <c r="AA73" s="85"/>
      <c r="AB73" s="86"/>
      <c r="AC73" s="84"/>
      <c r="AD73" s="85"/>
      <c r="AE73" s="86"/>
      <c r="AF73" s="84"/>
      <c r="AG73" s="85"/>
      <c r="AH73" s="86"/>
      <c r="AI73" s="84"/>
      <c r="AJ73" s="85"/>
      <c r="AK73" s="86"/>
      <c r="AL73" s="84"/>
      <c r="AM73" s="85"/>
      <c r="AN73" s="86"/>
    </row>
    <row r="74" spans="1:40" ht="30" hidden="1" customHeight="1" x14ac:dyDescent="0.25">
      <c r="A74" s="88" t="s">
        <v>78</v>
      </c>
      <c r="B74" s="78">
        <f t="shared" si="3"/>
        <v>0</v>
      </c>
      <c r="C74" s="79">
        <f t="shared" si="3"/>
        <v>0</v>
      </c>
      <c r="D74" s="80">
        <f t="shared" si="3"/>
        <v>0</v>
      </c>
      <c r="E74" s="81"/>
      <c r="F74" s="82"/>
      <c r="G74" s="83"/>
      <c r="H74" s="81"/>
      <c r="I74" s="82"/>
      <c r="J74" s="83"/>
      <c r="K74" s="81"/>
      <c r="L74" s="82"/>
      <c r="M74" s="83"/>
      <c r="N74" s="81"/>
      <c r="O74" s="82"/>
      <c r="P74" s="83"/>
      <c r="Q74" s="84"/>
      <c r="R74" s="85"/>
      <c r="S74" s="86"/>
      <c r="T74" s="84"/>
      <c r="U74" s="85"/>
      <c r="V74" s="86"/>
      <c r="W74" s="84"/>
      <c r="X74" s="85"/>
      <c r="Y74" s="86"/>
      <c r="Z74" s="84"/>
      <c r="AA74" s="85"/>
      <c r="AB74" s="86"/>
      <c r="AC74" s="84"/>
      <c r="AD74" s="85"/>
      <c r="AE74" s="86"/>
      <c r="AF74" s="84"/>
      <c r="AG74" s="85"/>
      <c r="AH74" s="86"/>
      <c r="AI74" s="84"/>
      <c r="AJ74" s="85"/>
      <c r="AK74" s="86"/>
      <c r="AL74" s="84"/>
      <c r="AM74" s="85"/>
      <c r="AN74" s="86"/>
    </row>
    <row r="75" spans="1:40" ht="30" hidden="1" customHeight="1" x14ac:dyDescent="0.25">
      <c r="A75" s="88" t="s">
        <v>235</v>
      </c>
      <c r="B75" s="78">
        <f t="shared" si="3"/>
        <v>0</v>
      </c>
      <c r="C75" s="79">
        <f t="shared" si="3"/>
        <v>0</v>
      </c>
      <c r="D75" s="80">
        <f t="shared" si="3"/>
        <v>0</v>
      </c>
      <c r="E75" s="81"/>
      <c r="F75" s="82"/>
      <c r="G75" s="83"/>
      <c r="H75" s="81"/>
      <c r="I75" s="82"/>
      <c r="J75" s="83"/>
      <c r="K75" s="81"/>
      <c r="L75" s="82"/>
      <c r="M75" s="83"/>
      <c r="N75" s="81"/>
      <c r="O75" s="82"/>
      <c r="P75" s="83"/>
      <c r="Q75" s="84"/>
      <c r="R75" s="85"/>
      <c r="S75" s="86"/>
      <c r="T75" s="84"/>
      <c r="U75" s="85"/>
      <c r="V75" s="86"/>
      <c r="W75" s="84"/>
      <c r="X75" s="85"/>
      <c r="Y75" s="86"/>
      <c r="Z75" s="84"/>
      <c r="AA75" s="85"/>
      <c r="AB75" s="86"/>
      <c r="AC75" s="84"/>
      <c r="AD75" s="85"/>
      <c r="AE75" s="86"/>
      <c r="AF75" s="84"/>
      <c r="AG75" s="85"/>
      <c r="AH75" s="86"/>
      <c r="AI75" s="84"/>
      <c r="AJ75" s="85"/>
      <c r="AK75" s="86"/>
      <c r="AL75" s="84"/>
      <c r="AM75" s="85"/>
      <c r="AN75" s="86"/>
    </row>
    <row r="76" spans="1:40" ht="30" hidden="1" customHeight="1" x14ac:dyDescent="0.25">
      <c r="A76" s="88" t="s">
        <v>93</v>
      </c>
      <c r="B76" s="78">
        <f t="shared" si="3"/>
        <v>0</v>
      </c>
      <c r="C76" s="79">
        <f t="shared" si="3"/>
        <v>0</v>
      </c>
      <c r="D76" s="80">
        <f t="shared" si="3"/>
        <v>0</v>
      </c>
      <c r="E76" s="84"/>
      <c r="F76" s="85"/>
      <c r="G76" s="86"/>
      <c r="H76" s="84"/>
      <c r="I76" s="85"/>
      <c r="J76" s="86"/>
      <c r="K76" s="84"/>
      <c r="L76" s="85"/>
      <c r="M76" s="86"/>
      <c r="N76" s="84"/>
      <c r="O76" s="85"/>
      <c r="P76" s="86"/>
      <c r="Q76" s="84"/>
      <c r="R76" s="85"/>
      <c r="S76" s="86"/>
      <c r="T76" s="84"/>
      <c r="U76" s="85"/>
      <c r="V76" s="86"/>
      <c r="W76" s="84"/>
      <c r="X76" s="85"/>
      <c r="Y76" s="86"/>
      <c r="Z76" s="84"/>
      <c r="AA76" s="85"/>
      <c r="AB76" s="86"/>
      <c r="AC76" s="84"/>
      <c r="AD76" s="85"/>
      <c r="AE76" s="86"/>
      <c r="AF76" s="84"/>
      <c r="AG76" s="85"/>
      <c r="AH76" s="86"/>
      <c r="AI76" s="84"/>
      <c r="AJ76" s="85"/>
      <c r="AK76" s="86"/>
      <c r="AL76" s="84"/>
      <c r="AM76" s="85"/>
      <c r="AN76" s="86"/>
    </row>
    <row r="77" spans="1:40" ht="30" hidden="1" customHeight="1" x14ac:dyDescent="0.25">
      <c r="A77" s="77" t="s">
        <v>29</v>
      </c>
      <c r="B77" s="78">
        <f t="shared" si="3"/>
        <v>16</v>
      </c>
      <c r="C77" s="79">
        <f t="shared" si="3"/>
        <v>0</v>
      </c>
      <c r="D77" s="80">
        <f t="shared" si="3"/>
        <v>0</v>
      </c>
      <c r="E77" s="81">
        <v>16</v>
      </c>
      <c r="F77" s="82">
        <v>0</v>
      </c>
      <c r="G77" s="83">
        <v>0</v>
      </c>
      <c r="H77" s="81"/>
      <c r="I77" s="82"/>
      <c r="J77" s="83"/>
      <c r="K77" s="84"/>
      <c r="L77" s="85"/>
      <c r="M77" s="86"/>
      <c r="N77" s="84"/>
      <c r="O77" s="85"/>
      <c r="P77" s="86"/>
      <c r="Q77" s="84"/>
      <c r="R77" s="85"/>
      <c r="S77" s="86"/>
      <c r="T77" s="84"/>
      <c r="U77" s="85"/>
      <c r="V77" s="86"/>
      <c r="W77" s="84"/>
      <c r="X77" s="85"/>
      <c r="Y77" s="86"/>
      <c r="Z77" s="84"/>
      <c r="AA77" s="85"/>
      <c r="AB77" s="86"/>
      <c r="AC77" s="84"/>
      <c r="AD77" s="85"/>
      <c r="AE77" s="86"/>
      <c r="AF77" s="84"/>
      <c r="AG77" s="85"/>
      <c r="AH77" s="86"/>
      <c r="AI77" s="84"/>
      <c r="AJ77" s="85"/>
      <c r="AK77" s="86"/>
      <c r="AL77" s="84"/>
      <c r="AM77" s="85"/>
      <c r="AN77" s="86"/>
    </row>
    <row r="78" spans="1:40" ht="30" hidden="1" customHeight="1" x14ac:dyDescent="0.25">
      <c r="A78" s="88" t="s">
        <v>53</v>
      </c>
      <c r="B78" s="78">
        <f t="shared" si="3"/>
        <v>0</v>
      </c>
      <c r="C78" s="79">
        <f t="shared" si="3"/>
        <v>0</v>
      </c>
      <c r="D78" s="80">
        <f t="shared" si="3"/>
        <v>0</v>
      </c>
      <c r="E78" s="81"/>
      <c r="F78" s="82"/>
      <c r="G78" s="83"/>
      <c r="H78" s="81"/>
      <c r="I78" s="82"/>
      <c r="J78" s="83"/>
      <c r="K78" s="81"/>
      <c r="L78" s="82"/>
      <c r="M78" s="83"/>
      <c r="N78" s="81"/>
      <c r="O78" s="82"/>
      <c r="P78" s="83"/>
      <c r="Q78" s="84"/>
      <c r="R78" s="85"/>
      <c r="S78" s="86"/>
      <c r="T78" s="84"/>
      <c r="U78" s="85"/>
      <c r="V78" s="86"/>
      <c r="W78" s="84"/>
      <c r="X78" s="85"/>
      <c r="Y78" s="86"/>
      <c r="Z78" s="84"/>
      <c r="AA78" s="85"/>
      <c r="AB78" s="86"/>
      <c r="AC78" s="84"/>
      <c r="AD78" s="85"/>
      <c r="AE78" s="86"/>
      <c r="AF78" s="84"/>
      <c r="AG78" s="85"/>
      <c r="AH78" s="86"/>
      <c r="AI78" s="84"/>
      <c r="AJ78" s="85"/>
      <c r="AK78" s="86"/>
      <c r="AL78" s="84"/>
      <c r="AM78" s="85"/>
      <c r="AN78" s="86"/>
    </row>
    <row r="79" spans="1:40" ht="30" hidden="1" customHeight="1" x14ac:dyDescent="0.25">
      <c r="A79" s="88" t="s">
        <v>152</v>
      </c>
      <c r="B79" s="78">
        <f t="shared" si="3"/>
        <v>0</v>
      </c>
      <c r="C79" s="79">
        <f t="shared" si="3"/>
        <v>0</v>
      </c>
      <c r="D79" s="80">
        <f t="shared" si="3"/>
        <v>0</v>
      </c>
      <c r="E79" s="84"/>
      <c r="F79" s="85"/>
      <c r="G79" s="86"/>
      <c r="H79" s="84"/>
      <c r="I79" s="85"/>
      <c r="J79" s="86"/>
      <c r="K79" s="84"/>
      <c r="L79" s="85"/>
      <c r="M79" s="86"/>
      <c r="N79" s="84"/>
      <c r="O79" s="85"/>
      <c r="P79" s="86"/>
      <c r="Q79" s="84"/>
      <c r="R79" s="85"/>
      <c r="S79" s="86"/>
      <c r="T79" s="84"/>
      <c r="U79" s="85"/>
      <c r="V79" s="86"/>
      <c r="W79" s="84"/>
      <c r="X79" s="85"/>
      <c r="Y79" s="86"/>
      <c r="Z79" s="84"/>
      <c r="AA79" s="85"/>
      <c r="AB79" s="86"/>
      <c r="AC79" s="84"/>
      <c r="AD79" s="85"/>
      <c r="AE79" s="86"/>
      <c r="AF79" s="84"/>
      <c r="AG79" s="85"/>
      <c r="AH79" s="86"/>
      <c r="AI79" s="84"/>
      <c r="AJ79" s="85"/>
      <c r="AK79" s="86"/>
      <c r="AL79" s="84"/>
      <c r="AM79" s="85"/>
      <c r="AN79" s="86"/>
    </row>
    <row r="80" spans="1:40" ht="30" hidden="1" customHeight="1" x14ac:dyDescent="0.25">
      <c r="A80" s="88" t="s">
        <v>322</v>
      </c>
      <c r="B80" s="78">
        <f t="shared" si="3"/>
        <v>203</v>
      </c>
      <c r="C80" s="79">
        <f t="shared" si="3"/>
        <v>1</v>
      </c>
      <c r="D80" s="80">
        <f t="shared" si="3"/>
        <v>1</v>
      </c>
      <c r="E80" s="84">
        <v>203</v>
      </c>
      <c r="F80" s="85">
        <v>1</v>
      </c>
      <c r="G80" s="86">
        <v>1</v>
      </c>
      <c r="H80" s="84"/>
      <c r="I80" s="85"/>
      <c r="J80" s="86"/>
      <c r="K80" s="84"/>
      <c r="L80" s="85"/>
      <c r="M80" s="86"/>
      <c r="N80" s="84"/>
      <c r="O80" s="85"/>
      <c r="P80" s="86"/>
      <c r="Q80" s="84"/>
      <c r="R80" s="85"/>
      <c r="S80" s="86"/>
      <c r="T80" s="84"/>
      <c r="U80" s="85"/>
      <c r="V80" s="86"/>
      <c r="W80" s="84"/>
      <c r="X80" s="85"/>
      <c r="Y80" s="86"/>
      <c r="Z80" s="84"/>
      <c r="AA80" s="85"/>
      <c r="AB80" s="86"/>
      <c r="AC80" s="84"/>
      <c r="AD80" s="85"/>
      <c r="AE80" s="86"/>
      <c r="AF80" s="84"/>
      <c r="AG80" s="85"/>
      <c r="AH80" s="86"/>
      <c r="AI80" s="84"/>
      <c r="AJ80" s="85"/>
      <c r="AK80" s="86"/>
      <c r="AL80" s="84"/>
      <c r="AM80" s="85"/>
      <c r="AN80" s="86"/>
    </row>
    <row r="81" spans="1:40" ht="30" hidden="1" customHeight="1" x14ac:dyDescent="0.25">
      <c r="A81" s="88" t="s">
        <v>156</v>
      </c>
      <c r="B81" s="78">
        <f t="shared" si="3"/>
        <v>0</v>
      </c>
      <c r="C81" s="79">
        <f t="shared" si="3"/>
        <v>0</v>
      </c>
      <c r="D81" s="80">
        <f t="shared" si="3"/>
        <v>0</v>
      </c>
      <c r="E81" s="84">
        <v>0</v>
      </c>
      <c r="F81" s="85">
        <v>0</v>
      </c>
      <c r="G81" s="86">
        <v>0</v>
      </c>
      <c r="H81" s="84"/>
      <c r="I81" s="85"/>
      <c r="J81" s="86"/>
      <c r="K81" s="84"/>
      <c r="L81" s="85"/>
      <c r="M81" s="86"/>
      <c r="N81" s="84"/>
      <c r="O81" s="85"/>
      <c r="P81" s="86"/>
      <c r="Q81" s="84"/>
      <c r="R81" s="85"/>
      <c r="S81" s="86"/>
      <c r="T81" s="84"/>
      <c r="U81" s="85"/>
      <c r="V81" s="86"/>
      <c r="W81" s="84"/>
      <c r="X81" s="85"/>
      <c r="Y81" s="86"/>
      <c r="Z81" s="84"/>
      <c r="AA81" s="85"/>
      <c r="AB81" s="86"/>
      <c r="AC81" s="84"/>
      <c r="AD81" s="85"/>
      <c r="AE81" s="86"/>
      <c r="AF81" s="84"/>
      <c r="AG81" s="85"/>
      <c r="AH81" s="86"/>
      <c r="AI81" s="84"/>
      <c r="AJ81" s="85"/>
      <c r="AK81" s="86"/>
      <c r="AL81" s="84"/>
      <c r="AM81" s="85"/>
      <c r="AN81" s="86"/>
    </row>
    <row r="82" spans="1:40" ht="30" hidden="1" customHeight="1" x14ac:dyDescent="0.25">
      <c r="A82" s="88" t="s">
        <v>44</v>
      </c>
      <c r="B82" s="78">
        <f>SUM(E82,H82,K82,N82,Q82,T82,W82,Z82,AC82,AF82,AI82,AL82)</f>
        <v>6</v>
      </c>
      <c r="C82" s="79">
        <f t="shared" si="3"/>
        <v>0</v>
      </c>
      <c r="D82" s="80">
        <f t="shared" si="3"/>
        <v>0</v>
      </c>
      <c r="E82" s="81">
        <v>6</v>
      </c>
      <c r="F82" s="82">
        <v>0</v>
      </c>
      <c r="G82" s="83">
        <v>0</v>
      </c>
      <c r="H82" s="81"/>
      <c r="I82" s="82"/>
      <c r="J82" s="83"/>
      <c r="K82" s="81"/>
      <c r="L82" s="82"/>
      <c r="M82" s="83"/>
      <c r="N82" s="81"/>
      <c r="O82" s="82"/>
      <c r="P82" s="83"/>
      <c r="Q82" s="81"/>
      <c r="R82" s="82"/>
      <c r="S82" s="83"/>
      <c r="T82" s="81"/>
      <c r="U82" s="82"/>
      <c r="V82" s="83"/>
      <c r="W82" s="81"/>
      <c r="X82" s="82"/>
      <c r="Y82" s="83"/>
      <c r="Z82" s="81"/>
      <c r="AA82" s="82"/>
      <c r="AB82" s="83"/>
      <c r="AC82" s="81"/>
      <c r="AD82" s="82"/>
      <c r="AE82" s="83"/>
      <c r="AF82" s="81"/>
      <c r="AG82" s="82"/>
      <c r="AH82" s="83"/>
      <c r="AI82" s="81"/>
      <c r="AJ82" s="82"/>
      <c r="AK82" s="83"/>
      <c r="AL82" s="81"/>
      <c r="AM82" s="82"/>
      <c r="AN82" s="83"/>
    </row>
    <row r="83" spans="1:40" ht="30" hidden="1" customHeight="1" x14ac:dyDescent="0.25">
      <c r="A83" s="88" t="s">
        <v>260</v>
      </c>
      <c r="B83" s="78">
        <f>SUM(E83,H83,K83,N83,Q83,T83,W83,Z83,AC83,AF83,AI83,AL83)</f>
        <v>0</v>
      </c>
      <c r="C83" s="79">
        <f t="shared" si="3"/>
        <v>0</v>
      </c>
      <c r="D83" s="80">
        <f>SUM(G83,J83,M83,P83,S83,V83,Y83,AB83,AE83,AH83,AK83,AN83)</f>
        <v>0</v>
      </c>
      <c r="E83" s="81"/>
      <c r="F83" s="82"/>
      <c r="G83" s="83"/>
      <c r="H83" s="81"/>
      <c r="I83" s="82"/>
      <c r="J83" s="83"/>
      <c r="K83" s="81"/>
      <c r="L83" s="82"/>
      <c r="M83" s="83"/>
      <c r="N83" s="81"/>
      <c r="O83" s="82"/>
      <c r="P83" s="83"/>
      <c r="Q83" s="81"/>
      <c r="R83" s="82"/>
      <c r="S83" s="83"/>
      <c r="T83" s="81"/>
      <c r="U83" s="82"/>
      <c r="V83" s="83"/>
      <c r="W83" s="81"/>
      <c r="X83" s="82"/>
      <c r="Y83" s="83"/>
      <c r="Z83" s="81"/>
      <c r="AA83" s="82"/>
      <c r="AB83" s="83"/>
      <c r="AC83" s="81"/>
      <c r="AD83" s="82"/>
      <c r="AE83" s="83"/>
      <c r="AF83" s="81"/>
      <c r="AG83" s="82"/>
      <c r="AH83" s="83"/>
      <c r="AI83" s="81"/>
      <c r="AJ83" s="82"/>
      <c r="AK83" s="83"/>
      <c r="AL83" s="81"/>
      <c r="AM83" s="82"/>
      <c r="AN83" s="83"/>
    </row>
    <row r="84" spans="1:40" ht="30" hidden="1" customHeight="1" x14ac:dyDescent="0.25">
      <c r="A84" s="88" t="s">
        <v>303</v>
      </c>
      <c r="B84" s="78">
        <f>SUM(E84,H84,K84,N84,Q84,T84,W84,Z84,AC84,AF84,AI84,AL84)</f>
        <v>0</v>
      </c>
      <c r="C84" s="79">
        <f t="shared" si="3"/>
        <v>0</v>
      </c>
      <c r="D84" s="80">
        <f>SUM(G84,J84,M84,P84,S84,V84,Y84,AB84,AE84,AH84,AK84,AN84)</f>
        <v>0</v>
      </c>
      <c r="E84" s="81"/>
      <c r="F84" s="82"/>
      <c r="G84" s="83"/>
      <c r="H84" s="81"/>
      <c r="I84" s="82"/>
      <c r="J84" s="83"/>
      <c r="K84" s="81"/>
      <c r="L84" s="82"/>
      <c r="M84" s="83"/>
      <c r="N84" s="81"/>
      <c r="O84" s="82"/>
      <c r="P84" s="83"/>
      <c r="Q84" s="81"/>
      <c r="R84" s="82"/>
      <c r="S84" s="83"/>
      <c r="T84" s="81"/>
      <c r="U84" s="82"/>
      <c r="V84" s="83"/>
      <c r="W84" s="81"/>
      <c r="X84" s="82"/>
      <c r="Y84" s="83"/>
      <c r="Z84" s="81"/>
      <c r="AA84" s="82"/>
      <c r="AB84" s="83"/>
      <c r="AC84" s="81"/>
      <c r="AD84" s="82"/>
      <c r="AE84" s="83"/>
      <c r="AF84" s="81"/>
      <c r="AG84" s="82"/>
      <c r="AH84" s="83"/>
      <c r="AI84" s="81"/>
      <c r="AJ84" s="82"/>
      <c r="AK84" s="83"/>
      <c r="AL84" s="81"/>
      <c r="AM84" s="82"/>
      <c r="AN84" s="83"/>
    </row>
    <row r="85" spans="1:40" ht="30" hidden="1" customHeight="1" x14ac:dyDescent="0.25">
      <c r="A85" s="88" t="s">
        <v>199</v>
      </c>
      <c r="B85" s="78">
        <f t="shared" si="3"/>
        <v>494</v>
      </c>
      <c r="C85" s="79">
        <f t="shared" si="3"/>
        <v>46</v>
      </c>
      <c r="D85" s="80">
        <f t="shared" si="3"/>
        <v>7</v>
      </c>
      <c r="E85" s="84">
        <v>494</v>
      </c>
      <c r="F85" s="85">
        <v>46</v>
      </c>
      <c r="G85" s="86">
        <v>7</v>
      </c>
      <c r="H85" s="84"/>
      <c r="I85" s="85"/>
      <c r="J85" s="86"/>
      <c r="K85" s="84"/>
      <c r="L85" s="85"/>
      <c r="M85" s="86"/>
      <c r="N85" s="84"/>
      <c r="O85" s="85"/>
      <c r="P85" s="86"/>
      <c r="Q85" s="84"/>
      <c r="R85" s="85"/>
      <c r="S85" s="86"/>
      <c r="T85" s="84"/>
      <c r="U85" s="85"/>
      <c r="V85" s="86"/>
      <c r="W85" s="84"/>
      <c r="X85" s="85"/>
      <c r="Y85" s="86"/>
      <c r="Z85" s="84"/>
      <c r="AA85" s="85"/>
      <c r="AB85" s="86"/>
      <c r="AC85" s="84"/>
      <c r="AD85" s="85"/>
      <c r="AE85" s="86"/>
      <c r="AF85" s="84"/>
      <c r="AG85" s="85"/>
      <c r="AH85" s="86"/>
      <c r="AI85" s="84"/>
      <c r="AJ85" s="85"/>
      <c r="AK85" s="86"/>
      <c r="AL85" s="84"/>
      <c r="AM85" s="85"/>
      <c r="AN85" s="86"/>
    </row>
    <row r="86" spans="1:40" ht="30" hidden="1" customHeight="1" x14ac:dyDescent="0.25">
      <c r="A86" s="88" t="s">
        <v>242</v>
      </c>
      <c r="B86" s="78">
        <v>0</v>
      </c>
      <c r="C86" s="79">
        <f t="shared" si="3"/>
        <v>0</v>
      </c>
      <c r="D86" s="80">
        <f t="shared" si="3"/>
        <v>0</v>
      </c>
      <c r="E86" s="84"/>
      <c r="F86" s="85"/>
      <c r="G86" s="86"/>
      <c r="H86" s="84"/>
      <c r="I86" s="85"/>
      <c r="J86" s="86"/>
      <c r="K86" s="84"/>
      <c r="L86" s="85"/>
      <c r="M86" s="86"/>
      <c r="N86" s="84"/>
      <c r="O86" s="85"/>
      <c r="P86" s="86"/>
      <c r="Q86" s="84"/>
      <c r="R86" s="85"/>
      <c r="S86" s="86"/>
      <c r="T86" s="84"/>
      <c r="U86" s="85"/>
      <c r="V86" s="86"/>
      <c r="W86" s="84"/>
      <c r="X86" s="85"/>
      <c r="Y86" s="86"/>
      <c r="Z86" s="84"/>
      <c r="AA86" s="85"/>
      <c r="AB86" s="86"/>
      <c r="AC86" s="84"/>
      <c r="AD86" s="85"/>
      <c r="AE86" s="86"/>
      <c r="AF86" s="84"/>
      <c r="AG86" s="85"/>
      <c r="AH86" s="86"/>
      <c r="AI86" s="84"/>
      <c r="AJ86" s="85"/>
      <c r="AK86" s="86"/>
      <c r="AL86" s="84"/>
      <c r="AM86" s="85"/>
      <c r="AN86" s="86"/>
    </row>
    <row r="87" spans="1:40" ht="30" hidden="1" customHeight="1" x14ac:dyDescent="0.25">
      <c r="A87" s="77" t="s">
        <v>231</v>
      </c>
      <c r="B87" s="78">
        <f t="shared" si="3"/>
        <v>17</v>
      </c>
      <c r="C87" s="79">
        <f t="shared" si="3"/>
        <v>0</v>
      </c>
      <c r="D87" s="80">
        <f t="shared" si="3"/>
        <v>0</v>
      </c>
      <c r="E87" s="84">
        <v>17</v>
      </c>
      <c r="F87" s="85">
        <v>0</v>
      </c>
      <c r="G87" s="83">
        <v>0</v>
      </c>
      <c r="H87" s="84"/>
      <c r="I87" s="85"/>
      <c r="J87" s="86"/>
      <c r="K87" s="84"/>
      <c r="L87" s="85"/>
      <c r="M87" s="86"/>
      <c r="N87" s="84"/>
      <c r="O87" s="85"/>
      <c r="P87" s="86"/>
      <c r="Q87" s="84"/>
      <c r="R87" s="85"/>
      <c r="S87" s="86"/>
      <c r="T87" s="84"/>
      <c r="U87" s="85"/>
      <c r="V87" s="86"/>
      <c r="W87" s="84"/>
      <c r="X87" s="85"/>
      <c r="Y87" s="86"/>
      <c r="Z87" s="84"/>
      <c r="AA87" s="85"/>
      <c r="AB87" s="86"/>
      <c r="AC87" s="84"/>
      <c r="AD87" s="85"/>
      <c r="AE87" s="86"/>
      <c r="AF87" s="84"/>
      <c r="AG87" s="85"/>
      <c r="AH87" s="86"/>
      <c r="AI87" s="84"/>
      <c r="AJ87" s="85"/>
      <c r="AK87" s="86"/>
      <c r="AL87" s="84"/>
      <c r="AM87" s="85"/>
      <c r="AN87" s="86"/>
    </row>
    <row r="88" spans="1:40" ht="30" hidden="1" customHeight="1" x14ac:dyDescent="0.25">
      <c r="A88" s="77" t="s">
        <v>62</v>
      </c>
      <c r="B88" s="78">
        <f t="shared" si="3"/>
        <v>33</v>
      </c>
      <c r="C88" s="79">
        <f t="shared" si="3"/>
        <v>0</v>
      </c>
      <c r="D88" s="80">
        <f t="shared" si="3"/>
        <v>0</v>
      </c>
      <c r="E88" s="84">
        <v>33</v>
      </c>
      <c r="F88" s="85">
        <v>0</v>
      </c>
      <c r="G88" s="83">
        <v>0</v>
      </c>
      <c r="H88" s="84"/>
      <c r="I88" s="85"/>
      <c r="J88" s="86"/>
      <c r="K88" s="84"/>
      <c r="L88" s="85"/>
      <c r="M88" s="86"/>
      <c r="N88" s="84"/>
      <c r="O88" s="85"/>
      <c r="P88" s="86"/>
      <c r="Q88" s="84"/>
      <c r="R88" s="85"/>
      <c r="S88" s="86"/>
      <c r="T88" s="84"/>
      <c r="U88" s="85"/>
      <c r="V88" s="86"/>
      <c r="W88" s="84"/>
      <c r="X88" s="85"/>
      <c r="Y88" s="86"/>
      <c r="Z88" s="84"/>
      <c r="AA88" s="85"/>
      <c r="AB88" s="86"/>
      <c r="AC88" s="84"/>
      <c r="AD88" s="85"/>
      <c r="AE88" s="86"/>
      <c r="AF88" s="84"/>
      <c r="AG88" s="85"/>
      <c r="AH88" s="86"/>
      <c r="AI88" s="84"/>
      <c r="AJ88" s="85"/>
      <c r="AK88" s="86"/>
      <c r="AL88" s="84"/>
      <c r="AM88" s="85"/>
      <c r="AN88" s="86"/>
    </row>
    <row r="89" spans="1:40" ht="30" hidden="1" customHeight="1" x14ac:dyDescent="0.25">
      <c r="A89" s="88" t="s">
        <v>139</v>
      </c>
      <c r="B89" s="78">
        <f t="shared" si="3"/>
        <v>0</v>
      </c>
      <c r="C89" s="79">
        <f t="shared" si="3"/>
        <v>0</v>
      </c>
      <c r="D89" s="80">
        <f t="shared" si="3"/>
        <v>0</v>
      </c>
      <c r="E89" s="84"/>
      <c r="F89" s="85"/>
      <c r="G89" s="86"/>
      <c r="H89" s="84"/>
      <c r="I89" s="85"/>
      <c r="J89" s="86"/>
      <c r="K89" s="84"/>
      <c r="L89" s="85"/>
      <c r="M89" s="86"/>
      <c r="N89" s="84"/>
      <c r="O89" s="85"/>
      <c r="P89" s="86"/>
      <c r="Q89" s="84"/>
      <c r="R89" s="85"/>
      <c r="S89" s="86"/>
      <c r="T89" s="84"/>
      <c r="U89" s="85"/>
      <c r="V89" s="86"/>
      <c r="W89" s="84"/>
      <c r="X89" s="85"/>
      <c r="Y89" s="86"/>
      <c r="Z89" s="84"/>
      <c r="AA89" s="85"/>
      <c r="AB89" s="86"/>
      <c r="AC89" s="84"/>
      <c r="AD89" s="85"/>
      <c r="AE89" s="86"/>
      <c r="AF89" s="84"/>
      <c r="AG89" s="85"/>
      <c r="AH89" s="86"/>
      <c r="AI89" s="84"/>
      <c r="AJ89" s="85"/>
      <c r="AK89" s="86"/>
      <c r="AL89" s="84"/>
      <c r="AM89" s="85"/>
      <c r="AN89" s="86"/>
    </row>
    <row r="90" spans="1:40" ht="30" hidden="1" customHeight="1" x14ac:dyDescent="0.25">
      <c r="A90" s="88" t="s">
        <v>143</v>
      </c>
      <c r="B90" s="78">
        <f t="shared" si="3"/>
        <v>0</v>
      </c>
      <c r="C90" s="79">
        <f t="shared" si="3"/>
        <v>0</v>
      </c>
      <c r="D90" s="80">
        <f t="shared" si="3"/>
        <v>0</v>
      </c>
      <c r="E90" s="84"/>
      <c r="F90" s="85"/>
      <c r="G90" s="86"/>
      <c r="H90" s="84"/>
      <c r="I90" s="85"/>
      <c r="J90" s="86"/>
      <c r="K90" s="84"/>
      <c r="L90" s="85"/>
      <c r="M90" s="86"/>
      <c r="N90" s="84"/>
      <c r="O90" s="85"/>
      <c r="P90" s="86"/>
      <c r="Q90" s="84"/>
      <c r="R90" s="85"/>
      <c r="S90" s="86"/>
      <c r="T90" s="84"/>
      <c r="U90" s="85"/>
      <c r="V90" s="86"/>
      <c r="W90" s="84"/>
      <c r="X90" s="85"/>
      <c r="Y90" s="86"/>
      <c r="Z90" s="84"/>
      <c r="AA90" s="85"/>
      <c r="AB90" s="86"/>
      <c r="AC90" s="84"/>
      <c r="AD90" s="85"/>
      <c r="AE90" s="86"/>
      <c r="AF90" s="84"/>
      <c r="AG90" s="85"/>
      <c r="AH90" s="86"/>
      <c r="AI90" s="84"/>
      <c r="AJ90" s="85"/>
      <c r="AK90" s="86"/>
      <c r="AL90" s="84"/>
      <c r="AM90" s="85"/>
      <c r="AN90" s="86"/>
    </row>
    <row r="91" spans="1:40" ht="30" hidden="1" customHeight="1" x14ac:dyDescent="0.25">
      <c r="A91" s="88" t="s">
        <v>34</v>
      </c>
      <c r="B91" s="78">
        <f t="shared" si="3"/>
        <v>10</v>
      </c>
      <c r="C91" s="79">
        <f t="shared" si="3"/>
        <v>2</v>
      </c>
      <c r="D91" s="80">
        <f t="shared" si="3"/>
        <v>0</v>
      </c>
      <c r="E91" s="81">
        <v>10</v>
      </c>
      <c r="F91" s="82">
        <v>2</v>
      </c>
      <c r="G91" s="83">
        <v>0</v>
      </c>
      <c r="H91" s="81"/>
      <c r="I91" s="82"/>
      <c r="J91" s="83"/>
      <c r="K91" s="81"/>
      <c r="L91" s="82"/>
      <c r="M91" s="83"/>
      <c r="N91" s="81"/>
      <c r="O91" s="82"/>
      <c r="P91" s="83"/>
      <c r="Q91" s="81"/>
      <c r="R91" s="82"/>
      <c r="S91" s="83"/>
      <c r="T91" s="81"/>
      <c r="U91" s="82"/>
      <c r="V91" s="83"/>
      <c r="W91" s="81"/>
      <c r="X91" s="82"/>
      <c r="Y91" s="83"/>
      <c r="Z91" s="81"/>
      <c r="AA91" s="82"/>
      <c r="AB91" s="83"/>
      <c r="AC91" s="81"/>
      <c r="AD91" s="82"/>
      <c r="AE91" s="83"/>
      <c r="AF91" s="81"/>
      <c r="AG91" s="82"/>
      <c r="AH91" s="83"/>
      <c r="AI91" s="81"/>
      <c r="AJ91" s="82"/>
      <c r="AK91" s="83"/>
      <c r="AL91" s="81"/>
      <c r="AM91" s="82"/>
      <c r="AN91" s="83"/>
    </row>
    <row r="92" spans="1:40" ht="30" hidden="1" customHeight="1" x14ac:dyDescent="0.25">
      <c r="A92" s="88" t="s">
        <v>257</v>
      </c>
      <c r="B92" s="78">
        <v>0</v>
      </c>
      <c r="C92" s="79">
        <f t="shared" ref="C92:D93" si="6">SUM(F92,I92,L92,O92,R92,U92,X92,AA92,AD92,AG92,AJ92,AM92)</f>
        <v>0</v>
      </c>
      <c r="D92" s="80">
        <f t="shared" si="6"/>
        <v>0</v>
      </c>
      <c r="E92" s="81"/>
      <c r="F92" s="82"/>
      <c r="G92" s="83"/>
      <c r="H92" s="81"/>
      <c r="I92" s="82"/>
      <c r="J92" s="83"/>
      <c r="K92" s="81"/>
      <c r="L92" s="82"/>
      <c r="M92" s="83"/>
      <c r="N92" s="81"/>
      <c r="O92" s="82"/>
      <c r="P92" s="83"/>
      <c r="Q92" s="81"/>
      <c r="R92" s="82"/>
      <c r="S92" s="83"/>
      <c r="T92" s="81"/>
      <c r="U92" s="82"/>
      <c r="V92" s="83"/>
      <c r="W92" s="81"/>
      <c r="X92" s="82"/>
      <c r="Y92" s="83"/>
      <c r="Z92" s="81"/>
      <c r="AA92" s="82"/>
      <c r="AB92" s="83"/>
      <c r="AC92" s="81"/>
      <c r="AD92" s="82"/>
      <c r="AE92" s="83"/>
      <c r="AF92" s="81"/>
      <c r="AG92" s="82"/>
      <c r="AH92" s="83"/>
      <c r="AI92" s="81"/>
      <c r="AJ92" s="82"/>
      <c r="AK92" s="83"/>
      <c r="AL92" s="81"/>
      <c r="AM92" s="82"/>
      <c r="AN92" s="83"/>
    </row>
    <row r="93" spans="1:40" ht="30" hidden="1" customHeight="1" x14ac:dyDescent="0.25">
      <c r="A93" s="88" t="s">
        <v>302</v>
      </c>
      <c r="B93" s="78">
        <v>0</v>
      </c>
      <c r="C93" s="79">
        <f t="shared" si="6"/>
        <v>0</v>
      </c>
      <c r="D93" s="80">
        <f t="shared" si="6"/>
        <v>0</v>
      </c>
      <c r="E93" s="81"/>
      <c r="F93" s="82"/>
      <c r="G93" s="83"/>
      <c r="H93" s="81"/>
      <c r="I93" s="82"/>
      <c r="J93" s="83"/>
      <c r="K93" s="81"/>
      <c r="L93" s="82"/>
      <c r="M93" s="83"/>
      <c r="N93" s="81"/>
      <c r="O93" s="82"/>
      <c r="P93" s="83"/>
      <c r="Q93" s="81"/>
      <c r="R93" s="82"/>
      <c r="S93" s="83"/>
      <c r="T93" s="81"/>
      <c r="U93" s="82"/>
      <c r="V93" s="83"/>
      <c r="W93" s="81"/>
      <c r="X93" s="82"/>
      <c r="Y93" s="83"/>
      <c r="Z93" s="81"/>
      <c r="AA93" s="82"/>
      <c r="AB93" s="83"/>
      <c r="AC93" s="81"/>
      <c r="AD93" s="82"/>
      <c r="AE93" s="83"/>
      <c r="AF93" s="81"/>
      <c r="AG93" s="82"/>
      <c r="AH93" s="83"/>
      <c r="AI93" s="81"/>
      <c r="AJ93" s="82"/>
      <c r="AK93" s="83"/>
      <c r="AL93" s="81"/>
      <c r="AM93" s="82"/>
      <c r="AN93" s="83"/>
    </row>
    <row r="94" spans="1:40" ht="30" hidden="1" customHeight="1" x14ac:dyDescent="0.25">
      <c r="A94" s="88" t="s">
        <v>49</v>
      </c>
      <c r="B94" s="78">
        <f t="shared" ref="B94:D134" si="7">SUM(E94,H94,K94,N94,Q94,T94,W94,Z94,AC94,AF94,AI94,AL94)</f>
        <v>0</v>
      </c>
      <c r="C94" s="79">
        <f t="shared" si="7"/>
        <v>0</v>
      </c>
      <c r="D94" s="80">
        <f t="shared" si="7"/>
        <v>0</v>
      </c>
      <c r="E94" s="81"/>
      <c r="F94" s="82"/>
      <c r="G94" s="83"/>
      <c r="H94" s="81"/>
      <c r="I94" s="82"/>
      <c r="J94" s="83"/>
      <c r="K94" s="81"/>
      <c r="L94" s="82"/>
      <c r="M94" s="83"/>
      <c r="N94" s="81"/>
      <c r="O94" s="82"/>
      <c r="P94" s="83"/>
      <c r="Q94" s="84"/>
      <c r="R94" s="85"/>
      <c r="S94" s="86"/>
      <c r="T94" s="84"/>
      <c r="U94" s="85"/>
      <c r="V94" s="86"/>
      <c r="W94" s="84"/>
      <c r="X94" s="85"/>
      <c r="Y94" s="86"/>
      <c r="Z94" s="84"/>
      <c r="AA94" s="85"/>
      <c r="AB94" s="86"/>
      <c r="AC94" s="84"/>
      <c r="AD94" s="85"/>
      <c r="AE94" s="86"/>
      <c r="AF94" s="84"/>
      <c r="AG94" s="85"/>
      <c r="AH94" s="86"/>
      <c r="AI94" s="84"/>
      <c r="AJ94" s="85"/>
      <c r="AK94" s="86"/>
      <c r="AL94" s="84"/>
      <c r="AM94" s="85"/>
      <c r="AN94" s="86"/>
    </row>
    <row r="95" spans="1:40" ht="30" hidden="1" customHeight="1" x14ac:dyDescent="0.25">
      <c r="A95" s="88" t="s">
        <v>274</v>
      </c>
      <c r="B95" s="78">
        <f>SUM(E95,H95,K95,N95,Q95,T95,W95,Z95,AC95,AF95,AI95,AL95)</f>
        <v>0</v>
      </c>
      <c r="C95" s="79">
        <f t="shared" si="7"/>
        <v>0</v>
      </c>
      <c r="D95" s="80">
        <f t="shared" si="7"/>
        <v>0</v>
      </c>
      <c r="E95" s="81"/>
      <c r="F95" s="82"/>
      <c r="G95" s="83"/>
      <c r="H95" s="81"/>
      <c r="I95" s="82"/>
      <c r="J95" s="83"/>
      <c r="K95" s="81"/>
      <c r="L95" s="82"/>
      <c r="M95" s="83"/>
      <c r="N95" s="81"/>
      <c r="O95" s="82"/>
      <c r="P95" s="83"/>
      <c r="Q95" s="84"/>
      <c r="R95" s="85"/>
      <c r="S95" s="86"/>
      <c r="T95" s="84"/>
      <c r="U95" s="85"/>
      <c r="V95" s="86"/>
      <c r="W95" s="84"/>
      <c r="X95" s="85"/>
      <c r="Y95" s="86"/>
      <c r="Z95" s="84"/>
      <c r="AA95" s="85"/>
      <c r="AB95" s="86"/>
      <c r="AC95" s="84"/>
      <c r="AD95" s="85"/>
      <c r="AE95" s="86"/>
      <c r="AF95" s="84"/>
      <c r="AG95" s="85"/>
      <c r="AH95" s="86"/>
      <c r="AI95" s="84"/>
      <c r="AJ95" s="85"/>
      <c r="AK95" s="86"/>
      <c r="AL95" s="84"/>
      <c r="AM95" s="85"/>
      <c r="AN95" s="86"/>
    </row>
    <row r="96" spans="1:40" ht="30" hidden="1" customHeight="1" x14ac:dyDescent="0.25">
      <c r="A96" s="88" t="s">
        <v>38</v>
      </c>
      <c r="B96" s="78">
        <f t="shared" si="7"/>
        <v>1</v>
      </c>
      <c r="C96" s="79">
        <f t="shared" si="7"/>
        <v>0</v>
      </c>
      <c r="D96" s="80">
        <f t="shared" si="7"/>
        <v>0</v>
      </c>
      <c r="E96" s="81">
        <v>1</v>
      </c>
      <c r="F96" s="82">
        <v>0</v>
      </c>
      <c r="G96" s="83">
        <v>0</v>
      </c>
      <c r="H96" s="81"/>
      <c r="I96" s="82"/>
      <c r="J96" s="83"/>
      <c r="K96" s="81"/>
      <c r="L96" s="82"/>
      <c r="M96" s="83"/>
      <c r="N96" s="81"/>
      <c r="O96" s="82"/>
      <c r="P96" s="83"/>
      <c r="Q96" s="81"/>
      <c r="R96" s="82"/>
      <c r="S96" s="83"/>
      <c r="T96" s="81"/>
      <c r="U96" s="82"/>
      <c r="V96" s="83"/>
      <c r="W96" s="81"/>
      <c r="X96" s="82"/>
      <c r="Y96" s="83"/>
      <c r="Z96" s="81"/>
      <c r="AA96" s="82"/>
      <c r="AB96" s="83"/>
      <c r="AC96" s="81"/>
      <c r="AD96" s="82"/>
      <c r="AE96" s="83"/>
      <c r="AF96" s="81"/>
      <c r="AG96" s="82"/>
      <c r="AH96" s="83"/>
      <c r="AI96" s="81"/>
      <c r="AJ96" s="82"/>
      <c r="AK96" s="83"/>
      <c r="AL96" s="81"/>
      <c r="AM96" s="82"/>
      <c r="AN96" s="83"/>
    </row>
    <row r="97" spans="1:40" ht="30" hidden="1" customHeight="1" x14ac:dyDescent="0.25">
      <c r="A97" s="88" t="s">
        <v>116</v>
      </c>
      <c r="B97" s="78">
        <f t="shared" si="7"/>
        <v>12</v>
      </c>
      <c r="C97" s="79">
        <f t="shared" si="7"/>
        <v>3</v>
      </c>
      <c r="D97" s="80">
        <f t="shared" si="7"/>
        <v>0</v>
      </c>
      <c r="E97" s="81">
        <v>12</v>
      </c>
      <c r="F97" s="82">
        <v>3</v>
      </c>
      <c r="G97" s="83">
        <v>0</v>
      </c>
      <c r="H97" s="81"/>
      <c r="I97" s="82"/>
      <c r="J97" s="83"/>
      <c r="K97" s="81"/>
      <c r="L97" s="82"/>
      <c r="M97" s="83"/>
      <c r="N97" s="81"/>
      <c r="O97" s="82"/>
      <c r="P97" s="83"/>
      <c r="Q97" s="84"/>
      <c r="R97" s="85"/>
      <c r="S97" s="86"/>
      <c r="T97" s="84"/>
      <c r="U97" s="85"/>
      <c r="V97" s="86"/>
      <c r="W97" s="84"/>
      <c r="X97" s="85"/>
      <c r="Y97" s="86"/>
      <c r="Z97" s="84"/>
      <c r="AA97" s="85"/>
      <c r="AB97" s="86"/>
      <c r="AC97" s="84"/>
      <c r="AD97" s="85"/>
      <c r="AE97" s="86"/>
      <c r="AF97" s="84"/>
      <c r="AG97" s="85"/>
      <c r="AH97" s="86"/>
      <c r="AI97" s="84"/>
      <c r="AJ97" s="85"/>
      <c r="AK97" s="86"/>
      <c r="AL97" s="84"/>
      <c r="AM97" s="85"/>
      <c r="AN97" s="86"/>
    </row>
    <row r="98" spans="1:40" ht="30" hidden="1" customHeight="1" x14ac:dyDescent="0.25">
      <c r="A98" s="88" t="s">
        <v>121</v>
      </c>
      <c r="B98" s="78">
        <f t="shared" si="7"/>
        <v>0</v>
      </c>
      <c r="C98" s="79">
        <f t="shared" si="7"/>
        <v>0</v>
      </c>
      <c r="D98" s="80">
        <f t="shared" si="7"/>
        <v>0</v>
      </c>
      <c r="E98" s="84"/>
      <c r="F98" s="85"/>
      <c r="G98" s="86"/>
      <c r="H98" s="84"/>
      <c r="I98" s="85"/>
      <c r="J98" s="86"/>
      <c r="K98" s="84"/>
      <c r="L98" s="85"/>
      <c r="M98" s="86"/>
      <c r="N98" s="84"/>
      <c r="O98" s="85"/>
      <c r="P98" s="86"/>
      <c r="Q98" s="84"/>
      <c r="R98" s="85"/>
      <c r="S98" s="86"/>
      <c r="T98" s="84"/>
      <c r="U98" s="85"/>
      <c r="V98" s="86"/>
      <c r="W98" s="84"/>
      <c r="X98" s="85"/>
      <c r="Y98" s="86"/>
      <c r="Z98" s="84"/>
      <c r="AA98" s="85"/>
      <c r="AB98" s="86"/>
      <c r="AC98" s="84"/>
      <c r="AD98" s="85"/>
      <c r="AE98" s="86"/>
      <c r="AF98" s="84"/>
      <c r="AG98" s="85"/>
      <c r="AH98" s="86"/>
      <c r="AI98" s="84"/>
      <c r="AJ98" s="85"/>
      <c r="AK98" s="86"/>
      <c r="AL98" s="84"/>
      <c r="AM98" s="85"/>
      <c r="AN98" s="86"/>
    </row>
    <row r="99" spans="1:40" ht="30" hidden="1" customHeight="1" x14ac:dyDescent="0.25">
      <c r="A99" s="88" t="s">
        <v>261</v>
      </c>
      <c r="B99" s="78">
        <f>SUM(E99,H99,K99,N99,Q99,T99,W99,Z99,AC99,AF99,AI99,AL99)</f>
        <v>41</v>
      </c>
      <c r="C99" s="79">
        <f t="shared" si="7"/>
        <v>3</v>
      </c>
      <c r="D99" s="80">
        <f t="shared" si="7"/>
        <v>0</v>
      </c>
      <c r="E99" s="84">
        <v>41</v>
      </c>
      <c r="F99" s="85">
        <v>3</v>
      </c>
      <c r="G99" s="86">
        <v>0</v>
      </c>
      <c r="H99" s="84"/>
      <c r="I99" s="85"/>
      <c r="J99" s="86"/>
      <c r="K99" s="84"/>
      <c r="L99" s="85"/>
      <c r="M99" s="86"/>
      <c r="N99" s="84"/>
      <c r="O99" s="85"/>
      <c r="P99" s="86"/>
      <c r="Q99" s="84"/>
      <c r="R99" s="85"/>
      <c r="S99" s="86"/>
      <c r="T99" s="84"/>
      <c r="U99" s="85"/>
      <c r="V99" s="86"/>
      <c r="W99" s="84"/>
      <c r="X99" s="85"/>
      <c r="Y99" s="86"/>
      <c r="Z99" s="84"/>
      <c r="AA99" s="85"/>
      <c r="AB99" s="86"/>
      <c r="AC99" s="84"/>
      <c r="AD99" s="85"/>
      <c r="AE99" s="86"/>
      <c r="AF99" s="84"/>
      <c r="AG99" s="85"/>
      <c r="AH99" s="86"/>
      <c r="AI99" s="84"/>
      <c r="AJ99" s="85"/>
      <c r="AK99" s="86"/>
      <c r="AL99" s="84"/>
      <c r="AM99" s="85"/>
      <c r="AN99" s="86"/>
    </row>
    <row r="100" spans="1:40" ht="30" hidden="1" customHeight="1" x14ac:dyDescent="0.25">
      <c r="A100" s="88" t="s">
        <v>59</v>
      </c>
      <c r="B100" s="78">
        <f t="shared" si="7"/>
        <v>10</v>
      </c>
      <c r="C100" s="79">
        <f t="shared" si="7"/>
        <v>0</v>
      </c>
      <c r="D100" s="80">
        <f t="shared" si="7"/>
        <v>0</v>
      </c>
      <c r="E100" s="81">
        <v>10</v>
      </c>
      <c r="F100" s="82">
        <v>0</v>
      </c>
      <c r="G100" s="83">
        <v>0</v>
      </c>
      <c r="H100" s="81"/>
      <c r="I100" s="82"/>
      <c r="J100" s="83"/>
      <c r="K100" s="81"/>
      <c r="L100" s="82"/>
      <c r="M100" s="83"/>
      <c r="N100" s="81"/>
      <c r="O100" s="82"/>
      <c r="P100" s="83"/>
      <c r="Q100" s="81"/>
      <c r="R100" s="82"/>
      <c r="S100" s="83"/>
      <c r="T100" s="81"/>
      <c r="U100" s="82"/>
      <c r="V100" s="83"/>
      <c r="W100" s="81"/>
      <c r="X100" s="82"/>
      <c r="Y100" s="83"/>
      <c r="Z100" s="81"/>
      <c r="AA100" s="82"/>
      <c r="AB100" s="83"/>
      <c r="AC100" s="81"/>
      <c r="AD100" s="82"/>
      <c r="AE100" s="83"/>
      <c r="AF100" s="81"/>
      <c r="AG100" s="82"/>
      <c r="AH100" s="83"/>
      <c r="AI100" s="81"/>
      <c r="AJ100" s="82"/>
      <c r="AK100" s="83"/>
      <c r="AL100" s="81"/>
      <c r="AM100" s="82"/>
      <c r="AN100" s="83"/>
    </row>
    <row r="101" spans="1:40" ht="30" hidden="1" customHeight="1" x14ac:dyDescent="0.25">
      <c r="A101" s="88" t="s">
        <v>99</v>
      </c>
      <c r="B101" s="78">
        <f t="shared" si="7"/>
        <v>2</v>
      </c>
      <c r="C101" s="79">
        <f t="shared" si="7"/>
        <v>0</v>
      </c>
      <c r="D101" s="80">
        <f t="shared" si="7"/>
        <v>0</v>
      </c>
      <c r="E101" s="81">
        <v>2</v>
      </c>
      <c r="F101" s="82">
        <v>0</v>
      </c>
      <c r="G101" s="83">
        <v>0</v>
      </c>
      <c r="H101" s="81"/>
      <c r="I101" s="82"/>
      <c r="J101" s="83"/>
      <c r="K101" s="81"/>
      <c r="L101" s="82"/>
      <c r="M101" s="83"/>
      <c r="N101" s="81"/>
      <c r="O101" s="82"/>
      <c r="P101" s="83"/>
      <c r="Q101" s="84"/>
      <c r="R101" s="85"/>
      <c r="S101" s="86"/>
      <c r="T101" s="84"/>
      <c r="U101" s="85"/>
      <c r="V101" s="86"/>
      <c r="W101" s="84"/>
      <c r="X101" s="85"/>
      <c r="Y101" s="86"/>
      <c r="Z101" s="84"/>
      <c r="AA101" s="85"/>
      <c r="AB101" s="86"/>
      <c r="AC101" s="84"/>
      <c r="AD101" s="85"/>
      <c r="AE101" s="86"/>
      <c r="AF101" s="84"/>
      <c r="AG101" s="85"/>
      <c r="AH101" s="86"/>
      <c r="AI101" s="84"/>
      <c r="AJ101" s="85"/>
      <c r="AK101" s="86"/>
      <c r="AL101" s="84"/>
      <c r="AM101" s="85"/>
      <c r="AN101" s="86"/>
    </row>
    <row r="102" spans="1:40" ht="30" hidden="1" customHeight="1" x14ac:dyDescent="0.25">
      <c r="A102" s="88" t="s">
        <v>262</v>
      </c>
      <c r="B102" s="78">
        <f>SUM(E102,H102,K102,N102,Q102,T102,W102,Z102,AC102,AF102,AI102,AL102)</f>
        <v>0</v>
      </c>
      <c r="C102" s="79">
        <f t="shared" si="7"/>
        <v>0</v>
      </c>
      <c r="D102" s="80">
        <f t="shared" si="7"/>
        <v>0</v>
      </c>
      <c r="E102" s="81"/>
      <c r="F102" s="82"/>
      <c r="G102" s="83"/>
      <c r="H102" s="81"/>
      <c r="I102" s="82"/>
      <c r="J102" s="83"/>
      <c r="K102" s="81"/>
      <c r="L102" s="82"/>
      <c r="M102" s="83"/>
      <c r="N102" s="81"/>
      <c r="O102" s="82"/>
      <c r="P102" s="83"/>
      <c r="Q102" s="84"/>
      <c r="R102" s="85"/>
      <c r="S102" s="86"/>
      <c r="T102" s="84"/>
      <c r="U102" s="85"/>
      <c r="V102" s="86"/>
      <c r="W102" s="84"/>
      <c r="X102" s="85"/>
      <c r="Y102" s="86"/>
      <c r="Z102" s="84"/>
      <c r="AA102" s="85"/>
      <c r="AB102" s="86"/>
      <c r="AC102" s="84"/>
      <c r="AD102" s="85"/>
      <c r="AE102" s="86"/>
      <c r="AF102" s="84"/>
      <c r="AG102" s="85"/>
      <c r="AH102" s="86"/>
      <c r="AI102" s="84"/>
      <c r="AJ102" s="85"/>
      <c r="AK102" s="86"/>
      <c r="AL102" s="84"/>
      <c r="AM102" s="85"/>
      <c r="AN102" s="86"/>
    </row>
    <row r="103" spans="1:40" ht="30" hidden="1" customHeight="1" x14ac:dyDescent="0.25">
      <c r="A103" s="88" t="s">
        <v>132</v>
      </c>
      <c r="B103" s="78">
        <f t="shared" si="7"/>
        <v>41</v>
      </c>
      <c r="C103" s="79">
        <f t="shared" si="7"/>
        <v>3</v>
      </c>
      <c r="D103" s="80">
        <f t="shared" si="7"/>
        <v>0</v>
      </c>
      <c r="E103" s="84">
        <v>41</v>
      </c>
      <c r="F103" s="85">
        <v>3</v>
      </c>
      <c r="G103" s="86">
        <v>0</v>
      </c>
      <c r="H103" s="84"/>
      <c r="I103" s="85"/>
      <c r="J103" s="86"/>
      <c r="K103" s="84"/>
      <c r="L103" s="85"/>
      <c r="M103" s="86"/>
      <c r="N103" s="84"/>
      <c r="O103" s="85"/>
      <c r="P103" s="86"/>
      <c r="Q103" s="81"/>
      <c r="R103" s="82"/>
      <c r="S103" s="83"/>
      <c r="T103" s="81"/>
      <c r="U103" s="82"/>
      <c r="V103" s="83"/>
      <c r="W103" s="81"/>
      <c r="X103" s="82"/>
      <c r="Y103" s="83"/>
      <c r="Z103" s="81"/>
      <c r="AA103" s="82"/>
      <c r="AB103" s="83"/>
      <c r="AC103" s="81"/>
      <c r="AD103" s="82"/>
      <c r="AE103" s="83"/>
      <c r="AF103" s="81"/>
      <c r="AG103" s="82"/>
      <c r="AH103" s="83"/>
      <c r="AI103" s="81"/>
      <c r="AJ103" s="82"/>
      <c r="AK103" s="83"/>
      <c r="AL103" s="81"/>
      <c r="AM103" s="82"/>
      <c r="AN103" s="83"/>
    </row>
    <row r="104" spans="1:40" ht="30" hidden="1" customHeight="1" x14ac:dyDescent="0.25">
      <c r="A104" s="88" t="s">
        <v>97</v>
      </c>
      <c r="B104" s="78">
        <f t="shared" si="7"/>
        <v>0</v>
      </c>
      <c r="C104" s="79">
        <f t="shared" si="7"/>
        <v>0</v>
      </c>
      <c r="D104" s="80">
        <f t="shared" si="7"/>
        <v>0</v>
      </c>
      <c r="E104" s="81"/>
      <c r="F104" s="82"/>
      <c r="G104" s="83"/>
      <c r="H104" s="81"/>
      <c r="I104" s="82"/>
      <c r="J104" s="83"/>
      <c r="K104" s="81"/>
      <c r="L104" s="82"/>
      <c r="M104" s="83"/>
      <c r="N104" s="81"/>
      <c r="O104" s="82"/>
      <c r="P104" s="83"/>
      <c r="Q104" s="84"/>
      <c r="R104" s="85"/>
      <c r="S104" s="86"/>
      <c r="T104" s="84"/>
      <c r="U104" s="85"/>
      <c r="V104" s="86"/>
      <c r="W104" s="84"/>
      <c r="X104" s="85"/>
      <c r="Y104" s="86"/>
      <c r="Z104" s="84"/>
      <c r="AA104" s="85"/>
      <c r="AB104" s="86"/>
      <c r="AC104" s="84"/>
      <c r="AD104" s="85"/>
      <c r="AE104" s="86"/>
      <c r="AF104" s="84"/>
      <c r="AG104" s="85"/>
      <c r="AH104" s="86"/>
      <c r="AI104" s="84"/>
      <c r="AJ104" s="85"/>
      <c r="AK104" s="86"/>
      <c r="AL104" s="84"/>
      <c r="AM104" s="85"/>
      <c r="AN104" s="86"/>
    </row>
    <row r="105" spans="1:40" ht="30" hidden="1" customHeight="1" x14ac:dyDescent="0.25">
      <c r="A105" s="88" t="s">
        <v>248</v>
      </c>
      <c r="B105" s="78">
        <f>SUM(E105,H105,K105,N105,Q105,T105,W105,Z105,AC105,AF105,AI105,AL105)</f>
        <v>1000</v>
      </c>
      <c r="C105" s="79">
        <f t="shared" si="7"/>
        <v>0</v>
      </c>
      <c r="D105" s="80">
        <f t="shared" si="7"/>
        <v>0</v>
      </c>
      <c r="E105" s="81">
        <v>1000</v>
      </c>
      <c r="F105" s="82">
        <v>0</v>
      </c>
      <c r="G105" s="83">
        <v>0</v>
      </c>
      <c r="H105" s="81"/>
      <c r="I105" s="82"/>
      <c r="J105" s="83"/>
      <c r="K105" s="81"/>
      <c r="L105" s="82"/>
      <c r="M105" s="83"/>
      <c r="N105" s="81"/>
      <c r="O105" s="82"/>
      <c r="P105" s="83"/>
      <c r="Q105" s="84"/>
      <c r="R105" s="85"/>
      <c r="S105" s="86"/>
      <c r="T105" s="84"/>
      <c r="U105" s="85"/>
      <c r="V105" s="86"/>
      <c r="W105" s="84"/>
      <c r="X105" s="85"/>
      <c r="Y105" s="86"/>
      <c r="Z105" s="84"/>
      <c r="AA105" s="85"/>
      <c r="AB105" s="86"/>
      <c r="AC105" s="84"/>
      <c r="AD105" s="85"/>
      <c r="AE105" s="86"/>
      <c r="AF105" s="84"/>
      <c r="AG105" s="85"/>
      <c r="AH105" s="86"/>
      <c r="AI105" s="84"/>
      <c r="AJ105" s="85"/>
      <c r="AK105" s="86"/>
      <c r="AL105" s="84"/>
      <c r="AM105" s="85"/>
      <c r="AN105" s="86"/>
    </row>
    <row r="106" spans="1:40" ht="30" hidden="1" customHeight="1" x14ac:dyDescent="0.25">
      <c r="A106" s="88" t="s">
        <v>92</v>
      </c>
      <c r="B106" s="78">
        <f t="shared" si="7"/>
        <v>0</v>
      </c>
      <c r="C106" s="79">
        <f t="shared" si="7"/>
        <v>0</v>
      </c>
      <c r="D106" s="80">
        <f t="shared" si="7"/>
        <v>0</v>
      </c>
      <c r="E106" s="81"/>
      <c r="F106" s="82"/>
      <c r="G106" s="83"/>
      <c r="H106" s="81"/>
      <c r="I106" s="82"/>
      <c r="J106" s="83"/>
      <c r="K106" s="81"/>
      <c r="L106" s="82"/>
      <c r="M106" s="83"/>
      <c r="N106" s="81"/>
      <c r="O106" s="82"/>
      <c r="P106" s="83"/>
      <c r="Q106" s="84"/>
      <c r="R106" s="85"/>
      <c r="S106" s="86"/>
      <c r="T106" s="84"/>
      <c r="U106" s="85"/>
      <c r="V106" s="86"/>
      <c r="W106" s="84"/>
      <c r="X106" s="85"/>
      <c r="Y106" s="86"/>
      <c r="Z106" s="84"/>
      <c r="AA106" s="85"/>
      <c r="AB106" s="86"/>
      <c r="AC106" s="84"/>
      <c r="AD106" s="85"/>
      <c r="AE106" s="86"/>
      <c r="AF106" s="84"/>
      <c r="AG106" s="85"/>
      <c r="AH106" s="86"/>
      <c r="AI106" s="84"/>
      <c r="AJ106" s="85"/>
      <c r="AK106" s="86"/>
      <c r="AL106" s="84"/>
      <c r="AM106" s="85"/>
      <c r="AN106" s="86"/>
    </row>
    <row r="107" spans="1:40" ht="30" hidden="1" customHeight="1" x14ac:dyDescent="0.25">
      <c r="A107" s="88" t="s">
        <v>2</v>
      </c>
      <c r="B107" s="78">
        <f t="shared" si="7"/>
        <v>9</v>
      </c>
      <c r="C107" s="79">
        <f t="shared" si="7"/>
        <v>0</v>
      </c>
      <c r="D107" s="80">
        <f t="shared" si="7"/>
        <v>0</v>
      </c>
      <c r="E107" s="81">
        <v>9</v>
      </c>
      <c r="F107" s="82">
        <v>0</v>
      </c>
      <c r="G107" s="83">
        <v>0</v>
      </c>
      <c r="H107" s="81"/>
      <c r="I107" s="82"/>
      <c r="J107" s="83"/>
      <c r="K107" s="81"/>
      <c r="L107" s="82"/>
      <c r="M107" s="83"/>
      <c r="N107" s="81"/>
      <c r="O107" s="82"/>
      <c r="P107" s="83"/>
      <c r="Q107" s="81"/>
      <c r="R107" s="82"/>
      <c r="S107" s="83"/>
      <c r="T107" s="81"/>
      <c r="U107" s="82"/>
      <c r="V107" s="83"/>
      <c r="W107" s="81"/>
      <c r="X107" s="82"/>
      <c r="Y107" s="83"/>
      <c r="Z107" s="81"/>
      <c r="AA107" s="82"/>
      <c r="AB107" s="83"/>
      <c r="AC107" s="81"/>
      <c r="AD107" s="82"/>
      <c r="AE107" s="83"/>
      <c r="AF107" s="81"/>
      <c r="AG107" s="82"/>
      <c r="AH107" s="83"/>
      <c r="AI107" s="81"/>
      <c r="AJ107" s="82"/>
      <c r="AK107" s="83"/>
      <c r="AL107" s="81"/>
      <c r="AM107" s="82"/>
      <c r="AN107" s="83"/>
    </row>
    <row r="108" spans="1:40" ht="30" hidden="1" customHeight="1" x14ac:dyDescent="0.25">
      <c r="A108" s="88" t="s">
        <v>119</v>
      </c>
      <c r="B108" s="78">
        <f t="shared" si="7"/>
        <v>0</v>
      </c>
      <c r="C108" s="79">
        <f t="shared" si="7"/>
        <v>0</v>
      </c>
      <c r="D108" s="80">
        <f t="shared" si="7"/>
        <v>0</v>
      </c>
      <c r="E108" s="81">
        <v>0</v>
      </c>
      <c r="F108" s="82">
        <v>0</v>
      </c>
      <c r="G108" s="83">
        <v>0</v>
      </c>
      <c r="H108" s="81"/>
      <c r="I108" s="82"/>
      <c r="J108" s="83"/>
      <c r="K108" s="81"/>
      <c r="L108" s="82"/>
      <c r="M108" s="83"/>
      <c r="N108" s="81"/>
      <c r="O108" s="82"/>
      <c r="P108" s="83"/>
      <c r="Q108" s="84"/>
      <c r="R108" s="85"/>
      <c r="S108" s="86"/>
      <c r="T108" s="84"/>
      <c r="U108" s="85"/>
      <c r="V108" s="86"/>
      <c r="W108" s="84"/>
      <c r="X108" s="85"/>
      <c r="Y108" s="86"/>
      <c r="Z108" s="84"/>
      <c r="AA108" s="85"/>
      <c r="AB108" s="86"/>
      <c r="AC108" s="84"/>
      <c r="AD108" s="85"/>
      <c r="AE108" s="86"/>
      <c r="AF108" s="84"/>
      <c r="AG108" s="85"/>
      <c r="AH108" s="86"/>
      <c r="AI108" s="84"/>
      <c r="AJ108" s="85"/>
      <c r="AK108" s="86"/>
      <c r="AL108" s="84"/>
      <c r="AM108" s="85"/>
      <c r="AN108" s="86"/>
    </row>
    <row r="109" spans="1:40" ht="30" hidden="1" customHeight="1" x14ac:dyDescent="0.25">
      <c r="A109" s="88" t="s">
        <v>106</v>
      </c>
      <c r="B109" s="78">
        <f t="shared" si="7"/>
        <v>0</v>
      </c>
      <c r="C109" s="79">
        <f t="shared" si="7"/>
        <v>0</v>
      </c>
      <c r="D109" s="80">
        <f t="shared" si="7"/>
        <v>0</v>
      </c>
      <c r="E109" s="81"/>
      <c r="F109" s="82"/>
      <c r="G109" s="83"/>
      <c r="H109" s="81"/>
      <c r="I109" s="82"/>
      <c r="J109" s="83"/>
      <c r="K109" s="81"/>
      <c r="L109" s="82"/>
      <c r="M109" s="83"/>
      <c r="N109" s="81"/>
      <c r="O109" s="82"/>
      <c r="P109" s="83"/>
      <c r="Q109" s="81"/>
      <c r="R109" s="82"/>
      <c r="S109" s="83"/>
      <c r="T109" s="81"/>
      <c r="U109" s="82"/>
      <c r="V109" s="83"/>
      <c r="W109" s="81"/>
      <c r="X109" s="82"/>
      <c r="Y109" s="83"/>
      <c r="Z109" s="81"/>
      <c r="AA109" s="82"/>
      <c r="AB109" s="83"/>
      <c r="AC109" s="81"/>
      <c r="AD109" s="82"/>
      <c r="AE109" s="83"/>
      <c r="AF109" s="81"/>
      <c r="AG109" s="82"/>
      <c r="AH109" s="83"/>
      <c r="AI109" s="81"/>
      <c r="AJ109" s="82"/>
      <c r="AK109" s="83"/>
      <c r="AL109" s="81"/>
      <c r="AM109" s="82"/>
      <c r="AN109" s="83"/>
    </row>
    <row r="110" spans="1:40" ht="30" hidden="1" customHeight="1" x14ac:dyDescent="0.25">
      <c r="A110" s="88" t="s">
        <v>210</v>
      </c>
      <c r="B110" s="78">
        <f t="shared" si="7"/>
        <v>5</v>
      </c>
      <c r="C110" s="79">
        <f t="shared" si="7"/>
        <v>0</v>
      </c>
      <c r="D110" s="80">
        <f t="shared" si="7"/>
        <v>0</v>
      </c>
      <c r="E110" s="81">
        <v>5</v>
      </c>
      <c r="F110" s="82">
        <v>0</v>
      </c>
      <c r="G110" s="83">
        <v>0</v>
      </c>
      <c r="H110" s="81"/>
      <c r="I110" s="82"/>
      <c r="J110" s="83"/>
      <c r="K110" s="81"/>
      <c r="L110" s="82"/>
      <c r="M110" s="83"/>
      <c r="N110" s="81"/>
      <c r="O110" s="82"/>
      <c r="P110" s="83"/>
      <c r="Q110" s="81"/>
      <c r="R110" s="82"/>
      <c r="S110" s="83"/>
      <c r="T110" s="81"/>
      <c r="U110" s="82"/>
      <c r="V110" s="83"/>
      <c r="W110" s="81"/>
      <c r="X110" s="82"/>
      <c r="Y110" s="83"/>
      <c r="Z110" s="81"/>
      <c r="AA110" s="82"/>
      <c r="AB110" s="83"/>
      <c r="AC110" s="81"/>
      <c r="AD110" s="82"/>
      <c r="AE110" s="83"/>
      <c r="AF110" s="81"/>
      <c r="AG110" s="82"/>
      <c r="AH110" s="83"/>
      <c r="AI110" s="81"/>
      <c r="AJ110" s="82"/>
      <c r="AK110" s="83"/>
      <c r="AL110" s="81"/>
      <c r="AM110" s="82"/>
      <c r="AN110" s="83"/>
    </row>
    <row r="111" spans="1:40" ht="30" hidden="1" customHeight="1" x14ac:dyDescent="0.25">
      <c r="A111" s="88" t="s">
        <v>219</v>
      </c>
      <c r="B111" s="78">
        <f t="shared" si="7"/>
        <v>14</v>
      </c>
      <c r="C111" s="79">
        <f t="shared" si="7"/>
        <v>0</v>
      </c>
      <c r="D111" s="80">
        <v>0</v>
      </c>
      <c r="E111" s="81">
        <v>14</v>
      </c>
      <c r="F111" s="82">
        <v>0</v>
      </c>
      <c r="G111" s="83">
        <v>0</v>
      </c>
      <c r="H111" s="81"/>
      <c r="I111" s="82"/>
      <c r="J111" s="83"/>
      <c r="K111" s="81"/>
      <c r="L111" s="82"/>
      <c r="M111" s="83"/>
      <c r="N111" s="81"/>
      <c r="O111" s="82"/>
      <c r="P111" s="83"/>
      <c r="Q111" s="81"/>
      <c r="R111" s="82"/>
      <c r="S111" s="83"/>
      <c r="T111" s="81"/>
      <c r="U111" s="82"/>
      <c r="V111" s="83"/>
      <c r="W111" s="81"/>
      <c r="X111" s="82"/>
      <c r="Y111" s="83"/>
      <c r="Z111" s="81"/>
      <c r="AA111" s="82"/>
      <c r="AB111" s="83"/>
      <c r="AC111" s="81"/>
      <c r="AD111" s="82"/>
      <c r="AE111" s="83"/>
      <c r="AF111" s="81"/>
      <c r="AG111" s="82"/>
      <c r="AH111" s="83"/>
      <c r="AI111" s="81"/>
      <c r="AJ111" s="82"/>
      <c r="AK111" s="83"/>
      <c r="AL111" s="81"/>
      <c r="AM111" s="82"/>
      <c r="AN111" s="83"/>
    </row>
    <row r="112" spans="1:40" ht="30" hidden="1" customHeight="1" x14ac:dyDescent="0.25">
      <c r="A112" s="88" t="s">
        <v>138</v>
      </c>
      <c r="B112" s="78">
        <f t="shared" si="7"/>
        <v>15</v>
      </c>
      <c r="C112" s="79">
        <f t="shared" si="7"/>
        <v>2</v>
      </c>
      <c r="D112" s="80">
        <f t="shared" si="7"/>
        <v>0</v>
      </c>
      <c r="E112" s="81">
        <v>15</v>
      </c>
      <c r="F112" s="82">
        <v>2</v>
      </c>
      <c r="G112" s="83">
        <v>0</v>
      </c>
      <c r="H112" s="81"/>
      <c r="I112" s="82"/>
      <c r="J112" s="83"/>
      <c r="K112" s="81"/>
      <c r="L112" s="82"/>
      <c r="M112" s="83"/>
      <c r="N112" s="81"/>
      <c r="O112" s="82"/>
      <c r="P112" s="83"/>
      <c r="Q112" s="84"/>
      <c r="R112" s="85"/>
      <c r="S112" s="86"/>
      <c r="T112" s="84"/>
      <c r="U112" s="85"/>
      <c r="V112" s="86"/>
      <c r="W112" s="84"/>
      <c r="X112" s="85"/>
      <c r="Y112" s="86"/>
      <c r="Z112" s="84"/>
      <c r="AA112" s="85"/>
      <c r="AB112" s="86"/>
      <c r="AC112" s="84"/>
      <c r="AD112" s="85"/>
      <c r="AE112" s="86"/>
      <c r="AF112" s="84"/>
      <c r="AG112" s="85"/>
      <c r="AH112" s="86"/>
      <c r="AI112" s="84"/>
      <c r="AJ112" s="85"/>
      <c r="AK112" s="86"/>
      <c r="AL112" s="84"/>
      <c r="AM112" s="85"/>
      <c r="AN112" s="86"/>
    </row>
    <row r="113" spans="1:40" ht="30" hidden="1" customHeight="1" x14ac:dyDescent="0.25">
      <c r="A113" s="88" t="s">
        <v>220</v>
      </c>
      <c r="B113" s="78">
        <f t="shared" si="7"/>
        <v>6</v>
      </c>
      <c r="C113" s="79">
        <f t="shared" si="7"/>
        <v>0</v>
      </c>
      <c r="D113" s="80">
        <f t="shared" si="7"/>
        <v>0</v>
      </c>
      <c r="E113" s="81">
        <v>6</v>
      </c>
      <c r="F113" s="82">
        <v>0</v>
      </c>
      <c r="G113" s="83">
        <v>0</v>
      </c>
      <c r="H113" s="81"/>
      <c r="I113" s="82"/>
      <c r="J113" s="83"/>
      <c r="K113" s="81"/>
      <c r="L113" s="82"/>
      <c r="M113" s="83"/>
      <c r="N113" s="81"/>
      <c r="O113" s="82"/>
      <c r="P113" s="83"/>
      <c r="Q113" s="81"/>
      <c r="R113" s="82"/>
      <c r="S113" s="83"/>
      <c r="T113" s="81"/>
      <c r="U113" s="82"/>
      <c r="V113" s="83"/>
      <c r="W113" s="81"/>
      <c r="X113" s="82"/>
      <c r="Y113" s="83"/>
      <c r="Z113" s="81"/>
      <c r="AA113" s="82"/>
      <c r="AB113" s="83"/>
      <c r="AC113" s="81"/>
      <c r="AD113" s="82"/>
      <c r="AE113" s="83"/>
      <c r="AF113" s="81"/>
      <c r="AG113" s="82"/>
      <c r="AH113" s="83"/>
      <c r="AI113" s="81"/>
      <c r="AJ113" s="82"/>
      <c r="AK113" s="83"/>
      <c r="AL113" s="81"/>
      <c r="AM113" s="82"/>
      <c r="AN113" s="83"/>
    </row>
    <row r="114" spans="1:40" ht="30" hidden="1" customHeight="1" x14ac:dyDescent="0.25">
      <c r="A114" s="88" t="s">
        <v>117</v>
      </c>
      <c r="B114" s="78">
        <f t="shared" si="7"/>
        <v>19</v>
      </c>
      <c r="C114" s="79">
        <f t="shared" si="7"/>
        <v>0</v>
      </c>
      <c r="D114" s="80">
        <f t="shared" si="7"/>
        <v>0</v>
      </c>
      <c r="E114" s="81">
        <v>19</v>
      </c>
      <c r="F114" s="82">
        <v>0</v>
      </c>
      <c r="G114" s="83">
        <v>0</v>
      </c>
      <c r="H114" s="81"/>
      <c r="I114" s="82"/>
      <c r="J114" s="83"/>
      <c r="K114" s="81"/>
      <c r="L114" s="82"/>
      <c r="M114" s="83"/>
      <c r="N114" s="81"/>
      <c r="O114" s="82"/>
      <c r="P114" s="83"/>
      <c r="Q114" s="84"/>
      <c r="R114" s="85"/>
      <c r="S114" s="86"/>
      <c r="T114" s="84"/>
      <c r="U114" s="85"/>
      <c r="V114" s="86"/>
      <c r="W114" s="84"/>
      <c r="X114" s="85"/>
      <c r="Y114" s="86"/>
      <c r="Z114" s="84"/>
      <c r="AA114" s="85"/>
      <c r="AB114" s="86"/>
      <c r="AC114" s="84"/>
      <c r="AD114" s="85"/>
      <c r="AE114" s="86"/>
      <c r="AF114" s="84"/>
      <c r="AG114" s="85"/>
      <c r="AH114" s="86"/>
      <c r="AI114" s="84"/>
      <c r="AJ114" s="85"/>
      <c r="AK114" s="86"/>
      <c r="AL114" s="84"/>
      <c r="AM114" s="85"/>
      <c r="AN114" s="86"/>
    </row>
    <row r="115" spans="1:40" ht="30" hidden="1" customHeight="1" x14ac:dyDescent="0.25">
      <c r="A115" s="88" t="s">
        <v>136</v>
      </c>
      <c r="B115" s="78">
        <f t="shared" si="7"/>
        <v>12</v>
      </c>
      <c r="C115" s="79">
        <f t="shared" si="7"/>
        <v>0</v>
      </c>
      <c r="D115" s="80">
        <f t="shared" si="7"/>
        <v>0</v>
      </c>
      <c r="E115" s="81">
        <v>12</v>
      </c>
      <c r="F115" s="82">
        <v>0</v>
      </c>
      <c r="G115" s="83">
        <v>0</v>
      </c>
      <c r="H115" s="81"/>
      <c r="I115" s="82"/>
      <c r="J115" s="83"/>
      <c r="K115" s="81"/>
      <c r="L115" s="82"/>
      <c r="M115" s="83"/>
      <c r="N115" s="81"/>
      <c r="O115" s="82"/>
      <c r="P115" s="83"/>
      <c r="Q115" s="81"/>
      <c r="R115" s="82"/>
      <c r="S115" s="83"/>
      <c r="T115" s="81"/>
      <c r="U115" s="82"/>
      <c r="V115" s="83"/>
      <c r="W115" s="81"/>
      <c r="X115" s="82"/>
      <c r="Y115" s="83"/>
      <c r="Z115" s="81"/>
      <c r="AA115" s="82"/>
      <c r="AB115" s="83"/>
      <c r="AC115" s="81"/>
      <c r="AD115" s="82"/>
      <c r="AE115" s="83"/>
      <c r="AF115" s="81"/>
      <c r="AG115" s="82"/>
      <c r="AH115" s="83"/>
      <c r="AI115" s="81"/>
      <c r="AJ115" s="82"/>
      <c r="AK115" s="83"/>
      <c r="AL115" s="81"/>
      <c r="AM115" s="82"/>
      <c r="AN115" s="83"/>
    </row>
    <row r="116" spans="1:40" ht="30" hidden="1" customHeight="1" x14ac:dyDescent="0.25">
      <c r="A116" s="88" t="s">
        <v>161</v>
      </c>
      <c r="B116" s="78">
        <f t="shared" si="7"/>
        <v>0</v>
      </c>
      <c r="C116" s="79">
        <f t="shared" si="7"/>
        <v>0</v>
      </c>
      <c r="D116" s="80">
        <f t="shared" si="7"/>
        <v>0</v>
      </c>
      <c r="E116" s="81"/>
      <c r="F116" s="82"/>
      <c r="G116" s="83"/>
      <c r="H116" s="81"/>
      <c r="I116" s="82"/>
      <c r="J116" s="83"/>
      <c r="K116" s="81"/>
      <c r="L116" s="82"/>
      <c r="M116" s="83"/>
      <c r="N116" s="81"/>
      <c r="O116" s="82"/>
      <c r="P116" s="83"/>
      <c r="Q116" s="84"/>
      <c r="R116" s="85"/>
      <c r="S116" s="86"/>
      <c r="T116" s="84"/>
      <c r="U116" s="85"/>
      <c r="V116" s="86"/>
      <c r="W116" s="84"/>
      <c r="X116" s="85"/>
      <c r="Y116" s="86"/>
      <c r="Z116" s="84"/>
      <c r="AA116" s="85"/>
      <c r="AB116" s="86"/>
      <c r="AC116" s="84"/>
      <c r="AD116" s="85"/>
      <c r="AE116" s="86"/>
      <c r="AF116" s="84"/>
      <c r="AG116" s="85"/>
      <c r="AH116" s="86"/>
      <c r="AI116" s="84"/>
      <c r="AJ116" s="85"/>
      <c r="AK116" s="86"/>
      <c r="AL116" s="84"/>
      <c r="AM116" s="85"/>
      <c r="AN116" s="86"/>
    </row>
    <row r="117" spans="1:40" ht="30" hidden="1" customHeight="1" x14ac:dyDescent="0.25">
      <c r="A117" s="88" t="s">
        <v>278</v>
      </c>
      <c r="B117" s="78">
        <f>SUM(E117,H117,K117,N117,Q117,T117,W117,Z117,AC117,AF117,AI117,AL117)</f>
        <v>0</v>
      </c>
      <c r="C117" s="79">
        <f t="shared" si="7"/>
        <v>0</v>
      </c>
      <c r="D117" s="80">
        <f t="shared" si="7"/>
        <v>0</v>
      </c>
      <c r="E117" s="81"/>
      <c r="F117" s="82"/>
      <c r="G117" s="83"/>
      <c r="H117" s="81"/>
      <c r="I117" s="82"/>
      <c r="J117" s="83"/>
      <c r="K117" s="81"/>
      <c r="L117" s="82"/>
      <c r="M117" s="83"/>
      <c r="N117" s="81"/>
      <c r="O117" s="82"/>
      <c r="P117" s="83"/>
      <c r="Q117" s="84"/>
      <c r="R117" s="85"/>
      <c r="S117" s="86"/>
      <c r="T117" s="84"/>
      <c r="U117" s="85"/>
      <c r="V117" s="86"/>
      <c r="W117" s="84"/>
      <c r="X117" s="85"/>
      <c r="Y117" s="86"/>
      <c r="Z117" s="84"/>
      <c r="AA117" s="85"/>
      <c r="AB117" s="86"/>
      <c r="AC117" s="84"/>
      <c r="AD117" s="85"/>
      <c r="AE117" s="86"/>
      <c r="AF117" s="84"/>
      <c r="AG117" s="85"/>
      <c r="AH117" s="86"/>
      <c r="AI117" s="84"/>
      <c r="AJ117" s="85"/>
      <c r="AK117" s="86"/>
      <c r="AL117" s="84"/>
      <c r="AM117" s="85"/>
      <c r="AN117" s="86"/>
    </row>
    <row r="118" spans="1:40" ht="30" hidden="1" customHeight="1" x14ac:dyDescent="0.25">
      <c r="A118" s="88" t="s">
        <v>236</v>
      </c>
      <c r="B118" s="78">
        <f t="shared" si="7"/>
        <v>62</v>
      </c>
      <c r="C118" s="79">
        <f t="shared" si="7"/>
        <v>1</v>
      </c>
      <c r="D118" s="80">
        <f t="shared" si="7"/>
        <v>0</v>
      </c>
      <c r="E118" s="81">
        <v>62</v>
      </c>
      <c r="F118" s="82">
        <v>1</v>
      </c>
      <c r="G118" s="83">
        <v>0</v>
      </c>
      <c r="H118" s="81"/>
      <c r="I118" s="82"/>
      <c r="J118" s="83"/>
      <c r="K118" s="81"/>
      <c r="L118" s="82"/>
      <c r="M118" s="83"/>
      <c r="N118" s="81"/>
      <c r="O118" s="82"/>
      <c r="P118" s="83"/>
      <c r="Q118" s="81"/>
      <c r="R118" s="82"/>
      <c r="S118" s="83"/>
      <c r="T118" s="81"/>
      <c r="U118" s="82"/>
      <c r="V118" s="83"/>
      <c r="W118" s="81"/>
      <c r="X118" s="82"/>
      <c r="Y118" s="83"/>
      <c r="Z118" s="81"/>
      <c r="AA118" s="82"/>
      <c r="AB118" s="83"/>
      <c r="AC118" s="81"/>
      <c r="AD118" s="82"/>
      <c r="AE118" s="83"/>
      <c r="AF118" s="81"/>
      <c r="AG118" s="82"/>
      <c r="AH118" s="83"/>
      <c r="AI118" s="81"/>
      <c r="AJ118" s="82"/>
      <c r="AK118" s="83"/>
      <c r="AL118" s="81"/>
      <c r="AM118" s="82"/>
      <c r="AN118" s="83"/>
    </row>
    <row r="119" spans="1:40" ht="30" hidden="1" customHeight="1" x14ac:dyDescent="0.25">
      <c r="A119" s="77" t="s">
        <v>24</v>
      </c>
      <c r="B119" s="78">
        <f t="shared" si="7"/>
        <v>77</v>
      </c>
      <c r="C119" s="79">
        <f t="shared" si="7"/>
        <v>1</v>
      </c>
      <c r="D119" s="80">
        <f t="shared" si="7"/>
        <v>0</v>
      </c>
      <c r="E119" s="84">
        <v>77</v>
      </c>
      <c r="F119" s="85">
        <v>1</v>
      </c>
      <c r="G119" s="83">
        <v>0</v>
      </c>
      <c r="H119" s="84"/>
      <c r="I119" s="85"/>
      <c r="J119" s="86"/>
      <c r="K119" s="84"/>
      <c r="L119" s="85"/>
      <c r="M119" s="86"/>
      <c r="N119" s="84"/>
      <c r="O119" s="85"/>
      <c r="P119" s="86"/>
      <c r="Q119" s="84"/>
      <c r="R119" s="85"/>
      <c r="S119" s="86"/>
      <c r="T119" s="84"/>
      <c r="U119" s="85"/>
      <c r="V119" s="86"/>
      <c r="W119" s="84"/>
      <c r="X119" s="85"/>
      <c r="Y119" s="86"/>
      <c r="Z119" s="84"/>
      <c r="AA119" s="85"/>
      <c r="AB119" s="86"/>
      <c r="AC119" s="84"/>
      <c r="AD119" s="85"/>
      <c r="AE119" s="86"/>
      <c r="AF119" s="84"/>
      <c r="AG119" s="85"/>
      <c r="AH119" s="86"/>
      <c r="AI119" s="84"/>
      <c r="AJ119" s="85"/>
      <c r="AK119" s="86"/>
      <c r="AL119" s="84"/>
      <c r="AM119" s="85"/>
      <c r="AN119" s="86"/>
    </row>
    <row r="120" spans="1:40" ht="30" hidden="1" customHeight="1" x14ac:dyDescent="0.25">
      <c r="A120" s="88" t="s">
        <v>125</v>
      </c>
      <c r="B120" s="78">
        <f t="shared" si="7"/>
        <v>0</v>
      </c>
      <c r="C120" s="79">
        <f t="shared" si="7"/>
        <v>0</v>
      </c>
      <c r="D120" s="80">
        <f t="shared" si="7"/>
        <v>0</v>
      </c>
      <c r="E120" s="84"/>
      <c r="F120" s="85"/>
      <c r="G120" s="86"/>
      <c r="H120" s="84"/>
      <c r="I120" s="85"/>
      <c r="J120" s="86"/>
      <c r="K120" s="84"/>
      <c r="L120" s="85"/>
      <c r="M120" s="86"/>
      <c r="N120" s="84"/>
      <c r="O120" s="85"/>
      <c r="P120" s="86"/>
      <c r="Q120" s="81"/>
      <c r="R120" s="82"/>
      <c r="S120" s="83"/>
      <c r="T120" s="81"/>
      <c r="U120" s="82"/>
      <c r="V120" s="83"/>
      <c r="W120" s="81"/>
      <c r="X120" s="82"/>
      <c r="Y120" s="83"/>
      <c r="Z120" s="81"/>
      <c r="AA120" s="82"/>
      <c r="AB120" s="83"/>
      <c r="AC120" s="81"/>
      <c r="AD120" s="82"/>
      <c r="AE120" s="83"/>
      <c r="AF120" s="81"/>
      <c r="AG120" s="82"/>
      <c r="AH120" s="83"/>
      <c r="AI120" s="81"/>
      <c r="AJ120" s="82"/>
      <c r="AK120" s="83"/>
      <c r="AL120" s="81"/>
      <c r="AM120" s="82"/>
      <c r="AN120" s="83"/>
    </row>
    <row r="121" spans="1:40" ht="30" customHeight="1" x14ac:dyDescent="0.25">
      <c r="A121" s="88" t="s">
        <v>255</v>
      </c>
      <c r="B121" s="78">
        <f>SUM(E121,H121,K121,N121,Q121,T121,W121,Z121,AC121,AF121,AI121,AL121)</f>
        <v>0</v>
      </c>
      <c r="C121" s="79">
        <f t="shared" si="7"/>
        <v>0</v>
      </c>
      <c r="D121" s="80">
        <f t="shared" si="7"/>
        <v>0</v>
      </c>
      <c r="E121" s="84"/>
      <c r="F121" s="85"/>
      <c r="G121" s="86"/>
      <c r="H121" s="84"/>
      <c r="I121" s="85"/>
      <c r="J121" s="86"/>
      <c r="K121" s="84"/>
      <c r="L121" s="85"/>
      <c r="M121" s="86"/>
      <c r="N121" s="84"/>
      <c r="O121" s="85"/>
      <c r="P121" s="86"/>
      <c r="Q121" s="81"/>
      <c r="R121" s="82"/>
      <c r="S121" s="83"/>
      <c r="T121" s="81"/>
      <c r="U121" s="82"/>
      <c r="V121" s="83"/>
      <c r="W121" s="81"/>
      <c r="X121" s="82"/>
      <c r="Y121" s="83"/>
      <c r="Z121" s="81"/>
      <c r="AA121" s="82"/>
      <c r="AB121" s="83"/>
      <c r="AC121" s="81"/>
      <c r="AD121" s="82"/>
      <c r="AE121" s="83"/>
      <c r="AF121" s="81"/>
      <c r="AG121" s="82"/>
      <c r="AH121" s="83"/>
      <c r="AI121" s="81"/>
      <c r="AJ121" s="82"/>
      <c r="AK121" s="83"/>
      <c r="AL121" s="81"/>
      <c r="AM121" s="82"/>
      <c r="AN121" s="83"/>
    </row>
    <row r="122" spans="1:40" ht="30" hidden="1" customHeight="1" x14ac:dyDescent="0.25">
      <c r="A122" s="88" t="s">
        <v>256</v>
      </c>
      <c r="B122" s="78">
        <f>SUM(E122,H122,K122,N122,Q122,T122,W122,Z122,AC122,AF122,AI122,AL122)</f>
        <v>0</v>
      </c>
      <c r="C122" s="79">
        <f t="shared" si="7"/>
        <v>0</v>
      </c>
      <c r="D122" s="80">
        <f t="shared" si="7"/>
        <v>0</v>
      </c>
      <c r="E122" s="84"/>
      <c r="F122" s="85"/>
      <c r="G122" s="86"/>
      <c r="H122" s="84"/>
      <c r="I122" s="85"/>
      <c r="J122" s="86"/>
      <c r="K122" s="84"/>
      <c r="L122" s="85"/>
      <c r="M122" s="86"/>
      <c r="N122" s="84"/>
      <c r="O122" s="85"/>
      <c r="P122" s="86"/>
      <c r="Q122" s="81"/>
      <c r="R122" s="82"/>
      <c r="S122" s="83"/>
      <c r="T122" s="81"/>
      <c r="U122" s="82"/>
      <c r="V122" s="83"/>
      <c r="W122" s="81"/>
      <c r="X122" s="82"/>
      <c r="Y122" s="83"/>
      <c r="Z122" s="81"/>
      <c r="AA122" s="82"/>
      <c r="AB122" s="83"/>
      <c r="AC122" s="81"/>
      <c r="AD122" s="82"/>
      <c r="AE122" s="83"/>
      <c r="AF122" s="81"/>
      <c r="AG122" s="82"/>
      <c r="AH122" s="83"/>
      <c r="AI122" s="81"/>
      <c r="AJ122" s="82"/>
      <c r="AK122" s="83"/>
      <c r="AL122" s="81"/>
      <c r="AM122" s="82"/>
      <c r="AN122" s="83"/>
    </row>
    <row r="123" spans="1:40" ht="30" hidden="1" customHeight="1" x14ac:dyDescent="0.25">
      <c r="A123" s="88" t="s">
        <v>87</v>
      </c>
      <c r="B123" s="78">
        <f t="shared" si="7"/>
        <v>0</v>
      </c>
      <c r="C123" s="79">
        <f t="shared" si="7"/>
        <v>0</v>
      </c>
      <c r="D123" s="80">
        <f t="shared" si="7"/>
        <v>0</v>
      </c>
      <c r="E123" s="81"/>
      <c r="F123" s="82"/>
      <c r="G123" s="83"/>
      <c r="H123" s="81"/>
      <c r="I123" s="82"/>
      <c r="J123" s="83"/>
      <c r="K123" s="81"/>
      <c r="L123" s="82"/>
      <c r="M123" s="83"/>
      <c r="N123" s="81"/>
      <c r="O123" s="82"/>
      <c r="P123" s="83"/>
      <c r="Q123" s="84"/>
      <c r="R123" s="85"/>
      <c r="S123" s="86"/>
      <c r="T123" s="84"/>
      <c r="U123" s="85"/>
      <c r="V123" s="86"/>
      <c r="W123" s="84"/>
      <c r="X123" s="85"/>
      <c r="Y123" s="86"/>
      <c r="Z123" s="84"/>
      <c r="AA123" s="85"/>
      <c r="AB123" s="86"/>
      <c r="AC123" s="84"/>
      <c r="AD123" s="85"/>
      <c r="AE123" s="86"/>
      <c r="AF123" s="84"/>
      <c r="AG123" s="85"/>
      <c r="AH123" s="86"/>
      <c r="AI123" s="84"/>
      <c r="AJ123" s="85"/>
      <c r="AK123" s="86"/>
      <c r="AL123" s="84"/>
      <c r="AM123" s="85"/>
      <c r="AN123" s="86"/>
    </row>
    <row r="124" spans="1:40" ht="30" hidden="1" customHeight="1" x14ac:dyDescent="0.25">
      <c r="A124" s="88" t="s">
        <v>246</v>
      </c>
      <c r="B124" s="78">
        <f>SUM(E124,H124,K124,N124,Q124,T124,W124,Z124,AC124,AF124,AI124,AL124)</f>
        <v>10</v>
      </c>
      <c r="C124" s="79">
        <f t="shared" si="7"/>
        <v>0</v>
      </c>
      <c r="D124" s="80">
        <f t="shared" si="7"/>
        <v>0</v>
      </c>
      <c r="E124" s="81">
        <v>10</v>
      </c>
      <c r="F124" s="82">
        <v>0</v>
      </c>
      <c r="G124" s="83">
        <v>0</v>
      </c>
      <c r="H124" s="81"/>
      <c r="I124" s="82"/>
      <c r="J124" s="83"/>
      <c r="K124" s="81"/>
      <c r="L124" s="82"/>
      <c r="M124" s="83"/>
      <c r="N124" s="81"/>
      <c r="O124" s="82"/>
      <c r="P124" s="83"/>
      <c r="Q124" s="84"/>
      <c r="R124" s="85"/>
      <c r="S124" s="86"/>
      <c r="T124" s="84"/>
      <c r="U124" s="85"/>
      <c r="V124" s="86"/>
      <c r="W124" s="84"/>
      <c r="X124" s="85"/>
      <c r="Y124" s="86"/>
      <c r="Z124" s="84"/>
      <c r="AA124" s="85"/>
      <c r="AB124" s="86"/>
      <c r="AC124" s="84"/>
      <c r="AD124" s="85"/>
      <c r="AE124" s="86"/>
      <c r="AF124" s="84"/>
      <c r="AG124" s="85"/>
      <c r="AH124" s="86"/>
      <c r="AI124" s="84"/>
      <c r="AJ124" s="85"/>
      <c r="AK124" s="86"/>
      <c r="AL124" s="84"/>
      <c r="AM124" s="85"/>
      <c r="AN124" s="86"/>
    </row>
    <row r="125" spans="1:40" ht="30" hidden="1" customHeight="1" x14ac:dyDescent="0.25">
      <c r="A125" s="88" t="s">
        <v>46</v>
      </c>
      <c r="B125" s="78">
        <f t="shared" si="7"/>
        <v>0</v>
      </c>
      <c r="C125" s="79">
        <f t="shared" si="7"/>
        <v>0</v>
      </c>
      <c r="D125" s="80">
        <f t="shared" si="7"/>
        <v>0</v>
      </c>
      <c r="E125" s="81"/>
      <c r="F125" s="82"/>
      <c r="G125" s="83"/>
      <c r="H125" s="81"/>
      <c r="I125" s="82"/>
      <c r="J125" s="83"/>
      <c r="K125" s="81"/>
      <c r="L125" s="82"/>
      <c r="M125" s="83"/>
      <c r="N125" s="81"/>
      <c r="O125" s="82"/>
      <c r="P125" s="83"/>
      <c r="Q125" s="81"/>
      <c r="R125" s="82"/>
      <c r="S125" s="83"/>
      <c r="T125" s="81"/>
      <c r="U125" s="82"/>
      <c r="V125" s="83"/>
      <c r="W125" s="81"/>
      <c r="X125" s="82"/>
      <c r="Y125" s="83"/>
      <c r="Z125" s="81"/>
      <c r="AA125" s="82"/>
      <c r="AB125" s="83"/>
      <c r="AC125" s="81"/>
      <c r="AD125" s="82"/>
      <c r="AE125" s="83"/>
      <c r="AF125" s="81"/>
      <c r="AG125" s="82"/>
      <c r="AH125" s="83"/>
      <c r="AI125" s="81"/>
      <c r="AJ125" s="82"/>
      <c r="AK125" s="83"/>
      <c r="AL125" s="81"/>
      <c r="AM125" s="82"/>
      <c r="AN125" s="83"/>
    </row>
    <row r="126" spans="1:40" ht="30" hidden="1" customHeight="1" x14ac:dyDescent="0.25">
      <c r="A126" s="88" t="s">
        <v>221</v>
      </c>
      <c r="B126" s="78">
        <f t="shared" si="7"/>
        <v>1</v>
      </c>
      <c r="C126" s="79">
        <f t="shared" si="7"/>
        <v>0</v>
      </c>
      <c r="D126" s="80">
        <f t="shared" si="7"/>
        <v>0</v>
      </c>
      <c r="E126" s="81">
        <v>1</v>
      </c>
      <c r="F126" s="82">
        <v>0</v>
      </c>
      <c r="G126" s="83">
        <v>0</v>
      </c>
      <c r="H126" s="81"/>
      <c r="I126" s="82"/>
      <c r="J126" s="83"/>
      <c r="K126" s="81"/>
      <c r="L126" s="82"/>
      <c r="M126" s="83"/>
      <c r="N126" s="81"/>
      <c r="O126" s="82"/>
      <c r="P126" s="83"/>
      <c r="Q126" s="81"/>
      <c r="R126" s="82"/>
      <c r="S126" s="83"/>
      <c r="T126" s="81"/>
      <c r="U126" s="82"/>
      <c r="V126" s="83"/>
      <c r="W126" s="81"/>
      <c r="X126" s="82"/>
      <c r="Y126" s="83"/>
      <c r="Z126" s="81"/>
      <c r="AA126" s="82"/>
      <c r="AB126" s="83"/>
      <c r="AC126" s="81"/>
      <c r="AD126" s="82"/>
      <c r="AE126" s="83"/>
      <c r="AF126" s="81"/>
      <c r="AG126" s="82"/>
      <c r="AH126" s="83"/>
      <c r="AI126" s="81"/>
      <c r="AJ126" s="82"/>
      <c r="AK126" s="83"/>
      <c r="AL126" s="81"/>
      <c r="AM126" s="82"/>
      <c r="AN126" s="83"/>
    </row>
    <row r="127" spans="1:40" ht="30" hidden="1" customHeight="1" x14ac:dyDescent="0.25">
      <c r="A127" s="88" t="s">
        <v>148</v>
      </c>
      <c r="B127" s="78">
        <f t="shared" si="7"/>
        <v>0</v>
      </c>
      <c r="C127" s="79">
        <f t="shared" si="7"/>
        <v>0</v>
      </c>
      <c r="D127" s="80">
        <f t="shared" si="7"/>
        <v>0</v>
      </c>
      <c r="E127" s="84"/>
      <c r="F127" s="85"/>
      <c r="G127" s="86"/>
      <c r="H127" s="84"/>
      <c r="I127" s="85"/>
      <c r="J127" s="86"/>
      <c r="K127" s="84"/>
      <c r="L127" s="85"/>
      <c r="M127" s="86"/>
      <c r="N127" s="84"/>
      <c r="O127" s="85"/>
      <c r="P127" s="86"/>
      <c r="Q127" s="84"/>
      <c r="R127" s="85"/>
      <c r="S127" s="86"/>
      <c r="T127" s="84"/>
      <c r="U127" s="85"/>
      <c r="V127" s="86"/>
      <c r="W127" s="84"/>
      <c r="X127" s="85"/>
      <c r="Y127" s="86"/>
      <c r="Z127" s="84"/>
      <c r="AA127" s="85"/>
      <c r="AB127" s="86"/>
      <c r="AC127" s="84"/>
      <c r="AD127" s="85"/>
      <c r="AE127" s="86"/>
      <c r="AF127" s="84"/>
      <c r="AG127" s="85"/>
      <c r="AH127" s="86"/>
      <c r="AI127" s="84"/>
      <c r="AJ127" s="85"/>
      <c r="AK127" s="86"/>
      <c r="AL127" s="84"/>
      <c r="AM127" s="85"/>
      <c r="AN127" s="86"/>
    </row>
    <row r="128" spans="1:40" ht="30" hidden="1" customHeight="1" x14ac:dyDescent="0.25">
      <c r="A128" s="88" t="s">
        <v>267</v>
      </c>
      <c r="B128" s="78">
        <f t="shared" si="7"/>
        <v>18</v>
      </c>
      <c r="C128" s="79">
        <f t="shared" si="7"/>
        <v>4</v>
      </c>
      <c r="D128" s="80">
        <f t="shared" si="7"/>
        <v>0</v>
      </c>
      <c r="E128" s="81">
        <v>18</v>
      </c>
      <c r="F128" s="82">
        <v>4</v>
      </c>
      <c r="G128" s="83">
        <v>0</v>
      </c>
      <c r="H128" s="81"/>
      <c r="I128" s="82"/>
      <c r="J128" s="83"/>
      <c r="K128" s="81"/>
      <c r="L128" s="82"/>
      <c r="M128" s="83"/>
      <c r="N128" s="81"/>
      <c r="O128" s="82"/>
      <c r="P128" s="83"/>
      <c r="Q128" s="84"/>
      <c r="R128" s="85"/>
      <c r="S128" s="86"/>
      <c r="T128" s="84"/>
      <c r="U128" s="85"/>
      <c r="V128" s="86"/>
      <c r="W128" s="84"/>
      <c r="X128" s="85"/>
      <c r="Y128" s="86"/>
      <c r="Z128" s="84"/>
      <c r="AA128" s="85"/>
      <c r="AB128" s="86"/>
      <c r="AC128" s="84"/>
      <c r="AD128" s="85"/>
      <c r="AE128" s="86"/>
      <c r="AF128" s="84"/>
      <c r="AG128" s="85"/>
      <c r="AH128" s="86"/>
      <c r="AI128" s="84"/>
      <c r="AJ128" s="85"/>
      <c r="AK128" s="86"/>
      <c r="AL128" s="84"/>
      <c r="AM128" s="85"/>
      <c r="AN128" s="86"/>
    </row>
    <row r="129" spans="1:40" ht="30" hidden="1" customHeight="1" x14ac:dyDescent="0.25">
      <c r="A129" s="88" t="s">
        <v>214</v>
      </c>
      <c r="B129" s="78">
        <f t="shared" si="7"/>
        <v>8</v>
      </c>
      <c r="C129" s="79">
        <f t="shared" si="7"/>
        <v>0</v>
      </c>
      <c r="D129" s="80">
        <f t="shared" si="7"/>
        <v>0</v>
      </c>
      <c r="E129" s="81">
        <v>8</v>
      </c>
      <c r="F129" s="82">
        <v>0</v>
      </c>
      <c r="G129" s="83">
        <v>0</v>
      </c>
      <c r="H129" s="81"/>
      <c r="I129" s="82"/>
      <c r="J129" s="83"/>
      <c r="K129" s="81"/>
      <c r="L129" s="82"/>
      <c r="M129" s="83"/>
      <c r="N129" s="81"/>
      <c r="O129" s="82"/>
      <c r="P129" s="83"/>
      <c r="Q129" s="81"/>
      <c r="R129" s="82"/>
      <c r="S129" s="83"/>
      <c r="T129" s="81"/>
      <c r="U129" s="82"/>
      <c r="V129" s="83"/>
      <c r="W129" s="81"/>
      <c r="X129" s="82"/>
      <c r="Y129" s="83"/>
      <c r="Z129" s="81"/>
      <c r="AA129" s="82"/>
      <c r="AB129" s="83"/>
      <c r="AC129" s="81"/>
      <c r="AD129" s="82"/>
      <c r="AE129" s="83"/>
      <c r="AF129" s="81"/>
      <c r="AG129" s="82"/>
      <c r="AH129" s="83"/>
      <c r="AI129" s="81"/>
      <c r="AJ129" s="82"/>
      <c r="AK129" s="83"/>
      <c r="AL129" s="81"/>
      <c r="AM129" s="82"/>
      <c r="AN129" s="83"/>
    </row>
    <row r="130" spans="1:40" ht="30" hidden="1" customHeight="1" x14ac:dyDescent="0.25">
      <c r="A130" s="88" t="s">
        <v>4</v>
      </c>
      <c r="B130" s="78">
        <f>SUM(E130,H130,K130,N130,Q130,T130,W130,Z130,AC130,AF130,AI130,AL130)</f>
        <v>14</v>
      </c>
      <c r="C130" s="79">
        <f t="shared" si="7"/>
        <v>0</v>
      </c>
      <c r="D130" s="80">
        <f t="shared" si="7"/>
        <v>0</v>
      </c>
      <c r="E130" s="81">
        <v>14</v>
      </c>
      <c r="F130" s="82">
        <v>0</v>
      </c>
      <c r="G130" s="83">
        <v>0</v>
      </c>
      <c r="H130" s="81"/>
      <c r="I130" s="82"/>
      <c r="J130" s="83"/>
      <c r="K130" s="81"/>
      <c r="L130" s="82"/>
      <c r="M130" s="83"/>
      <c r="N130" s="81"/>
      <c r="O130" s="82"/>
      <c r="P130" s="83"/>
      <c r="Q130" s="84"/>
      <c r="R130" s="85"/>
      <c r="S130" s="86"/>
      <c r="T130" s="84"/>
      <c r="U130" s="85"/>
      <c r="V130" s="86"/>
      <c r="W130" s="84"/>
      <c r="X130" s="85"/>
      <c r="Y130" s="86"/>
      <c r="Z130" s="84"/>
      <c r="AA130" s="85"/>
      <c r="AB130" s="86"/>
      <c r="AC130" s="84"/>
      <c r="AD130" s="85"/>
      <c r="AE130" s="86"/>
      <c r="AF130" s="84"/>
      <c r="AG130" s="85"/>
      <c r="AH130" s="86"/>
      <c r="AI130" s="84"/>
      <c r="AJ130" s="85"/>
      <c r="AK130" s="86"/>
      <c r="AL130" s="84"/>
      <c r="AM130" s="85"/>
      <c r="AN130" s="86"/>
    </row>
    <row r="131" spans="1:40" ht="30" hidden="1" customHeight="1" x14ac:dyDescent="0.25">
      <c r="A131" s="88" t="s">
        <v>222</v>
      </c>
      <c r="B131" s="78">
        <f t="shared" si="7"/>
        <v>40</v>
      </c>
      <c r="C131" s="79">
        <f t="shared" si="7"/>
        <v>0</v>
      </c>
      <c r="D131" s="80">
        <f t="shared" si="7"/>
        <v>0</v>
      </c>
      <c r="E131" s="81">
        <v>40</v>
      </c>
      <c r="F131" s="82">
        <v>0</v>
      </c>
      <c r="G131" s="83">
        <v>0</v>
      </c>
      <c r="H131" s="81"/>
      <c r="I131" s="82"/>
      <c r="J131" s="83"/>
      <c r="K131" s="81"/>
      <c r="L131" s="82"/>
      <c r="M131" s="83"/>
      <c r="N131" s="81"/>
      <c r="O131" s="82"/>
      <c r="P131" s="83"/>
      <c r="Q131" s="81"/>
      <c r="R131" s="82"/>
      <c r="S131" s="83"/>
      <c r="T131" s="81"/>
      <c r="U131" s="82"/>
      <c r="V131" s="83"/>
      <c r="W131" s="81"/>
      <c r="X131" s="82"/>
      <c r="Y131" s="83"/>
      <c r="Z131" s="81"/>
      <c r="AA131" s="82"/>
      <c r="AB131" s="83"/>
      <c r="AC131" s="81"/>
      <c r="AD131" s="82"/>
      <c r="AE131" s="83"/>
      <c r="AF131" s="81"/>
      <c r="AG131" s="82"/>
      <c r="AH131" s="83"/>
      <c r="AI131" s="81"/>
      <c r="AJ131" s="82"/>
      <c r="AK131" s="83"/>
      <c r="AL131" s="81"/>
      <c r="AM131" s="82"/>
      <c r="AN131" s="83"/>
    </row>
    <row r="132" spans="1:40" ht="30" hidden="1" customHeight="1" x14ac:dyDescent="0.25">
      <c r="A132" s="88" t="s">
        <v>149</v>
      </c>
      <c r="B132" s="78">
        <f t="shared" si="7"/>
        <v>0</v>
      </c>
      <c r="C132" s="79">
        <f t="shared" si="7"/>
        <v>0</v>
      </c>
      <c r="D132" s="80">
        <f t="shared" si="7"/>
        <v>0</v>
      </c>
      <c r="E132" s="84"/>
      <c r="F132" s="85"/>
      <c r="G132" s="86"/>
      <c r="H132" s="84"/>
      <c r="I132" s="85"/>
      <c r="J132" s="86"/>
      <c r="K132" s="84"/>
      <c r="L132" s="85"/>
      <c r="M132" s="86"/>
      <c r="N132" s="84"/>
      <c r="O132" s="85"/>
      <c r="P132" s="86"/>
      <c r="Q132" s="84"/>
      <c r="R132" s="85"/>
      <c r="S132" s="86"/>
      <c r="T132" s="84"/>
      <c r="U132" s="85"/>
      <c r="V132" s="86"/>
      <c r="W132" s="84"/>
      <c r="X132" s="85"/>
      <c r="Y132" s="86"/>
      <c r="Z132" s="84"/>
      <c r="AA132" s="85"/>
      <c r="AB132" s="86"/>
      <c r="AC132" s="84"/>
      <c r="AD132" s="85"/>
      <c r="AE132" s="86"/>
      <c r="AF132" s="84"/>
      <c r="AG132" s="85"/>
      <c r="AH132" s="86"/>
      <c r="AI132" s="84"/>
      <c r="AJ132" s="85"/>
      <c r="AK132" s="86"/>
      <c r="AL132" s="84"/>
      <c r="AM132" s="85"/>
      <c r="AN132" s="86"/>
    </row>
    <row r="133" spans="1:40" ht="30" hidden="1" customHeight="1" x14ac:dyDescent="0.25">
      <c r="A133" s="88" t="s">
        <v>273</v>
      </c>
      <c r="B133" s="78">
        <f t="shared" si="7"/>
        <v>0</v>
      </c>
      <c r="C133" s="79">
        <f t="shared" ref="B133:D173" si="8">SUM(F133,I133,L133,O133,R133,U133,X133,AA133,AD133,AG133,AJ133,AM133)</f>
        <v>0</v>
      </c>
      <c r="D133" s="80">
        <f t="shared" si="7"/>
        <v>0</v>
      </c>
      <c r="E133" s="84"/>
      <c r="F133" s="85"/>
      <c r="G133" s="86"/>
      <c r="H133" s="84"/>
      <c r="I133" s="85"/>
      <c r="J133" s="86"/>
      <c r="K133" s="84"/>
      <c r="L133" s="85"/>
      <c r="M133" s="86"/>
      <c r="N133" s="84"/>
      <c r="O133" s="85"/>
      <c r="P133" s="86"/>
      <c r="Q133" s="84"/>
      <c r="R133" s="85"/>
      <c r="S133" s="86"/>
      <c r="T133" s="84"/>
      <c r="U133" s="85"/>
      <c r="V133" s="86"/>
      <c r="W133" s="84"/>
      <c r="X133" s="85"/>
      <c r="Y133" s="86"/>
      <c r="Z133" s="84"/>
      <c r="AA133" s="85"/>
      <c r="AB133" s="86"/>
      <c r="AC133" s="84"/>
      <c r="AD133" s="85"/>
      <c r="AE133" s="86"/>
      <c r="AF133" s="84"/>
      <c r="AG133" s="85"/>
      <c r="AH133" s="86"/>
      <c r="AI133" s="84"/>
      <c r="AJ133" s="85"/>
      <c r="AK133" s="86"/>
      <c r="AL133" s="84"/>
      <c r="AM133" s="85"/>
      <c r="AN133" s="86"/>
    </row>
    <row r="134" spans="1:40" ht="30" hidden="1" customHeight="1" x14ac:dyDescent="0.25">
      <c r="A134" s="88" t="s">
        <v>140</v>
      </c>
      <c r="B134" s="78">
        <f t="shared" si="7"/>
        <v>0</v>
      </c>
      <c r="C134" s="79">
        <f t="shared" si="7"/>
        <v>0</v>
      </c>
      <c r="D134" s="80">
        <f t="shared" si="7"/>
        <v>0</v>
      </c>
      <c r="E134" s="84"/>
      <c r="F134" s="85"/>
      <c r="G134" s="86"/>
      <c r="H134" s="84"/>
      <c r="I134" s="85"/>
      <c r="J134" s="86"/>
      <c r="K134" s="84"/>
      <c r="L134" s="85"/>
      <c r="M134" s="86"/>
      <c r="N134" s="84"/>
      <c r="O134" s="85"/>
      <c r="P134" s="86"/>
      <c r="Q134" s="84"/>
      <c r="R134" s="85"/>
      <c r="S134" s="86"/>
      <c r="T134" s="84"/>
      <c r="U134" s="85"/>
      <c r="V134" s="86"/>
      <c r="W134" s="84"/>
      <c r="X134" s="85"/>
      <c r="Y134" s="86"/>
      <c r="Z134" s="84"/>
      <c r="AA134" s="85"/>
      <c r="AB134" s="86"/>
      <c r="AC134" s="84"/>
      <c r="AD134" s="85"/>
      <c r="AE134" s="86"/>
      <c r="AF134" s="84"/>
      <c r="AG134" s="85"/>
      <c r="AH134" s="86"/>
      <c r="AI134" s="84"/>
      <c r="AJ134" s="85"/>
      <c r="AK134" s="86"/>
      <c r="AL134" s="84"/>
      <c r="AM134" s="85"/>
      <c r="AN134" s="86"/>
    </row>
    <row r="135" spans="1:40" ht="30" customHeight="1" x14ac:dyDescent="0.25">
      <c r="A135" s="88" t="s">
        <v>30</v>
      </c>
      <c r="B135" s="78">
        <f t="shared" si="8"/>
        <v>853</v>
      </c>
      <c r="C135" s="79">
        <f t="shared" si="8"/>
        <v>5</v>
      </c>
      <c r="D135" s="80">
        <f t="shared" si="8"/>
        <v>0</v>
      </c>
      <c r="E135" s="81">
        <v>853</v>
      </c>
      <c r="F135" s="82">
        <v>5</v>
      </c>
      <c r="G135" s="83">
        <v>0</v>
      </c>
      <c r="H135" s="81"/>
      <c r="I135" s="82"/>
      <c r="J135" s="83"/>
      <c r="K135" s="81"/>
      <c r="L135" s="82"/>
      <c r="M135" s="83"/>
      <c r="N135" s="81"/>
      <c r="O135" s="82"/>
      <c r="P135" s="83"/>
      <c r="Q135" s="81"/>
      <c r="R135" s="82"/>
      <c r="S135" s="83"/>
      <c r="T135" s="81"/>
      <c r="U135" s="82"/>
      <c r="V135" s="83"/>
      <c r="W135" s="81"/>
      <c r="X135" s="82"/>
      <c r="Y135" s="83"/>
      <c r="Z135" s="81"/>
      <c r="AA135" s="82"/>
      <c r="AB135" s="83"/>
      <c r="AC135" s="81"/>
      <c r="AD135" s="82"/>
      <c r="AE135" s="83"/>
      <c r="AF135" s="81"/>
      <c r="AG135" s="82"/>
      <c r="AH135" s="83"/>
      <c r="AI135" s="81"/>
      <c r="AJ135" s="82"/>
      <c r="AK135" s="83"/>
      <c r="AL135" s="81"/>
      <c r="AM135" s="82"/>
      <c r="AN135" s="83"/>
    </row>
    <row r="136" spans="1:40" ht="30" hidden="1" customHeight="1" x14ac:dyDescent="0.25">
      <c r="A136" s="88" t="s">
        <v>85</v>
      </c>
      <c r="B136" s="78">
        <f t="shared" si="8"/>
        <v>0</v>
      </c>
      <c r="C136" s="79">
        <f t="shared" si="8"/>
        <v>0</v>
      </c>
      <c r="D136" s="80">
        <f t="shared" si="8"/>
        <v>0</v>
      </c>
      <c r="E136" s="81"/>
      <c r="F136" s="82"/>
      <c r="G136" s="83"/>
      <c r="H136" s="81"/>
      <c r="I136" s="82"/>
      <c r="J136" s="83"/>
      <c r="K136" s="81"/>
      <c r="L136" s="82"/>
      <c r="M136" s="83"/>
      <c r="N136" s="81"/>
      <c r="O136" s="82"/>
      <c r="P136" s="83"/>
      <c r="Q136" s="84"/>
      <c r="R136" s="85"/>
      <c r="S136" s="86"/>
      <c r="T136" s="84"/>
      <c r="U136" s="85"/>
      <c r="V136" s="86"/>
      <c r="W136" s="84"/>
      <c r="X136" s="85"/>
      <c r="Y136" s="86"/>
      <c r="Z136" s="84"/>
      <c r="AA136" s="85"/>
      <c r="AB136" s="86"/>
      <c r="AC136" s="84"/>
      <c r="AD136" s="85"/>
      <c r="AE136" s="86"/>
      <c r="AF136" s="84"/>
      <c r="AG136" s="85"/>
      <c r="AH136" s="86"/>
      <c r="AI136" s="84"/>
      <c r="AJ136" s="85"/>
      <c r="AK136" s="86"/>
      <c r="AL136" s="84"/>
      <c r="AM136" s="85"/>
      <c r="AN136" s="86"/>
    </row>
    <row r="137" spans="1:40" ht="30" hidden="1" customHeight="1" x14ac:dyDescent="0.25">
      <c r="A137" s="88" t="s">
        <v>244</v>
      </c>
      <c r="B137" s="78">
        <v>0</v>
      </c>
      <c r="C137" s="79">
        <f t="shared" si="8"/>
        <v>0</v>
      </c>
      <c r="D137" s="80">
        <f t="shared" si="8"/>
        <v>8</v>
      </c>
      <c r="E137" s="81">
        <v>0</v>
      </c>
      <c r="F137" s="82">
        <v>0</v>
      </c>
      <c r="G137" s="83">
        <v>8</v>
      </c>
      <c r="H137" s="81"/>
      <c r="I137" s="82"/>
      <c r="J137" s="83"/>
      <c r="K137" s="81"/>
      <c r="L137" s="82"/>
      <c r="M137" s="83"/>
      <c r="N137" s="81"/>
      <c r="O137" s="82"/>
      <c r="P137" s="83"/>
      <c r="Q137" s="84"/>
      <c r="R137" s="85"/>
      <c r="S137" s="86"/>
      <c r="T137" s="84"/>
      <c r="U137" s="85"/>
      <c r="V137" s="86"/>
      <c r="W137" s="84"/>
      <c r="X137" s="85"/>
      <c r="Y137" s="86"/>
      <c r="Z137" s="84"/>
      <c r="AA137" s="85"/>
      <c r="AB137" s="86"/>
      <c r="AC137" s="84"/>
      <c r="AD137" s="85"/>
      <c r="AE137" s="86"/>
      <c r="AF137" s="84"/>
      <c r="AG137" s="85"/>
      <c r="AH137" s="86"/>
      <c r="AI137" s="84"/>
      <c r="AJ137" s="85"/>
      <c r="AK137" s="86"/>
      <c r="AL137" s="84"/>
      <c r="AM137" s="85"/>
      <c r="AN137" s="86"/>
    </row>
    <row r="138" spans="1:40" ht="30" hidden="1" customHeight="1" x14ac:dyDescent="0.25">
      <c r="A138" s="88" t="s">
        <v>245</v>
      </c>
      <c r="B138" s="78">
        <v>0</v>
      </c>
      <c r="C138" s="79">
        <f t="shared" si="8"/>
        <v>0</v>
      </c>
      <c r="D138" s="80">
        <f t="shared" si="8"/>
        <v>0</v>
      </c>
      <c r="E138" s="81"/>
      <c r="F138" s="82"/>
      <c r="G138" s="83"/>
      <c r="H138" s="81"/>
      <c r="I138" s="82"/>
      <c r="J138" s="83"/>
      <c r="K138" s="81"/>
      <c r="L138" s="82"/>
      <c r="M138" s="83"/>
      <c r="N138" s="81"/>
      <c r="O138" s="82"/>
      <c r="P138" s="83"/>
      <c r="Q138" s="84"/>
      <c r="R138" s="85"/>
      <c r="S138" s="86"/>
      <c r="T138" s="84"/>
      <c r="U138" s="85"/>
      <c r="V138" s="86"/>
      <c r="W138" s="84"/>
      <c r="X138" s="85"/>
      <c r="Y138" s="86"/>
      <c r="Z138" s="84"/>
      <c r="AA138" s="85"/>
      <c r="AB138" s="86"/>
      <c r="AC138" s="84"/>
      <c r="AD138" s="85"/>
      <c r="AE138" s="86"/>
      <c r="AF138" s="84"/>
      <c r="AG138" s="85"/>
      <c r="AH138" s="86"/>
      <c r="AI138" s="84"/>
      <c r="AJ138" s="85"/>
      <c r="AK138" s="86"/>
      <c r="AL138" s="84"/>
      <c r="AM138" s="85"/>
      <c r="AN138" s="86"/>
    </row>
    <row r="139" spans="1:40" ht="30" hidden="1" customHeight="1" x14ac:dyDescent="0.25">
      <c r="A139" s="88" t="s">
        <v>90</v>
      </c>
      <c r="B139" s="78">
        <f t="shared" si="8"/>
        <v>0</v>
      </c>
      <c r="C139" s="79">
        <f t="shared" si="8"/>
        <v>0</v>
      </c>
      <c r="D139" s="80">
        <f t="shared" si="8"/>
        <v>0</v>
      </c>
      <c r="E139" s="81"/>
      <c r="F139" s="82"/>
      <c r="G139" s="83"/>
      <c r="H139" s="81"/>
      <c r="I139" s="82"/>
      <c r="J139" s="83"/>
      <c r="K139" s="81"/>
      <c r="L139" s="82"/>
      <c r="M139" s="83"/>
      <c r="N139" s="81"/>
      <c r="O139" s="82"/>
      <c r="P139" s="83"/>
      <c r="Q139" s="84"/>
      <c r="R139" s="85"/>
      <c r="S139" s="86"/>
      <c r="T139" s="84"/>
      <c r="U139" s="85"/>
      <c r="V139" s="86"/>
      <c r="W139" s="84"/>
      <c r="X139" s="85"/>
      <c r="Y139" s="86"/>
      <c r="Z139" s="84"/>
      <c r="AA139" s="85"/>
      <c r="AB139" s="86"/>
      <c r="AC139" s="84"/>
      <c r="AD139" s="85"/>
      <c r="AE139" s="86"/>
      <c r="AF139" s="84"/>
      <c r="AG139" s="85"/>
      <c r="AH139" s="86"/>
      <c r="AI139" s="84"/>
      <c r="AJ139" s="85"/>
      <c r="AK139" s="86"/>
      <c r="AL139" s="84"/>
      <c r="AM139" s="85"/>
      <c r="AN139" s="86"/>
    </row>
    <row r="140" spans="1:40" ht="30" hidden="1" customHeight="1" x14ac:dyDescent="0.25">
      <c r="A140" s="88" t="s">
        <v>238</v>
      </c>
      <c r="B140" s="78">
        <f t="shared" si="8"/>
        <v>19</v>
      </c>
      <c r="C140" s="79">
        <f t="shared" si="8"/>
        <v>0</v>
      </c>
      <c r="D140" s="80">
        <f t="shared" si="8"/>
        <v>0</v>
      </c>
      <c r="E140" s="81">
        <v>19</v>
      </c>
      <c r="F140" s="82">
        <v>0</v>
      </c>
      <c r="G140" s="83">
        <v>0</v>
      </c>
      <c r="H140" s="81"/>
      <c r="I140" s="82"/>
      <c r="J140" s="83"/>
      <c r="K140" s="81"/>
      <c r="L140" s="82"/>
      <c r="M140" s="83"/>
      <c r="N140" s="81"/>
      <c r="O140" s="82"/>
      <c r="P140" s="83"/>
      <c r="Q140" s="81"/>
      <c r="R140" s="82"/>
      <c r="S140" s="83"/>
      <c r="T140" s="81"/>
      <c r="U140" s="82"/>
      <c r="V140" s="83"/>
      <c r="W140" s="81"/>
      <c r="X140" s="82"/>
      <c r="Y140" s="83"/>
      <c r="Z140" s="81"/>
      <c r="AA140" s="82"/>
      <c r="AB140" s="83"/>
      <c r="AC140" s="81"/>
      <c r="AD140" s="82"/>
      <c r="AE140" s="83"/>
      <c r="AF140" s="81"/>
      <c r="AG140" s="82"/>
      <c r="AH140" s="83"/>
      <c r="AI140" s="81"/>
      <c r="AJ140" s="82"/>
      <c r="AK140" s="83"/>
      <c r="AL140" s="81"/>
      <c r="AM140" s="82"/>
      <c r="AN140" s="83"/>
    </row>
    <row r="141" spans="1:40" ht="30" hidden="1" customHeight="1" x14ac:dyDescent="0.25">
      <c r="A141" s="88" t="s">
        <v>254</v>
      </c>
      <c r="B141" s="78">
        <f t="shared" si="8"/>
        <v>35</v>
      </c>
      <c r="C141" s="79">
        <f t="shared" si="8"/>
        <v>0</v>
      </c>
      <c r="D141" s="80">
        <f t="shared" si="8"/>
        <v>0</v>
      </c>
      <c r="E141" s="81">
        <v>35</v>
      </c>
      <c r="F141" s="82">
        <v>0</v>
      </c>
      <c r="G141" s="83">
        <v>0</v>
      </c>
      <c r="H141" s="81"/>
      <c r="I141" s="82"/>
      <c r="J141" s="83"/>
      <c r="K141" s="81"/>
      <c r="L141" s="82"/>
      <c r="M141" s="83"/>
      <c r="N141" s="81"/>
      <c r="O141" s="82"/>
      <c r="P141" s="83"/>
      <c r="Q141" s="81"/>
      <c r="R141" s="82"/>
      <c r="S141" s="83"/>
      <c r="T141" s="81"/>
      <c r="U141" s="82"/>
      <c r="V141" s="83"/>
      <c r="W141" s="81"/>
      <c r="X141" s="82"/>
      <c r="Y141" s="83"/>
      <c r="Z141" s="81"/>
      <c r="AA141" s="82"/>
      <c r="AB141" s="83"/>
      <c r="AC141" s="81"/>
      <c r="AD141" s="82"/>
      <c r="AE141" s="83"/>
      <c r="AF141" s="81"/>
      <c r="AG141" s="82"/>
      <c r="AH141" s="83"/>
      <c r="AI141" s="81"/>
      <c r="AJ141" s="82"/>
      <c r="AK141" s="83"/>
      <c r="AL141" s="81"/>
      <c r="AM141" s="82"/>
      <c r="AN141" s="83"/>
    </row>
    <row r="142" spans="1:40" s="93" customFormat="1" ht="30" hidden="1" customHeight="1" x14ac:dyDescent="0.25">
      <c r="A142" s="88" t="s">
        <v>155</v>
      </c>
      <c r="B142" s="78">
        <f t="shared" si="8"/>
        <v>0</v>
      </c>
      <c r="C142" s="79">
        <f t="shared" si="8"/>
        <v>0</v>
      </c>
      <c r="D142" s="80">
        <f t="shared" si="8"/>
        <v>0</v>
      </c>
      <c r="E142" s="84"/>
      <c r="F142" s="85"/>
      <c r="G142" s="86"/>
      <c r="H142" s="84"/>
      <c r="I142" s="85"/>
      <c r="J142" s="86"/>
      <c r="K142" s="84"/>
      <c r="L142" s="85"/>
      <c r="M142" s="86"/>
      <c r="N142" s="84"/>
      <c r="O142" s="85"/>
      <c r="P142" s="86"/>
      <c r="Q142" s="84"/>
      <c r="R142" s="85"/>
      <c r="S142" s="86"/>
      <c r="T142" s="84"/>
      <c r="U142" s="85"/>
      <c r="V142" s="86"/>
      <c r="W142" s="84"/>
      <c r="X142" s="85"/>
      <c r="Y142" s="86"/>
      <c r="Z142" s="84"/>
      <c r="AA142" s="85"/>
      <c r="AB142" s="86"/>
      <c r="AC142" s="84"/>
      <c r="AD142" s="85"/>
      <c r="AE142" s="86"/>
      <c r="AF142" s="84"/>
      <c r="AG142" s="85"/>
      <c r="AH142" s="86"/>
      <c r="AI142" s="84"/>
      <c r="AJ142" s="85"/>
      <c r="AK142" s="86"/>
      <c r="AL142" s="84"/>
      <c r="AM142" s="85"/>
      <c r="AN142" s="86"/>
    </row>
    <row r="143" spans="1:40" ht="30" hidden="1" customHeight="1" x14ac:dyDescent="0.25">
      <c r="A143" s="88" t="s">
        <v>57</v>
      </c>
      <c r="B143" s="78">
        <f t="shared" si="8"/>
        <v>40</v>
      </c>
      <c r="C143" s="79">
        <f t="shared" si="8"/>
        <v>0</v>
      </c>
      <c r="D143" s="80">
        <f t="shared" si="8"/>
        <v>0</v>
      </c>
      <c r="E143" s="81">
        <v>40</v>
      </c>
      <c r="F143" s="82">
        <v>0</v>
      </c>
      <c r="G143" s="83">
        <v>0</v>
      </c>
      <c r="H143" s="81"/>
      <c r="I143" s="82"/>
      <c r="J143" s="83"/>
      <c r="K143" s="81"/>
      <c r="L143" s="82"/>
      <c r="M143" s="83"/>
      <c r="N143" s="81"/>
      <c r="O143" s="82"/>
      <c r="P143" s="83"/>
      <c r="Q143" s="81"/>
      <c r="R143" s="82"/>
      <c r="S143" s="83"/>
      <c r="T143" s="81"/>
      <c r="U143" s="82"/>
      <c r="V143" s="83"/>
      <c r="W143" s="81"/>
      <c r="X143" s="82"/>
      <c r="Y143" s="83"/>
      <c r="Z143" s="81"/>
      <c r="AA143" s="82"/>
      <c r="AB143" s="83"/>
      <c r="AC143" s="81"/>
      <c r="AD143" s="82"/>
      <c r="AE143" s="83"/>
      <c r="AF143" s="81"/>
      <c r="AG143" s="82"/>
      <c r="AH143" s="83"/>
      <c r="AI143" s="81"/>
      <c r="AJ143" s="82"/>
      <c r="AK143" s="83"/>
      <c r="AL143" s="81"/>
      <c r="AM143" s="82"/>
      <c r="AN143" s="83"/>
    </row>
    <row r="144" spans="1:40" ht="30" hidden="1" customHeight="1" x14ac:dyDescent="0.25">
      <c r="A144" s="88" t="s">
        <v>212</v>
      </c>
      <c r="B144" s="78">
        <f t="shared" si="8"/>
        <v>162</v>
      </c>
      <c r="C144" s="79">
        <f t="shared" si="8"/>
        <v>0</v>
      </c>
      <c r="D144" s="80">
        <f t="shared" si="8"/>
        <v>0</v>
      </c>
      <c r="E144" s="84">
        <v>162</v>
      </c>
      <c r="F144" s="85">
        <v>0</v>
      </c>
      <c r="G144" s="86">
        <v>0</v>
      </c>
      <c r="H144" s="84"/>
      <c r="I144" s="85"/>
      <c r="J144" s="86"/>
      <c r="K144" s="84"/>
      <c r="L144" s="85"/>
      <c r="M144" s="86"/>
      <c r="N144" s="84"/>
      <c r="O144" s="85"/>
      <c r="P144" s="86"/>
      <c r="Q144" s="84"/>
      <c r="R144" s="85"/>
      <c r="S144" s="86"/>
      <c r="T144" s="84"/>
      <c r="U144" s="85"/>
      <c r="V144" s="86"/>
      <c r="W144" s="84"/>
      <c r="X144" s="85"/>
      <c r="Y144" s="86"/>
      <c r="Z144" s="84"/>
      <c r="AA144" s="85"/>
      <c r="AB144" s="86"/>
      <c r="AC144" s="84"/>
      <c r="AD144" s="85"/>
      <c r="AE144" s="86"/>
      <c r="AF144" s="84"/>
      <c r="AG144" s="85"/>
      <c r="AH144" s="86"/>
      <c r="AI144" s="84"/>
      <c r="AJ144" s="85"/>
      <c r="AK144" s="86"/>
      <c r="AL144" s="84"/>
      <c r="AM144" s="85"/>
      <c r="AN144" s="86"/>
    </row>
    <row r="145" spans="1:40" ht="30" hidden="1" customHeight="1" x14ac:dyDescent="0.25">
      <c r="A145" s="88" t="s">
        <v>213</v>
      </c>
      <c r="B145" s="78">
        <f t="shared" si="8"/>
        <v>41</v>
      </c>
      <c r="C145" s="79">
        <f t="shared" si="8"/>
        <v>19</v>
      </c>
      <c r="D145" s="80">
        <f t="shared" si="8"/>
        <v>19</v>
      </c>
      <c r="E145" s="84">
        <v>41</v>
      </c>
      <c r="F145" s="85">
        <v>19</v>
      </c>
      <c r="G145" s="86">
        <v>19</v>
      </c>
      <c r="H145" s="84"/>
      <c r="I145" s="85"/>
      <c r="J145" s="86"/>
      <c r="K145" s="84"/>
      <c r="L145" s="85"/>
      <c r="M145" s="86"/>
      <c r="N145" s="84"/>
      <c r="O145" s="85"/>
      <c r="P145" s="86"/>
      <c r="Q145" s="81"/>
      <c r="R145" s="82"/>
      <c r="S145" s="83"/>
      <c r="T145" s="81"/>
      <c r="U145" s="82"/>
      <c r="V145" s="83"/>
      <c r="W145" s="81"/>
      <c r="X145" s="82"/>
      <c r="Y145" s="83"/>
      <c r="Z145" s="81"/>
      <c r="AA145" s="82"/>
      <c r="AB145" s="83"/>
      <c r="AC145" s="81"/>
      <c r="AD145" s="82"/>
      <c r="AE145" s="83"/>
      <c r="AF145" s="81"/>
      <c r="AG145" s="82"/>
      <c r="AH145" s="83"/>
      <c r="AI145" s="81"/>
      <c r="AJ145" s="82"/>
      <c r="AK145" s="83"/>
      <c r="AL145" s="81"/>
      <c r="AM145" s="82"/>
      <c r="AN145" s="83"/>
    </row>
    <row r="146" spans="1:40" ht="30" hidden="1" customHeight="1" x14ac:dyDescent="0.25">
      <c r="A146" s="88" t="s">
        <v>272</v>
      </c>
      <c r="B146" s="78">
        <f t="shared" si="8"/>
        <v>0</v>
      </c>
      <c r="C146" s="79">
        <f t="shared" si="8"/>
        <v>0</v>
      </c>
      <c r="D146" s="80">
        <f t="shared" si="8"/>
        <v>0</v>
      </c>
      <c r="E146" s="84"/>
      <c r="F146" s="85"/>
      <c r="G146" s="86"/>
      <c r="H146" s="84"/>
      <c r="I146" s="85"/>
      <c r="J146" s="86"/>
      <c r="K146" s="84"/>
      <c r="L146" s="85"/>
      <c r="M146" s="86"/>
      <c r="N146" s="84"/>
      <c r="O146" s="85"/>
      <c r="P146" s="86"/>
      <c r="Q146" s="81"/>
      <c r="R146" s="82"/>
      <c r="S146" s="83"/>
      <c r="T146" s="81"/>
      <c r="U146" s="82"/>
      <c r="V146" s="83"/>
      <c r="W146" s="81"/>
      <c r="X146" s="82"/>
      <c r="Y146" s="83"/>
      <c r="Z146" s="81"/>
      <c r="AA146" s="82"/>
      <c r="AB146" s="83"/>
      <c r="AC146" s="81"/>
      <c r="AD146" s="82"/>
      <c r="AE146" s="83"/>
      <c r="AF146" s="81"/>
      <c r="AG146" s="82"/>
      <c r="AH146" s="83"/>
      <c r="AI146" s="81"/>
      <c r="AJ146" s="82"/>
      <c r="AK146" s="83"/>
      <c r="AL146" s="81"/>
      <c r="AM146" s="82"/>
      <c r="AN146" s="83"/>
    </row>
    <row r="147" spans="1:40" ht="30" hidden="1" customHeight="1" x14ac:dyDescent="0.25">
      <c r="A147" s="88" t="s">
        <v>202</v>
      </c>
      <c r="B147" s="78">
        <f t="shared" si="8"/>
        <v>0</v>
      </c>
      <c r="C147" s="79">
        <f t="shared" si="8"/>
        <v>0</v>
      </c>
      <c r="D147" s="80">
        <f t="shared" si="8"/>
        <v>0</v>
      </c>
      <c r="E147" s="84"/>
      <c r="F147" s="85"/>
      <c r="G147" s="86"/>
      <c r="H147" s="84"/>
      <c r="I147" s="85"/>
      <c r="J147" s="86"/>
      <c r="K147" s="84"/>
      <c r="L147" s="85"/>
      <c r="M147" s="86"/>
      <c r="N147" s="84"/>
      <c r="O147" s="85"/>
      <c r="P147" s="86"/>
      <c r="Q147" s="84"/>
      <c r="R147" s="85"/>
      <c r="S147" s="86"/>
      <c r="T147" s="84"/>
      <c r="U147" s="85"/>
      <c r="V147" s="86"/>
      <c r="W147" s="84"/>
      <c r="X147" s="85"/>
      <c r="Y147" s="86"/>
      <c r="Z147" s="84"/>
      <c r="AA147" s="85"/>
      <c r="AB147" s="86"/>
      <c r="AC147" s="84"/>
      <c r="AD147" s="85"/>
      <c r="AE147" s="86"/>
      <c r="AF147" s="84"/>
      <c r="AG147" s="85"/>
      <c r="AH147" s="86"/>
      <c r="AI147" s="84"/>
      <c r="AJ147" s="85"/>
      <c r="AK147" s="86"/>
      <c r="AL147" s="84"/>
      <c r="AM147" s="85"/>
      <c r="AN147" s="86"/>
    </row>
    <row r="148" spans="1:40" ht="30" hidden="1" customHeight="1" x14ac:dyDescent="0.25">
      <c r="A148" s="88" t="s">
        <v>124</v>
      </c>
      <c r="B148" s="78">
        <f t="shared" si="8"/>
        <v>362</v>
      </c>
      <c r="C148" s="79">
        <f t="shared" si="8"/>
        <v>17</v>
      </c>
      <c r="D148" s="80">
        <f t="shared" si="8"/>
        <v>6</v>
      </c>
      <c r="E148" s="84">
        <v>362</v>
      </c>
      <c r="F148" s="85">
        <v>17</v>
      </c>
      <c r="G148" s="86">
        <v>6</v>
      </c>
      <c r="H148" s="84"/>
      <c r="I148" s="85"/>
      <c r="J148" s="86"/>
      <c r="K148" s="84"/>
      <c r="L148" s="85"/>
      <c r="M148" s="86"/>
      <c r="N148" s="84"/>
      <c r="O148" s="85"/>
      <c r="P148" s="86"/>
      <c r="Q148" s="81"/>
      <c r="R148" s="82"/>
      <c r="S148" s="83"/>
      <c r="T148" s="81"/>
      <c r="U148" s="82"/>
      <c r="V148" s="83"/>
      <c r="W148" s="81"/>
      <c r="X148" s="82"/>
      <c r="Y148" s="83"/>
      <c r="Z148" s="81"/>
      <c r="AA148" s="82"/>
      <c r="AB148" s="83"/>
      <c r="AC148" s="81"/>
      <c r="AD148" s="82"/>
      <c r="AE148" s="83"/>
      <c r="AF148" s="81"/>
      <c r="AG148" s="82"/>
      <c r="AH148" s="83"/>
      <c r="AI148" s="81"/>
      <c r="AJ148" s="82"/>
      <c r="AK148" s="83"/>
      <c r="AL148" s="81"/>
      <c r="AM148" s="82"/>
      <c r="AN148" s="83"/>
    </row>
    <row r="149" spans="1:40" ht="30" hidden="1" customHeight="1" x14ac:dyDescent="0.25">
      <c r="A149" s="88" t="s">
        <v>39</v>
      </c>
      <c r="B149" s="78">
        <f t="shared" si="8"/>
        <v>0</v>
      </c>
      <c r="C149" s="79">
        <f t="shared" si="8"/>
        <v>0</v>
      </c>
      <c r="D149" s="80">
        <f t="shared" si="8"/>
        <v>0</v>
      </c>
      <c r="E149" s="81"/>
      <c r="F149" s="82"/>
      <c r="G149" s="83"/>
      <c r="H149" s="81"/>
      <c r="I149" s="82"/>
      <c r="J149" s="83"/>
      <c r="K149" s="81"/>
      <c r="L149" s="82"/>
      <c r="M149" s="83"/>
      <c r="N149" s="81"/>
      <c r="O149" s="82"/>
      <c r="P149" s="83"/>
      <c r="Q149" s="81"/>
      <c r="R149" s="82"/>
      <c r="S149" s="83"/>
      <c r="T149" s="81"/>
      <c r="U149" s="82"/>
      <c r="V149" s="83"/>
      <c r="W149" s="81"/>
      <c r="X149" s="82"/>
      <c r="Y149" s="83"/>
      <c r="Z149" s="81"/>
      <c r="AA149" s="82"/>
      <c r="AB149" s="83"/>
      <c r="AC149" s="81"/>
      <c r="AD149" s="82"/>
      <c r="AE149" s="83"/>
      <c r="AF149" s="81"/>
      <c r="AG149" s="82"/>
      <c r="AH149" s="83"/>
      <c r="AI149" s="81"/>
      <c r="AJ149" s="82"/>
      <c r="AK149" s="83"/>
      <c r="AL149" s="81"/>
      <c r="AM149" s="82"/>
      <c r="AN149" s="83"/>
    </row>
    <row r="150" spans="1:40" ht="30" hidden="1" customHeight="1" x14ac:dyDescent="0.25">
      <c r="A150" s="88" t="s">
        <v>269</v>
      </c>
      <c r="B150" s="78">
        <f t="shared" si="8"/>
        <v>0</v>
      </c>
      <c r="C150" s="79">
        <f t="shared" si="8"/>
        <v>0</v>
      </c>
      <c r="D150" s="80">
        <f t="shared" si="8"/>
        <v>0</v>
      </c>
      <c r="E150" s="81"/>
      <c r="F150" s="82"/>
      <c r="G150" s="83"/>
      <c r="H150" s="81"/>
      <c r="I150" s="82"/>
      <c r="J150" s="83"/>
      <c r="K150" s="81"/>
      <c r="L150" s="82"/>
      <c r="M150" s="83"/>
      <c r="N150" s="81"/>
      <c r="O150" s="82"/>
      <c r="P150" s="83"/>
      <c r="Q150" s="81"/>
      <c r="R150" s="82"/>
      <c r="S150" s="83"/>
      <c r="T150" s="81"/>
      <c r="U150" s="82"/>
      <c r="V150" s="83"/>
      <c r="W150" s="81"/>
      <c r="X150" s="82"/>
      <c r="Y150" s="83"/>
      <c r="Z150" s="81"/>
      <c r="AA150" s="82"/>
      <c r="AB150" s="83"/>
      <c r="AC150" s="81"/>
      <c r="AD150" s="82"/>
      <c r="AE150" s="83"/>
      <c r="AF150" s="81"/>
      <c r="AG150" s="82"/>
      <c r="AH150" s="83"/>
      <c r="AI150" s="81"/>
      <c r="AJ150" s="82"/>
      <c r="AK150" s="83"/>
      <c r="AL150" s="81"/>
      <c r="AM150" s="82"/>
      <c r="AN150" s="83"/>
    </row>
    <row r="151" spans="1:40" ht="30" hidden="1" customHeight="1" x14ac:dyDescent="0.25">
      <c r="A151" s="88" t="s">
        <v>201</v>
      </c>
      <c r="B151" s="78">
        <f t="shared" si="8"/>
        <v>35</v>
      </c>
      <c r="C151" s="79">
        <f t="shared" si="8"/>
        <v>0</v>
      </c>
      <c r="D151" s="80">
        <f t="shared" si="8"/>
        <v>0</v>
      </c>
      <c r="E151" s="84">
        <v>35</v>
      </c>
      <c r="F151" s="85">
        <v>0</v>
      </c>
      <c r="G151" s="86">
        <v>0</v>
      </c>
      <c r="H151" s="84"/>
      <c r="I151" s="85"/>
      <c r="J151" s="86"/>
      <c r="K151" s="84"/>
      <c r="L151" s="85"/>
      <c r="M151" s="86"/>
      <c r="N151" s="84"/>
      <c r="O151" s="85"/>
      <c r="P151" s="86"/>
      <c r="Q151" s="84"/>
      <c r="R151" s="85"/>
      <c r="S151" s="86"/>
      <c r="T151" s="84"/>
      <c r="U151" s="85"/>
      <c r="V151" s="86"/>
      <c r="W151" s="84"/>
      <c r="X151" s="85"/>
      <c r="Y151" s="86"/>
      <c r="Z151" s="84"/>
      <c r="AA151" s="85"/>
      <c r="AB151" s="86"/>
      <c r="AC151" s="84"/>
      <c r="AD151" s="85"/>
      <c r="AE151" s="86"/>
      <c r="AF151" s="84"/>
      <c r="AG151" s="85"/>
      <c r="AH151" s="86"/>
      <c r="AI151" s="84"/>
      <c r="AJ151" s="85"/>
      <c r="AK151" s="86"/>
      <c r="AL151" s="84"/>
      <c r="AM151" s="85"/>
      <c r="AN151" s="86"/>
    </row>
    <row r="152" spans="1:40" ht="30" hidden="1" customHeight="1" x14ac:dyDescent="0.25">
      <c r="A152" s="88" t="s">
        <v>271</v>
      </c>
      <c r="B152" s="78">
        <f t="shared" si="8"/>
        <v>0</v>
      </c>
      <c r="C152" s="79">
        <f t="shared" si="8"/>
        <v>0</v>
      </c>
      <c r="D152" s="80">
        <f t="shared" si="8"/>
        <v>0</v>
      </c>
      <c r="E152" s="84">
        <v>0</v>
      </c>
      <c r="F152" s="85">
        <v>0</v>
      </c>
      <c r="G152" s="86">
        <v>0</v>
      </c>
      <c r="H152" s="84"/>
      <c r="I152" s="85"/>
      <c r="J152" s="86"/>
      <c r="K152" s="84"/>
      <c r="L152" s="85"/>
      <c r="M152" s="86"/>
      <c r="N152" s="84"/>
      <c r="O152" s="85"/>
      <c r="P152" s="86"/>
      <c r="Q152" s="84"/>
      <c r="R152" s="85"/>
      <c r="S152" s="86"/>
      <c r="T152" s="84"/>
      <c r="U152" s="85"/>
      <c r="V152" s="86"/>
      <c r="W152" s="84"/>
      <c r="X152" s="85"/>
      <c r="Y152" s="86"/>
      <c r="Z152" s="84"/>
      <c r="AA152" s="85"/>
      <c r="AB152" s="86"/>
      <c r="AC152" s="84"/>
      <c r="AD152" s="85"/>
      <c r="AE152" s="86"/>
      <c r="AF152" s="84"/>
      <c r="AG152" s="85"/>
      <c r="AH152" s="86"/>
      <c r="AI152" s="84"/>
      <c r="AJ152" s="85"/>
      <c r="AK152" s="86"/>
      <c r="AL152" s="84"/>
      <c r="AM152" s="85"/>
      <c r="AN152" s="86"/>
    </row>
    <row r="153" spans="1:40" ht="30" hidden="1" customHeight="1" x14ac:dyDescent="0.25">
      <c r="A153" s="88" t="s">
        <v>98</v>
      </c>
      <c r="B153" s="78">
        <f t="shared" si="8"/>
        <v>0</v>
      </c>
      <c r="C153" s="79">
        <f t="shared" si="8"/>
        <v>0</v>
      </c>
      <c r="D153" s="80">
        <f t="shared" si="8"/>
        <v>0</v>
      </c>
      <c r="E153" s="81"/>
      <c r="F153" s="82"/>
      <c r="G153" s="83"/>
      <c r="H153" s="81"/>
      <c r="I153" s="82"/>
      <c r="J153" s="83"/>
      <c r="K153" s="81"/>
      <c r="L153" s="82"/>
      <c r="M153" s="83"/>
      <c r="N153" s="81"/>
      <c r="O153" s="82"/>
      <c r="P153" s="83"/>
      <c r="Q153" s="84"/>
      <c r="R153" s="85"/>
      <c r="S153" s="86"/>
      <c r="T153" s="84"/>
      <c r="U153" s="85"/>
      <c r="V153" s="86"/>
      <c r="W153" s="84"/>
      <c r="X153" s="85"/>
      <c r="Y153" s="86"/>
      <c r="Z153" s="84"/>
      <c r="AA153" s="85"/>
      <c r="AB153" s="86"/>
      <c r="AC153" s="84"/>
      <c r="AD153" s="85"/>
      <c r="AE153" s="86"/>
      <c r="AF153" s="84"/>
      <c r="AG153" s="85"/>
      <c r="AH153" s="86"/>
      <c r="AI153" s="84"/>
      <c r="AJ153" s="85"/>
      <c r="AK153" s="86"/>
      <c r="AL153" s="84"/>
      <c r="AM153" s="85"/>
      <c r="AN153" s="86"/>
    </row>
    <row r="154" spans="1:40" ht="30" hidden="1" customHeight="1" x14ac:dyDescent="0.25">
      <c r="A154" s="77" t="s">
        <v>3</v>
      </c>
      <c r="B154" s="78">
        <f t="shared" si="8"/>
        <v>301</v>
      </c>
      <c r="C154" s="79">
        <f t="shared" si="8"/>
        <v>5</v>
      </c>
      <c r="D154" s="80">
        <f t="shared" si="8"/>
        <v>0</v>
      </c>
      <c r="E154" s="81">
        <v>301</v>
      </c>
      <c r="F154" s="82">
        <v>5</v>
      </c>
      <c r="G154" s="83">
        <v>0</v>
      </c>
      <c r="H154" s="81"/>
      <c r="I154" s="82"/>
      <c r="J154" s="83"/>
      <c r="K154" s="84"/>
      <c r="L154" s="85"/>
      <c r="M154" s="86"/>
      <c r="N154" s="84"/>
      <c r="O154" s="85"/>
      <c r="P154" s="86"/>
      <c r="Q154" s="84"/>
      <c r="R154" s="85"/>
      <c r="S154" s="86"/>
      <c r="T154" s="84"/>
      <c r="U154" s="85"/>
      <c r="V154" s="86"/>
      <c r="W154" s="84"/>
      <c r="X154" s="85"/>
      <c r="Y154" s="86"/>
      <c r="Z154" s="84"/>
      <c r="AA154" s="85"/>
      <c r="AB154" s="86"/>
      <c r="AC154" s="84"/>
      <c r="AD154" s="85"/>
      <c r="AE154" s="86"/>
      <c r="AF154" s="84"/>
      <c r="AG154" s="85"/>
      <c r="AH154" s="86"/>
      <c r="AI154" s="84"/>
      <c r="AJ154" s="85"/>
      <c r="AK154" s="86"/>
      <c r="AL154" s="84"/>
      <c r="AM154" s="85"/>
      <c r="AN154" s="86"/>
    </row>
    <row r="155" spans="1:40" ht="30" customHeight="1" x14ac:dyDescent="0.25">
      <c r="A155" s="88" t="s">
        <v>203</v>
      </c>
      <c r="B155" s="78">
        <f t="shared" si="8"/>
        <v>0</v>
      </c>
      <c r="C155" s="79">
        <f t="shared" si="8"/>
        <v>0</v>
      </c>
      <c r="D155" s="80">
        <f t="shared" si="8"/>
        <v>0</v>
      </c>
      <c r="E155" s="81"/>
      <c r="F155" s="82"/>
      <c r="G155" s="83"/>
      <c r="H155" s="81"/>
      <c r="I155" s="82"/>
      <c r="J155" s="83"/>
      <c r="K155" s="81"/>
      <c r="L155" s="82"/>
      <c r="M155" s="83"/>
      <c r="N155" s="81"/>
      <c r="O155" s="82"/>
      <c r="P155" s="83"/>
      <c r="Q155" s="84"/>
      <c r="R155" s="85"/>
      <c r="S155" s="86"/>
      <c r="T155" s="84"/>
      <c r="U155" s="85"/>
      <c r="V155" s="86"/>
      <c r="W155" s="84"/>
      <c r="X155" s="85"/>
      <c r="Y155" s="86"/>
      <c r="Z155" s="84"/>
      <c r="AA155" s="85"/>
      <c r="AB155" s="86"/>
      <c r="AC155" s="84"/>
      <c r="AD155" s="85"/>
      <c r="AE155" s="86"/>
      <c r="AF155" s="84"/>
      <c r="AG155" s="85"/>
      <c r="AH155" s="86"/>
      <c r="AI155" s="84"/>
      <c r="AJ155" s="85"/>
      <c r="AK155" s="86"/>
      <c r="AL155" s="84"/>
      <c r="AM155" s="85"/>
      <c r="AN155" s="86"/>
    </row>
    <row r="156" spans="1:40" ht="30" hidden="1" customHeight="1" x14ac:dyDescent="0.25">
      <c r="A156" s="88" t="s">
        <v>263</v>
      </c>
      <c r="B156" s="78">
        <f t="shared" si="8"/>
        <v>0</v>
      </c>
      <c r="C156" s="79">
        <f t="shared" si="8"/>
        <v>0</v>
      </c>
      <c r="D156" s="80">
        <f t="shared" si="8"/>
        <v>0</v>
      </c>
      <c r="E156" s="81"/>
      <c r="F156" s="82"/>
      <c r="G156" s="83"/>
      <c r="H156" s="81"/>
      <c r="I156" s="82"/>
      <c r="J156" s="83"/>
      <c r="K156" s="81"/>
      <c r="L156" s="82"/>
      <c r="M156" s="83"/>
      <c r="N156" s="81"/>
      <c r="O156" s="82"/>
      <c r="P156" s="83"/>
      <c r="Q156" s="84"/>
      <c r="R156" s="85"/>
      <c r="S156" s="86"/>
      <c r="T156" s="84"/>
      <c r="U156" s="85"/>
      <c r="V156" s="86"/>
      <c r="W156" s="84"/>
      <c r="X156" s="85"/>
      <c r="Y156" s="86"/>
      <c r="Z156" s="84"/>
      <c r="AA156" s="85"/>
      <c r="AB156" s="86"/>
      <c r="AC156" s="84"/>
      <c r="AD156" s="85"/>
      <c r="AE156" s="86"/>
      <c r="AF156" s="84"/>
      <c r="AG156" s="85"/>
      <c r="AH156" s="86"/>
      <c r="AI156" s="84"/>
      <c r="AJ156" s="85"/>
      <c r="AK156" s="86"/>
      <c r="AL156" s="84"/>
      <c r="AM156" s="85"/>
      <c r="AN156" s="86"/>
    </row>
    <row r="157" spans="1:40" ht="30" customHeight="1" x14ac:dyDescent="0.25">
      <c r="A157" s="88" t="s">
        <v>252</v>
      </c>
      <c r="B157" s="78">
        <v>0</v>
      </c>
      <c r="C157" s="79">
        <f t="shared" si="8"/>
        <v>0</v>
      </c>
      <c r="D157" s="80">
        <f t="shared" si="8"/>
        <v>0</v>
      </c>
      <c r="E157" s="81"/>
      <c r="F157" s="82"/>
      <c r="G157" s="83"/>
      <c r="H157" s="81"/>
      <c r="I157" s="82"/>
      <c r="J157" s="83"/>
      <c r="K157" s="81"/>
      <c r="L157" s="82"/>
      <c r="M157" s="83"/>
      <c r="N157" s="81"/>
      <c r="O157" s="82"/>
      <c r="P157" s="83"/>
      <c r="Q157" s="84"/>
      <c r="R157" s="85"/>
      <c r="S157" s="86"/>
      <c r="T157" s="84"/>
      <c r="U157" s="85"/>
      <c r="V157" s="86"/>
      <c r="W157" s="84"/>
      <c r="X157" s="85"/>
      <c r="Y157" s="86"/>
      <c r="Z157" s="84"/>
      <c r="AA157" s="85"/>
      <c r="AB157" s="86"/>
      <c r="AC157" s="84"/>
      <c r="AD157" s="85"/>
      <c r="AE157" s="86"/>
      <c r="AF157" s="84"/>
      <c r="AG157" s="85"/>
      <c r="AH157" s="86"/>
      <c r="AI157" s="84"/>
      <c r="AJ157" s="85"/>
      <c r="AK157" s="86"/>
      <c r="AL157" s="84"/>
      <c r="AM157" s="85"/>
      <c r="AN157" s="86"/>
    </row>
    <row r="158" spans="1:40" ht="30" hidden="1" customHeight="1" x14ac:dyDescent="0.25">
      <c r="A158" s="88" t="s">
        <v>10</v>
      </c>
      <c r="B158" s="78">
        <f t="shared" si="8"/>
        <v>11</v>
      </c>
      <c r="C158" s="79">
        <f t="shared" si="8"/>
        <v>0</v>
      </c>
      <c r="D158" s="80">
        <f t="shared" si="8"/>
        <v>0</v>
      </c>
      <c r="E158" s="81">
        <v>11</v>
      </c>
      <c r="F158" s="82">
        <v>0</v>
      </c>
      <c r="G158" s="83">
        <v>0</v>
      </c>
      <c r="H158" s="81"/>
      <c r="I158" s="82"/>
      <c r="J158" s="83"/>
      <c r="K158" s="81"/>
      <c r="L158" s="82"/>
      <c r="M158" s="83"/>
      <c r="N158" s="81"/>
      <c r="O158" s="82"/>
      <c r="P158" s="83"/>
      <c r="Q158" s="81"/>
      <c r="R158" s="82"/>
      <c r="S158" s="83"/>
      <c r="T158" s="81"/>
      <c r="U158" s="82"/>
      <c r="V158" s="83"/>
      <c r="W158" s="81"/>
      <c r="X158" s="82"/>
      <c r="Y158" s="83"/>
      <c r="Z158" s="81"/>
      <c r="AA158" s="82"/>
      <c r="AB158" s="83"/>
      <c r="AC158" s="81"/>
      <c r="AD158" s="82"/>
      <c r="AE158" s="83"/>
      <c r="AF158" s="81"/>
      <c r="AG158" s="82"/>
      <c r="AH158" s="83"/>
      <c r="AI158" s="81"/>
      <c r="AJ158" s="82"/>
      <c r="AK158" s="83"/>
      <c r="AL158" s="81"/>
      <c r="AM158" s="82"/>
      <c r="AN158" s="83"/>
    </row>
    <row r="159" spans="1:40" ht="30" hidden="1" customHeight="1" x14ac:dyDescent="0.25">
      <c r="A159" s="88" t="s">
        <v>26</v>
      </c>
      <c r="B159" s="78">
        <f t="shared" si="8"/>
        <v>67</v>
      </c>
      <c r="C159" s="79">
        <f t="shared" si="8"/>
        <v>0</v>
      </c>
      <c r="D159" s="80">
        <f t="shared" si="8"/>
        <v>0</v>
      </c>
      <c r="E159" s="81">
        <v>67</v>
      </c>
      <c r="F159" s="82">
        <v>0</v>
      </c>
      <c r="G159" s="83">
        <v>0</v>
      </c>
      <c r="H159" s="81"/>
      <c r="I159" s="82"/>
      <c r="J159" s="83"/>
      <c r="K159" s="81"/>
      <c r="L159" s="82"/>
      <c r="M159" s="83"/>
      <c r="N159" s="81"/>
      <c r="O159" s="82"/>
      <c r="P159" s="83"/>
      <c r="Q159" s="81"/>
      <c r="R159" s="82"/>
      <c r="S159" s="83"/>
      <c r="T159" s="81"/>
      <c r="U159" s="82"/>
      <c r="V159" s="83"/>
      <c r="W159" s="81"/>
      <c r="X159" s="82"/>
      <c r="Y159" s="83"/>
      <c r="Z159" s="81"/>
      <c r="AA159" s="82"/>
      <c r="AB159" s="83"/>
      <c r="AC159" s="81"/>
      <c r="AD159" s="82"/>
      <c r="AE159" s="83"/>
      <c r="AF159" s="81"/>
      <c r="AG159" s="82"/>
      <c r="AH159" s="83"/>
      <c r="AI159" s="81"/>
      <c r="AJ159" s="82"/>
      <c r="AK159" s="83"/>
      <c r="AL159" s="81"/>
      <c r="AM159" s="82"/>
      <c r="AN159" s="83"/>
    </row>
    <row r="160" spans="1:40" ht="30" hidden="1" customHeight="1" x14ac:dyDescent="0.25">
      <c r="A160" s="77" t="s">
        <v>0</v>
      </c>
      <c r="B160" s="78">
        <f t="shared" si="8"/>
        <v>0</v>
      </c>
      <c r="C160" s="79">
        <f t="shared" si="8"/>
        <v>0</v>
      </c>
      <c r="D160" s="80">
        <f t="shared" si="8"/>
        <v>0</v>
      </c>
      <c r="E160" s="81"/>
      <c r="F160" s="82"/>
      <c r="G160" s="83"/>
      <c r="H160" s="81"/>
      <c r="I160" s="82"/>
      <c r="J160" s="83"/>
      <c r="K160" s="84"/>
      <c r="L160" s="85"/>
      <c r="M160" s="86"/>
      <c r="N160" s="84"/>
      <c r="O160" s="85"/>
      <c r="P160" s="86"/>
      <c r="Q160" s="84"/>
      <c r="R160" s="85"/>
      <c r="S160" s="86"/>
      <c r="T160" s="84"/>
      <c r="U160" s="85"/>
      <c r="V160" s="86"/>
      <c r="W160" s="84"/>
      <c r="X160" s="85"/>
      <c r="Y160" s="86"/>
      <c r="Z160" s="84"/>
      <c r="AA160" s="85"/>
      <c r="AB160" s="86"/>
      <c r="AC160" s="84"/>
      <c r="AD160" s="85"/>
      <c r="AE160" s="86"/>
      <c r="AF160" s="84"/>
      <c r="AG160" s="85"/>
      <c r="AH160" s="86"/>
      <c r="AI160" s="84"/>
      <c r="AJ160" s="85"/>
      <c r="AK160" s="86"/>
      <c r="AL160" s="84"/>
      <c r="AM160" s="85"/>
      <c r="AN160" s="86"/>
    </row>
    <row r="161" spans="1:40" ht="30" hidden="1" customHeight="1" x14ac:dyDescent="0.25">
      <c r="A161" s="77" t="s">
        <v>243</v>
      </c>
      <c r="B161" s="78">
        <v>0</v>
      </c>
      <c r="C161" s="79">
        <f t="shared" si="8"/>
        <v>0</v>
      </c>
      <c r="D161" s="80">
        <f t="shared" si="8"/>
        <v>0</v>
      </c>
      <c r="E161" s="81"/>
      <c r="F161" s="82"/>
      <c r="G161" s="83"/>
      <c r="H161" s="81"/>
      <c r="I161" s="82"/>
      <c r="J161" s="83"/>
      <c r="K161" s="84"/>
      <c r="L161" s="85"/>
      <c r="M161" s="86"/>
      <c r="N161" s="84"/>
      <c r="O161" s="85"/>
      <c r="P161" s="86"/>
      <c r="Q161" s="84"/>
      <c r="R161" s="85"/>
      <c r="S161" s="86"/>
      <c r="T161" s="84"/>
      <c r="U161" s="85"/>
      <c r="V161" s="86"/>
      <c r="W161" s="84"/>
      <c r="X161" s="85"/>
      <c r="Y161" s="86"/>
      <c r="Z161" s="84"/>
      <c r="AA161" s="85"/>
      <c r="AB161" s="86"/>
      <c r="AC161" s="84"/>
      <c r="AD161" s="85"/>
      <c r="AE161" s="86"/>
      <c r="AF161" s="84"/>
      <c r="AG161" s="85"/>
      <c r="AH161" s="86"/>
      <c r="AI161" s="84"/>
      <c r="AJ161" s="85"/>
      <c r="AK161" s="86"/>
      <c r="AL161" s="84"/>
      <c r="AM161" s="85"/>
      <c r="AN161" s="86"/>
    </row>
    <row r="162" spans="1:40" ht="30" hidden="1" customHeight="1" x14ac:dyDescent="0.25">
      <c r="A162" s="77" t="s">
        <v>23</v>
      </c>
      <c r="B162" s="78">
        <f t="shared" si="8"/>
        <v>108</v>
      </c>
      <c r="C162" s="79">
        <f t="shared" si="8"/>
        <v>1</v>
      </c>
      <c r="D162" s="80">
        <f t="shared" si="8"/>
        <v>0</v>
      </c>
      <c r="E162" s="84">
        <v>108</v>
      </c>
      <c r="F162" s="85">
        <v>1</v>
      </c>
      <c r="G162" s="83">
        <v>0</v>
      </c>
      <c r="H162" s="84"/>
      <c r="I162" s="85"/>
      <c r="J162" s="86"/>
      <c r="K162" s="84"/>
      <c r="L162" s="85"/>
      <c r="M162" s="86"/>
      <c r="N162" s="84"/>
      <c r="O162" s="85"/>
      <c r="P162" s="86"/>
      <c r="Q162" s="84"/>
      <c r="R162" s="85"/>
      <c r="S162" s="86"/>
      <c r="T162" s="84"/>
      <c r="U162" s="85"/>
      <c r="V162" s="86"/>
      <c r="W162" s="84"/>
      <c r="X162" s="85"/>
      <c r="Y162" s="86"/>
      <c r="Z162" s="84"/>
      <c r="AA162" s="85"/>
      <c r="AB162" s="86"/>
      <c r="AC162" s="84"/>
      <c r="AD162" s="85"/>
      <c r="AE162" s="86"/>
      <c r="AF162" s="84"/>
      <c r="AG162" s="85"/>
      <c r="AH162" s="86"/>
      <c r="AI162" s="84"/>
      <c r="AJ162" s="85"/>
      <c r="AK162" s="86"/>
      <c r="AL162" s="84"/>
      <c r="AM162" s="85"/>
      <c r="AN162" s="86"/>
    </row>
    <row r="163" spans="1:40" ht="30" hidden="1" customHeight="1" x14ac:dyDescent="0.25">
      <c r="A163" s="88" t="s">
        <v>144</v>
      </c>
      <c r="B163" s="78">
        <f t="shared" si="8"/>
        <v>0</v>
      </c>
      <c r="C163" s="79">
        <f t="shared" si="8"/>
        <v>0</v>
      </c>
      <c r="D163" s="80">
        <f t="shared" si="8"/>
        <v>0</v>
      </c>
      <c r="E163" s="84"/>
      <c r="F163" s="85"/>
      <c r="G163" s="86"/>
      <c r="H163" s="84"/>
      <c r="I163" s="85"/>
      <c r="J163" s="86"/>
      <c r="K163" s="84"/>
      <c r="L163" s="85"/>
      <c r="M163" s="86"/>
      <c r="N163" s="84"/>
      <c r="O163" s="85"/>
      <c r="P163" s="86"/>
      <c r="Q163" s="84"/>
      <c r="R163" s="85"/>
      <c r="S163" s="86"/>
      <c r="T163" s="84"/>
      <c r="U163" s="85"/>
      <c r="V163" s="86"/>
      <c r="W163" s="84"/>
      <c r="X163" s="85"/>
      <c r="Y163" s="86"/>
      <c r="Z163" s="84"/>
      <c r="AA163" s="85"/>
      <c r="AB163" s="86"/>
      <c r="AC163" s="84"/>
      <c r="AD163" s="85"/>
      <c r="AE163" s="86"/>
      <c r="AF163" s="84"/>
      <c r="AG163" s="85"/>
      <c r="AH163" s="86"/>
      <c r="AI163" s="84"/>
      <c r="AJ163" s="85"/>
      <c r="AK163" s="86"/>
      <c r="AL163" s="84"/>
      <c r="AM163" s="85"/>
      <c r="AN163" s="86"/>
    </row>
    <row r="164" spans="1:40" ht="30" hidden="1" customHeight="1" x14ac:dyDescent="0.25">
      <c r="A164" s="88" t="s">
        <v>51</v>
      </c>
      <c r="B164" s="78">
        <f t="shared" si="8"/>
        <v>127</v>
      </c>
      <c r="C164" s="79">
        <f t="shared" si="8"/>
        <v>3</v>
      </c>
      <c r="D164" s="80">
        <f t="shared" si="8"/>
        <v>0</v>
      </c>
      <c r="E164" s="81">
        <v>127</v>
      </c>
      <c r="F164" s="82">
        <v>3</v>
      </c>
      <c r="G164" s="83">
        <v>0</v>
      </c>
      <c r="H164" s="81"/>
      <c r="I164" s="82"/>
      <c r="J164" s="83"/>
      <c r="K164" s="81"/>
      <c r="L164" s="82"/>
      <c r="M164" s="83"/>
      <c r="N164" s="81"/>
      <c r="O164" s="82"/>
      <c r="P164" s="83"/>
      <c r="Q164" s="81"/>
      <c r="R164" s="82"/>
      <c r="S164" s="83"/>
      <c r="T164" s="81"/>
      <c r="U164" s="82"/>
      <c r="V164" s="83"/>
      <c r="W164" s="81"/>
      <c r="X164" s="82"/>
      <c r="Y164" s="83"/>
      <c r="Z164" s="81"/>
      <c r="AA164" s="82"/>
      <c r="AB164" s="83"/>
      <c r="AC164" s="81"/>
      <c r="AD164" s="82"/>
      <c r="AE164" s="83"/>
      <c r="AF164" s="81"/>
      <c r="AG164" s="82"/>
      <c r="AH164" s="83"/>
      <c r="AI164" s="81"/>
      <c r="AJ164" s="82"/>
      <c r="AK164" s="83"/>
      <c r="AL164" s="81"/>
      <c r="AM164" s="82"/>
      <c r="AN164" s="83"/>
    </row>
    <row r="165" spans="1:40" ht="30" hidden="1" customHeight="1" x14ac:dyDescent="0.25">
      <c r="A165" s="88" t="s">
        <v>157</v>
      </c>
      <c r="B165" s="78">
        <f t="shared" si="8"/>
        <v>0</v>
      </c>
      <c r="C165" s="79">
        <f t="shared" si="8"/>
        <v>0</v>
      </c>
      <c r="D165" s="80">
        <f t="shared" si="8"/>
        <v>0</v>
      </c>
      <c r="E165" s="81"/>
      <c r="F165" s="82"/>
      <c r="G165" s="83"/>
      <c r="H165" s="81"/>
      <c r="I165" s="82"/>
      <c r="J165" s="83"/>
      <c r="K165" s="81"/>
      <c r="L165" s="82"/>
      <c r="M165" s="83"/>
      <c r="N165" s="81"/>
      <c r="O165" s="82"/>
      <c r="P165" s="83"/>
      <c r="Q165" s="84"/>
      <c r="R165" s="85"/>
      <c r="S165" s="86"/>
      <c r="T165" s="84"/>
      <c r="U165" s="85"/>
      <c r="V165" s="86"/>
      <c r="W165" s="84"/>
      <c r="X165" s="85"/>
      <c r="Y165" s="86"/>
      <c r="Z165" s="84"/>
      <c r="AA165" s="85"/>
      <c r="AB165" s="86"/>
      <c r="AC165" s="84"/>
      <c r="AD165" s="85"/>
      <c r="AE165" s="86"/>
      <c r="AF165" s="84"/>
      <c r="AG165" s="85"/>
      <c r="AH165" s="86"/>
      <c r="AI165" s="84"/>
      <c r="AJ165" s="85"/>
      <c r="AK165" s="86"/>
      <c r="AL165" s="84"/>
      <c r="AM165" s="85"/>
      <c r="AN165" s="86"/>
    </row>
    <row r="166" spans="1:40" ht="30" hidden="1" customHeight="1" x14ac:dyDescent="0.25">
      <c r="A166" s="88" t="s">
        <v>164</v>
      </c>
      <c r="B166" s="78">
        <f t="shared" si="8"/>
        <v>0</v>
      </c>
      <c r="C166" s="79">
        <f t="shared" si="8"/>
        <v>0</v>
      </c>
      <c r="D166" s="80">
        <f t="shared" si="8"/>
        <v>0</v>
      </c>
      <c r="E166" s="96"/>
      <c r="F166" s="97"/>
      <c r="G166" s="98"/>
      <c r="H166" s="96"/>
      <c r="I166" s="97"/>
      <c r="J166" s="98"/>
      <c r="K166" s="96"/>
      <c r="L166" s="97"/>
      <c r="M166" s="98"/>
      <c r="N166" s="96"/>
      <c r="O166" s="97"/>
      <c r="P166" s="98"/>
      <c r="Q166" s="96"/>
      <c r="R166" s="97"/>
      <c r="S166" s="98"/>
      <c r="T166" s="96"/>
      <c r="U166" s="97"/>
      <c r="V166" s="98"/>
      <c r="W166" s="96"/>
      <c r="X166" s="97"/>
      <c r="Y166" s="98"/>
      <c r="Z166" s="96"/>
      <c r="AA166" s="97"/>
      <c r="AB166" s="98"/>
      <c r="AC166" s="96"/>
      <c r="AD166" s="97"/>
      <c r="AE166" s="98"/>
      <c r="AF166" s="96"/>
      <c r="AG166" s="97"/>
      <c r="AH166" s="98"/>
      <c r="AI166" s="96"/>
      <c r="AJ166" s="97"/>
      <c r="AK166" s="98"/>
      <c r="AL166" s="96"/>
      <c r="AM166" s="97"/>
      <c r="AN166" s="98"/>
    </row>
    <row r="167" spans="1:40" ht="30" hidden="1" customHeight="1" x14ac:dyDescent="0.25">
      <c r="A167" s="88" t="s">
        <v>75</v>
      </c>
      <c r="B167" s="78">
        <f t="shared" si="8"/>
        <v>323</v>
      </c>
      <c r="C167" s="79">
        <f t="shared" si="8"/>
        <v>12</v>
      </c>
      <c r="D167" s="80">
        <f t="shared" si="8"/>
        <v>0</v>
      </c>
      <c r="E167" s="81">
        <v>323</v>
      </c>
      <c r="F167" s="82">
        <v>12</v>
      </c>
      <c r="G167" s="83">
        <v>0</v>
      </c>
      <c r="H167" s="81"/>
      <c r="I167" s="82"/>
      <c r="J167" s="83"/>
      <c r="K167" s="81"/>
      <c r="L167" s="82"/>
      <c r="M167" s="83"/>
      <c r="N167" s="81"/>
      <c r="O167" s="82"/>
      <c r="P167" s="83"/>
      <c r="Q167" s="84"/>
      <c r="R167" s="85"/>
      <c r="S167" s="86"/>
      <c r="T167" s="84"/>
      <c r="U167" s="85"/>
      <c r="V167" s="86"/>
      <c r="W167" s="84"/>
      <c r="X167" s="85"/>
      <c r="Y167" s="86"/>
      <c r="Z167" s="84"/>
      <c r="AA167" s="85"/>
      <c r="AB167" s="86"/>
      <c r="AC167" s="84"/>
      <c r="AD167" s="85"/>
      <c r="AE167" s="86"/>
      <c r="AF167" s="84"/>
      <c r="AG167" s="85"/>
      <c r="AH167" s="86"/>
      <c r="AI167" s="84"/>
      <c r="AJ167" s="85"/>
      <c r="AK167" s="86"/>
      <c r="AL167" s="84"/>
      <c r="AM167" s="85"/>
      <c r="AN167" s="86"/>
    </row>
    <row r="168" spans="1:40" s="99" customFormat="1" ht="30" hidden="1" customHeight="1" x14ac:dyDescent="0.25">
      <c r="A168" s="88" t="s">
        <v>162</v>
      </c>
      <c r="B168" s="78">
        <f t="shared" si="8"/>
        <v>0</v>
      </c>
      <c r="C168" s="79">
        <f t="shared" si="8"/>
        <v>0</v>
      </c>
      <c r="D168" s="80">
        <f t="shared" si="8"/>
        <v>0</v>
      </c>
      <c r="E168" s="84">
        <v>0</v>
      </c>
      <c r="F168" s="85">
        <v>0</v>
      </c>
      <c r="G168" s="86">
        <v>0</v>
      </c>
      <c r="H168" s="84"/>
      <c r="I168" s="85"/>
      <c r="J168" s="86"/>
      <c r="K168" s="84"/>
      <c r="L168" s="85"/>
      <c r="M168" s="86"/>
      <c r="N168" s="84"/>
      <c r="O168" s="85"/>
      <c r="P168" s="86"/>
      <c r="Q168" s="84"/>
      <c r="R168" s="85"/>
      <c r="S168" s="86"/>
      <c r="T168" s="84"/>
      <c r="U168" s="85"/>
      <c r="V168" s="86"/>
      <c r="W168" s="84"/>
      <c r="X168" s="85"/>
      <c r="Y168" s="86"/>
      <c r="Z168" s="84"/>
      <c r="AA168" s="85"/>
      <c r="AB168" s="86"/>
      <c r="AC168" s="84"/>
      <c r="AD168" s="85"/>
      <c r="AE168" s="86"/>
      <c r="AF168" s="84"/>
      <c r="AG168" s="85"/>
      <c r="AH168" s="86"/>
      <c r="AI168" s="84"/>
      <c r="AJ168" s="85"/>
      <c r="AK168" s="86"/>
      <c r="AL168" s="84"/>
      <c r="AM168" s="85"/>
      <c r="AN168" s="86"/>
    </row>
    <row r="169" spans="1:40" ht="30" hidden="1" customHeight="1" x14ac:dyDescent="0.25">
      <c r="A169" s="88" t="s">
        <v>198</v>
      </c>
      <c r="B169" s="78">
        <f t="shared" si="8"/>
        <v>2</v>
      </c>
      <c r="C169" s="79">
        <f t="shared" si="8"/>
        <v>0</v>
      </c>
      <c r="D169" s="80">
        <f t="shared" si="8"/>
        <v>0</v>
      </c>
      <c r="E169" s="81">
        <v>2</v>
      </c>
      <c r="F169" s="82">
        <v>0</v>
      </c>
      <c r="G169" s="83">
        <v>0</v>
      </c>
      <c r="H169" s="81"/>
      <c r="I169" s="82"/>
      <c r="J169" s="83"/>
      <c r="K169" s="81"/>
      <c r="L169" s="82"/>
      <c r="M169" s="83"/>
      <c r="N169" s="81"/>
      <c r="O169" s="82"/>
      <c r="P169" s="83"/>
      <c r="Q169" s="84"/>
      <c r="R169" s="85"/>
      <c r="S169" s="86"/>
      <c r="T169" s="84"/>
      <c r="U169" s="85"/>
      <c r="V169" s="86"/>
      <c r="W169" s="84"/>
      <c r="X169" s="85"/>
      <c r="Y169" s="86"/>
      <c r="Z169" s="84"/>
      <c r="AA169" s="85"/>
      <c r="AB169" s="86"/>
      <c r="AC169" s="84"/>
      <c r="AD169" s="85"/>
      <c r="AE169" s="86"/>
      <c r="AF169" s="84"/>
      <c r="AG169" s="85"/>
      <c r="AH169" s="86"/>
      <c r="AI169" s="84"/>
      <c r="AJ169" s="85"/>
      <c r="AK169" s="86"/>
      <c r="AL169" s="84"/>
      <c r="AM169" s="85"/>
      <c r="AN169" s="86"/>
    </row>
    <row r="170" spans="1:40" ht="30" hidden="1" customHeight="1" x14ac:dyDescent="0.25">
      <c r="A170" s="88" t="s">
        <v>270</v>
      </c>
      <c r="B170" s="78">
        <f t="shared" si="8"/>
        <v>18</v>
      </c>
      <c r="C170" s="79">
        <f>SUM(F170,I170,L170,O170,R170,U170,X170,AA170,AD170,AG170,AJ170,AM170)</f>
        <v>0</v>
      </c>
      <c r="D170" s="80">
        <f t="shared" si="8"/>
        <v>0</v>
      </c>
      <c r="E170" s="81">
        <v>18</v>
      </c>
      <c r="F170" s="82">
        <v>0</v>
      </c>
      <c r="G170" s="83">
        <v>0</v>
      </c>
      <c r="H170" s="81"/>
      <c r="I170" s="82"/>
      <c r="J170" s="83"/>
      <c r="K170" s="81"/>
      <c r="L170" s="82"/>
      <c r="M170" s="83"/>
      <c r="N170" s="81"/>
      <c r="O170" s="82"/>
      <c r="P170" s="83"/>
      <c r="Q170" s="84"/>
      <c r="R170" s="85"/>
      <c r="S170" s="86"/>
      <c r="T170" s="84"/>
      <c r="U170" s="85"/>
      <c r="V170" s="86"/>
      <c r="W170" s="84"/>
      <c r="X170" s="85"/>
      <c r="Y170" s="86"/>
      <c r="Z170" s="84"/>
      <c r="AA170" s="85"/>
      <c r="AB170" s="86"/>
      <c r="AC170" s="84"/>
      <c r="AD170" s="85"/>
      <c r="AE170" s="86"/>
      <c r="AF170" s="84"/>
      <c r="AG170" s="85"/>
      <c r="AH170" s="86"/>
      <c r="AI170" s="84"/>
      <c r="AJ170" s="85"/>
      <c r="AK170" s="86"/>
      <c r="AL170" s="84"/>
      <c r="AM170" s="85"/>
      <c r="AN170" s="86"/>
    </row>
    <row r="171" spans="1:40" ht="30" hidden="1" customHeight="1" x14ac:dyDescent="0.25">
      <c r="A171" s="88" t="s">
        <v>228</v>
      </c>
      <c r="B171" s="78">
        <f t="shared" si="8"/>
        <v>40</v>
      </c>
      <c r="C171" s="79">
        <f t="shared" si="8"/>
        <v>0</v>
      </c>
      <c r="D171" s="80">
        <f t="shared" si="8"/>
        <v>3</v>
      </c>
      <c r="E171" s="81">
        <v>40</v>
      </c>
      <c r="F171" s="82">
        <v>0</v>
      </c>
      <c r="G171" s="83">
        <v>3</v>
      </c>
      <c r="H171" s="81"/>
      <c r="I171" s="82"/>
      <c r="J171" s="83"/>
      <c r="K171" s="81"/>
      <c r="L171" s="82"/>
      <c r="M171" s="83"/>
      <c r="N171" s="81"/>
      <c r="O171" s="82"/>
      <c r="P171" s="83"/>
      <c r="Q171" s="84"/>
      <c r="R171" s="85"/>
      <c r="S171" s="86"/>
      <c r="T171" s="84"/>
      <c r="U171" s="85"/>
      <c r="V171" s="86"/>
      <c r="W171" s="84"/>
      <c r="X171" s="85"/>
      <c r="Y171" s="86"/>
      <c r="Z171" s="84"/>
      <c r="AA171" s="85"/>
      <c r="AB171" s="86"/>
      <c r="AC171" s="84"/>
      <c r="AD171" s="85"/>
      <c r="AE171" s="86"/>
      <c r="AF171" s="84"/>
      <c r="AG171" s="85"/>
      <c r="AH171" s="86"/>
      <c r="AI171" s="84"/>
      <c r="AJ171" s="85"/>
      <c r="AK171" s="86"/>
      <c r="AL171" s="84"/>
      <c r="AM171" s="85"/>
      <c r="AN171" s="86"/>
    </row>
    <row r="172" spans="1:40" ht="30" hidden="1" customHeight="1" x14ac:dyDescent="0.25">
      <c r="A172" s="88" t="s">
        <v>22</v>
      </c>
      <c r="B172" s="78">
        <f t="shared" si="8"/>
        <v>6</v>
      </c>
      <c r="C172" s="79">
        <f t="shared" si="8"/>
        <v>1</v>
      </c>
      <c r="D172" s="80">
        <f t="shared" si="8"/>
        <v>0</v>
      </c>
      <c r="E172" s="81">
        <v>6</v>
      </c>
      <c r="F172" s="82">
        <v>1</v>
      </c>
      <c r="G172" s="83">
        <v>0</v>
      </c>
      <c r="H172" s="81"/>
      <c r="I172" s="82"/>
      <c r="J172" s="83"/>
      <c r="K172" s="81"/>
      <c r="L172" s="82"/>
      <c r="M172" s="83"/>
      <c r="N172" s="81"/>
      <c r="O172" s="82"/>
      <c r="P172" s="83"/>
      <c r="Q172" s="81"/>
      <c r="R172" s="82"/>
      <c r="S172" s="83"/>
      <c r="T172" s="81"/>
      <c r="U172" s="82"/>
      <c r="V172" s="83"/>
      <c r="W172" s="81"/>
      <c r="X172" s="82"/>
      <c r="Y172" s="83"/>
      <c r="Z172" s="81"/>
      <c r="AA172" s="82"/>
      <c r="AB172" s="83"/>
      <c r="AC172" s="81"/>
      <c r="AD172" s="82"/>
      <c r="AE172" s="83"/>
      <c r="AF172" s="81"/>
      <c r="AG172" s="82"/>
      <c r="AH172" s="83"/>
      <c r="AI172" s="81"/>
      <c r="AJ172" s="82"/>
      <c r="AK172" s="83"/>
      <c r="AL172" s="81"/>
      <c r="AM172" s="82"/>
      <c r="AN172" s="83"/>
    </row>
    <row r="173" spans="1:40" ht="30" hidden="1" customHeight="1" x14ac:dyDescent="0.25">
      <c r="A173" s="88" t="s">
        <v>94</v>
      </c>
      <c r="B173" s="78">
        <f t="shared" si="8"/>
        <v>0</v>
      </c>
      <c r="C173" s="79">
        <f t="shared" si="8"/>
        <v>0</v>
      </c>
      <c r="D173" s="80">
        <f t="shared" si="8"/>
        <v>0</v>
      </c>
      <c r="E173" s="81"/>
      <c r="F173" s="82"/>
      <c r="G173" s="83"/>
      <c r="H173" s="81"/>
      <c r="I173" s="82"/>
      <c r="J173" s="83"/>
      <c r="K173" s="81"/>
      <c r="L173" s="82"/>
      <c r="M173" s="83"/>
      <c r="N173" s="81"/>
      <c r="O173" s="82"/>
      <c r="P173" s="83"/>
      <c r="Q173" s="84"/>
      <c r="R173" s="85"/>
      <c r="S173" s="86"/>
      <c r="T173" s="84"/>
      <c r="U173" s="85"/>
      <c r="V173" s="86"/>
      <c r="W173" s="84"/>
      <c r="X173" s="85"/>
      <c r="Y173" s="86"/>
      <c r="Z173" s="84"/>
      <c r="AA173" s="85"/>
      <c r="AB173" s="86"/>
      <c r="AC173" s="84"/>
      <c r="AD173" s="85"/>
      <c r="AE173" s="86"/>
      <c r="AF173" s="84"/>
      <c r="AG173" s="85"/>
      <c r="AH173" s="86"/>
      <c r="AI173" s="84"/>
      <c r="AJ173" s="85"/>
      <c r="AK173" s="86"/>
      <c r="AL173" s="84"/>
      <c r="AM173" s="85"/>
      <c r="AN173" s="86"/>
    </row>
    <row r="174" spans="1:40" ht="30" hidden="1" customHeight="1" x14ac:dyDescent="0.25">
      <c r="A174" s="88" t="s">
        <v>133</v>
      </c>
      <c r="B174" s="78">
        <f t="shared" ref="B174:D191" si="9">SUM(E174,H174,K174,N174,Q174,T174,W174,Z174,AC174,AF174,AI174,AL174)</f>
        <v>0</v>
      </c>
      <c r="C174" s="79">
        <f t="shared" si="9"/>
        <v>0</v>
      </c>
      <c r="D174" s="80">
        <f t="shared" si="9"/>
        <v>0</v>
      </c>
      <c r="E174" s="84"/>
      <c r="F174" s="85"/>
      <c r="G174" s="86"/>
      <c r="H174" s="84"/>
      <c r="I174" s="85"/>
      <c r="J174" s="86"/>
      <c r="K174" s="84"/>
      <c r="L174" s="85"/>
      <c r="M174" s="86"/>
      <c r="N174" s="84"/>
      <c r="O174" s="85"/>
      <c r="P174" s="86"/>
      <c r="Q174" s="81"/>
      <c r="R174" s="82"/>
      <c r="S174" s="83"/>
      <c r="T174" s="81"/>
      <c r="U174" s="82"/>
      <c r="V174" s="83"/>
      <c r="W174" s="81"/>
      <c r="X174" s="82"/>
      <c r="Y174" s="83"/>
      <c r="Z174" s="81"/>
      <c r="AA174" s="82"/>
      <c r="AB174" s="83"/>
      <c r="AC174" s="81"/>
      <c r="AD174" s="82"/>
      <c r="AE174" s="83"/>
      <c r="AF174" s="81"/>
      <c r="AG174" s="82"/>
      <c r="AH174" s="83"/>
      <c r="AI174" s="81"/>
      <c r="AJ174" s="82"/>
      <c r="AK174" s="83"/>
      <c r="AL174" s="81"/>
      <c r="AM174" s="82"/>
      <c r="AN174" s="83"/>
    </row>
    <row r="175" spans="1:40" ht="30" hidden="1" customHeight="1" x14ac:dyDescent="0.25">
      <c r="A175" s="77" t="s">
        <v>64</v>
      </c>
      <c r="B175" s="78">
        <f t="shared" si="9"/>
        <v>2</v>
      </c>
      <c r="C175" s="79">
        <f t="shared" si="9"/>
        <v>0</v>
      </c>
      <c r="D175" s="80">
        <f t="shared" si="9"/>
        <v>0</v>
      </c>
      <c r="E175" s="84">
        <v>2</v>
      </c>
      <c r="F175" s="85">
        <v>0</v>
      </c>
      <c r="G175" s="83">
        <v>0</v>
      </c>
      <c r="H175" s="84"/>
      <c r="I175" s="85"/>
      <c r="J175" s="86"/>
      <c r="K175" s="84"/>
      <c r="L175" s="85"/>
      <c r="M175" s="86"/>
      <c r="N175" s="84"/>
      <c r="O175" s="85"/>
      <c r="P175" s="86"/>
      <c r="Q175" s="84"/>
      <c r="R175" s="85"/>
      <c r="S175" s="86"/>
      <c r="T175" s="84"/>
      <c r="U175" s="85"/>
      <c r="V175" s="86"/>
      <c r="W175" s="84"/>
      <c r="X175" s="85"/>
      <c r="Y175" s="86"/>
      <c r="Z175" s="84"/>
      <c r="AA175" s="85"/>
      <c r="AB175" s="86"/>
      <c r="AC175" s="84"/>
      <c r="AD175" s="85"/>
      <c r="AE175" s="86"/>
      <c r="AF175" s="84"/>
      <c r="AG175" s="85"/>
      <c r="AH175" s="86"/>
      <c r="AI175" s="84"/>
      <c r="AJ175" s="85"/>
      <c r="AK175" s="86"/>
      <c r="AL175" s="84"/>
      <c r="AM175" s="85"/>
      <c r="AN175" s="86"/>
    </row>
    <row r="176" spans="1:40" ht="30" hidden="1" customHeight="1" x14ac:dyDescent="0.25">
      <c r="A176" s="88" t="s">
        <v>205</v>
      </c>
      <c r="B176" s="78">
        <f t="shared" si="9"/>
        <v>18</v>
      </c>
      <c r="C176" s="79">
        <f t="shared" si="9"/>
        <v>4</v>
      </c>
      <c r="D176" s="80">
        <f t="shared" si="9"/>
        <v>1</v>
      </c>
      <c r="E176" s="81">
        <v>18</v>
      </c>
      <c r="F176" s="82">
        <v>4</v>
      </c>
      <c r="G176" s="83">
        <v>1</v>
      </c>
      <c r="H176" s="81"/>
      <c r="I176" s="82"/>
      <c r="J176" s="83"/>
      <c r="K176" s="81"/>
      <c r="L176" s="82"/>
      <c r="M176" s="83"/>
      <c r="N176" s="81"/>
      <c r="O176" s="82"/>
      <c r="P176" s="83"/>
      <c r="Q176" s="81"/>
      <c r="R176" s="82"/>
      <c r="S176" s="83"/>
      <c r="T176" s="81"/>
      <c r="U176" s="82"/>
      <c r="V176" s="83"/>
      <c r="W176" s="81"/>
      <c r="X176" s="82"/>
      <c r="Y176" s="83"/>
      <c r="Z176" s="81"/>
      <c r="AA176" s="82"/>
      <c r="AB176" s="83"/>
      <c r="AC176" s="81"/>
      <c r="AD176" s="82"/>
      <c r="AE176" s="83"/>
      <c r="AF176" s="81"/>
      <c r="AG176" s="82"/>
      <c r="AH176" s="83"/>
      <c r="AI176" s="81"/>
      <c r="AJ176" s="82"/>
      <c r="AK176" s="83"/>
      <c r="AL176" s="81"/>
      <c r="AM176" s="82"/>
      <c r="AN176" s="83"/>
    </row>
    <row r="177" spans="1:40" ht="30" hidden="1" customHeight="1" x14ac:dyDescent="0.25">
      <c r="A177" s="77" t="s">
        <v>17</v>
      </c>
      <c r="B177" s="78">
        <f t="shared" si="9"/>
        <v>0</v>
      </c>
      <c r="C177" s="79">
        <f t="shared" si="9"/>
        <v>0</v>
      </c>
      <c r="D177" s="80">
        <f t="shared" si="9"/>
        <v>0</v>
      </c>
      <c r="E177" s="84">
        <v>0</v>
      </c>
      <c r="F177" s="85">
        <v>0</v>
      </c>
      <c r="G177" s="83">
        <v>0</v>
      </c>
      <c r="H177" s="84"/>
      <c r="I177" s="85"/>
      <c r="J177" s="86"/>
      <c r="K177" s="84"/>
      <c r="L177" s="85"/>
      <c r="M177" s="86"/>
      <c r="N177" s="84"/>
      <c r="O177" s="85"/>
      <c r="P177" s="86"/>
      <c r="Q177" s="84"/>
      <c r="R177" s="85"/>
      <c r="S177" s="86"/>
      <c r="T177" s="84"/>
      <c r="U177" s="85"/>
      <c r="V177" s="86"/>
      <c r="W177" s="84"/>
      <c r="X177" s="85"/>
      <c r="Y177" s="86"/>
      <c r="Z177" s="84"/>
      <c r="AA177" s="85"/>
      <c r="AB177" s="86"/>
      <c r="AC177" s="84"/>
      <c r="AD177" s="85"/>
      <c r="AE177" s="86"/>
      <c r="AF177" s="84"/>
      <c r="AG177" s="85"/>
      <c r="AH177" s="86"/>
      <c r="AI177" s="84"/>
      <c r="AJ177" s="85"/>
      <c r="AK177" s="86"/>
      <c r="AL177" s="84"/>
      <c r="AM177" s="85"/>
      <c r="AN177" s="86"/>
    </row>
    <row r="178" spans="1:40" ht="30" hidden="1" customHeight="1" x14ac:dyDescent="0.25">
      <c r="A178" s="77" t="s">
        <v>226</v>
      </c>
      <c r="B178" s="78">
        <f t="shared" si="9"/>
        <v>22</v>
      </c>
      <c r="C178" s="79">
        <f t="shared" si="9"/>
        <v>2</v>
      </c>
      <c r="D178" s="80">
        <f t="shared" si="9"/>
        <v>0</v>
      </c>
      <c r="E178" s="81">
        <v>22</v>
      </c>
      <c r="F178" s="82">
        <v>2</v>
      </c>
      <c r="G178" s="83">
        <v>0</v>
      </c>
      <c r="H178" s="81"/>
      <c r="I178" s="82"/>
      <c r="J178" s="83"/>
      <c r="K178" s="84"/>
      <c r="L178" s="85"/>
      <c r="M178" s="86"/>
      <c r="N178" s="84"/>
      <c r="O178" s="85"/>
      <c r="P178" s="86"/>
      <c r="Q178" s="84"/>
      <c r="R178" s="85"/>
      <c r="S178" s="86"/>
      <c r="T178" s="84"/>
      <c r="U178" s="85"/>
      <c r="V178" s="86"/>
      <c r="W178" s="84"/>
      <c r="X178" s="85"/>
      <c r="Y178" s="86"/>
      <c r="Z178" s="84"/>
      <c r="AA178" s="85"/>
      <c r="AB178" s="86"/>
      <c r="AC178" s="84"/>
      <c r="AD178" s="85"/>
      <c r="AE178" s="86"/>
      <c r="AF178" s="84"/>
      <c r="AG178" s="85"/>
      <c r="AH178" s="86"/>
      <c r="AI178" s="84"/>
      <c r="AJ178" s="85"/>
      <c r="AK178" s="86"/>
      <c r="AL178" s="84"/>
      <c r="AM178" s="85"/>
      <c r="AN178" s="86"/>
    </row>
    <row r="179" spans="1:40" ht="30" hidden="1" customHeight="1" x14ac:dyDescent="0.25">
      <c r="A179" s="88" t="s">
        <v>230</v>
      </c>
      <c r="B179" s="78">
        <f>SUM(E179,H179,K179,N179,Q179,T179,W179,Z179,AC179,AF179,AI179,AL179)</f>
        <v>0</v>
      </c>
      <c r="C179" s="79">
        <f t="shared" si="9"/>
        <v>0</v>
      </c>
      <c r="D179" s="80">
        <f t="shared" si="9"/>
        <v>0</v>
      </c>
      <c r="E179" s="81"/>
      <c r="F179" s="82"/>
      <c r="G179" s="83"/>
      <c r="H179" s="81"/>
      <c r="I179" s="82"/>
      <c r="J179" s="83"/>
      <c r="K179" s="81"/>
      <c r="L179" s="82"/>
      <c r="M179" s="83"/>
      <c r="N179" s="81"/>
      <c r="O179" s="82"/>
      <c r="P179" s="83"/>
      <c r="Q179" s="81"/>
      <c r="R179" s="82"/>
      <c r="S179" s="83"/>
      <c r="T179" s="81"/>
      <c r="U179" s="82"/>
      <c r="V179" s="83"/>
      <c r="W179" s="81"/>
      <c r="X179" s="82"/>
      <c r="Y179" s="83"/>
      <c r="Z179" s="81"/>
      <c r="AA179" s="82"/>
      <c r="AB179" s="83"/>
      <c r="AC179" s="81"/>
      <c r="AD179" s="82"/>
      <c r="AE179" s="83"/>
      <c r="AF179" s="81"/>
      <c r="AG179" s="82"/>
      <c r="AH179" s="83"/>
      <c r="AI179" s="81"/>
      <c r="AJ179" s="82"/>
      <c r="AK179" s="83"/>
      <c r="AL179" s="81"/>
      <c r="AM179" s="82"/>
      <c r="AN179" s="83"/>
    </row>
    <row r="180" spans="1:40" ht="30" hidden="1" customHeight="1" x14ac:dyDescent="0.25">
      <c r="A180" s="88" t="s">
        <v>32</v>
      </c>
      <c r="B180" s="78">
        <f t="shared" si="9"/>
        <v>0</v>
      </c>
      <c r="C180" s="79">
        <f t="shared" si="9"/>
        <v>0</v>
      </c>
      <c r="D180" s="80">
        <f t="shared" si="9"/>
        <v>0</v>
      </c>
      <c r="E180" s="84"/>
      <c r="F180" s="85"/>
      <c r="G180" s="86"/>
      <c r="H180" s="84"/>
      <c r="I180" s="85"/>
      <c r="J180" s="86"/>
      <c r="K180" s="84"/>
      <c r="L180" s="85"/>
      <c r="M180" s="86"/>
      <c r="N180" s="84"/>
      <c r="O180" s="85"/>
      <c r="P180" s="86"/>
      <c r="Q180" s="81"/>
      <c r="R180" s="82"/>
      <c r="S180" s="83"/>
      <c r="T180" s="81"/>
      <c r="U180" s="82"/>
      <c r="V180" s="83"/>
      <c r="W180" s="81"/>
      <c r="X180" s="82"/>
      <c r="Y180" s="83"/>
      <c r="Z180" s="81"/>
      <c r="AA180" s="82"/>
      <c r="AB180" s="83"/>
      <c r="AC180" s="81"/>
      <c r="AD180" s="82"/>
      <c r="AE180" s="83"/>
      <c r="AF180" s="81"/>
      <c r="AG180" s="82"/>
      <c r="AH180" s="83"/>
      <c r="AI180" s="81"/>
      <c r="AJ180" s="82"/>
      <c r="AK180" s="83"/>
      <c r="AL180" s="81"/>
      <c r="AM180" s="82"/>
      <c r="AN180" s="83"/>
    </row>
    <row r="181" spans="1:40" ht="30" hidden="1" customHeight="1" x14ac:dyDescent="0.25">
      <c r="A181" s="88" t="s">
        <v>227</v>
      </c>
      <c r="B181" s="78">
        <f t="shared" si="9"/>
        <v>0</v>
      </c>
      <c r="C181" s="79">
        <f t="shared" si="9"/>
        <v>0</v>
      </c>
      <c r="D181" s="80">
        <f t="shared" si="9"/>
        <v>0</v>
      </c>
      <c r="E181" s="81">
        <v>0</v>
      </c>
      <c r="F181" s="82">
        <v>0</v>
      </c>
      <c r="G181" s="83">
        <v>0</v>
      </c>
      <c r="H181" s="81"/>
      <c r="I181" s="82"/>
      <c r="J181" s="83"/>
      <c r="K181" s="81"/>
      <c r="L181" s="82"/>
      <c r="M181" s="83"/>
      <c r="N181" s="81"/>
      <c r="O181" s="82"/>
      <c r="P181" s="83"/>
      <c r="Q181" s="81"/>
      <c r="R181" s="82"/>
      <c r="S181" s="83"/>
      <c r="T181" s="81"/>
      <c r="U181" s="82"/>
      <c r="V181" s="83"/>
      <c r="W181" s="81"/>
      <c r="X181" s="82"/>
      <c r="Y181" s="83"/>
      <c r="Z181" s="81"/>
      <c r="AA181" s="82"/>
      <c r="AB181" s="83"/>
      <c r="AC181" s="81"/>
      <c r="AD181" s="82"/>
      <c r="AE181" s="83"/>
      <c r="AF181" s="81"/>
      <c r="AG181" s="82"/>
      <c r="AH181" s="83"/>
      <c r="AI181" s="81"/>
      <c r="AJ181" s="82"/>
      <c r="AK181" s="83"/>
      <c r="AL181" s="81"/>
      <c r="AM181" s="82"/>
      <c r="AN181" s="83"/>
    </row>
    <row r="182" spans="1:40" ht="30" hidden="1" customHeight="1" x14ac:dyDescent="0.25">
      <c r="A182" s="88" t="s">
        <v>134</v>
      </c>
      <c r="B182" s="78">
        <f>SUM(E182,H182,K182,N182,Q182,T182,W182,Z182,AC182,AF182,AI182,AL182)</f>
        <v>0</v>
      </c>
      <c r="C182" s="79">
        <f t="shared" si="9"/>
        <v>0</v>
      </c>
      <c r="D182" s="80">
        <f t="shared" si="9"/>
        <v>0</v>
      </c>
      <c r="E182" s="84">
        <v>0</v>
      </c>
      <c r="F182" s="85">
        <v>0</v>
      </c>
      <c r="G182" s="86">
        <v>0</v>
      </c>
      <c r="H182" s="84"/>
      <c r="I182" s="85"/>
      <c r="J182" s="86"/>
      <c r="K182" s="84"/>
      <c r="L182" s="85"/>
      <c r="M182" s="86"/>
      <c r="N182" s="84"/>
      <c r="O182" s="85"/>
      <c r="P182" s="86"/>
      <c r="Q182" s="81"/>
      <c r="R182" s="82"/>
      <c r="S182" s="83"/>
      <c r="T182" s="81"/>
      <c r="U182" s="82"/>
      <c r="V182" s="83"/>
      <c r="W182" s="81"/>
      <c r="X182" s="82"/>
      <c r="Y182" s="83"/>
      <c r="Z182" s="81"/>
      <c r="AA182" s="82"/>
      <c r="AB182" s="83"/>
      <c r="AC182" s="81"/>
      <c r="AD182" s="82"/>
      <c r="AE182" s="83"/>
      <c r="AF182" s="81"/>
      <c r="AG182" s="82"/>
      <c r="AH182" s="83"/>
      <c r="AI182" s="81"/>
      <c r="AJ182" s="82"/>
      <c r="AK182" s="83"/>
      <c r="AL182" s="81"/>
      <c r="AM182" s="82"/>
      <c r="AN182" s="83"/>
    </row>
    <row r="183" spans="1:40" ht="30" hidden="1" customHeight="1" x14ac:dyDescent="0.25">
      <c r="A183" s="88" t="s">
        <v>130</v>
      </c>
      <c r="B183" s="78">
        <f t="shared" si="9"/>
        <v>3</v>
      </c>
      <c r="C183" s="79">
        <f t="shared" si="9"/>
        <v>0</v>
      </c>
      <c r="D183" s="80">
        <f t="shared" si="9"/>
        <v>0</v>
      </c>
      <c r="E183" s="81">
        <v>3</v>
      </c>
      <c r="F183" s="82">
        <v>0</v>
      </c>
      <c r="G183" s="83">
        <v>0</v>
      </c>
      <c r="H183" s="81"/>
      <c r="I183" s="82"/>
      <c r="J183" s="83"/>
      <c r="K183" s="81"/>
      <c r="L183" s="82"/>
      <c r="M183" s="83"/>
      <c r="N183" s="81"/>
      <c r="O183" s="82"/>
      <c r="P183" s="83"/>
      <c r="Q183" s="84"/>
      <c r="R183" s="85"/>
      <c r="S183" s="86"/>
      <c r="T183" s="84"/>
      <c r="U183" s="85"/>
      <c r="V183" s="86"/>
      <c r="W183" s="84"/>
      <c r="X183" s="85"/>
      <c r="Y183" s="86"/>
      <c r="Z183" s="84"/>
      <c r="AA183" s="85"/>
      <c r="AB183" s="86"/>
      <c r="AC183" s="84"/>
      <c r="AD183" s="85"/>
      <c r="AE183" s="86"/>
      <c r="AF183" s="84"/>
      <c r="AG183" s="85"/>
      <c r="AH183" s="86"/>
      <c r="AI183" s="84"/>
      <c r="AJ183" s="85"/>
      <c r="AK183" s="86"/>
      <c r="AL183" s="84"/>
      <c r="AM183" s="85"/>
      <c r="AN183" s="86"/>
    </row>
    <row r="184" spans="1:40" ht="30" hidden="1" customHeight="1" x14ac:dyDescent="0.25">
      <c r="A184" s="88" t="s">
        <v>60</v>
      </c>
      <c r="B184" s="78">
        <f t="shared" si="9"/>
        <v>136</v>
      </c>
      <c r="C184" s="79">
        <f t="shared" si="9"/>
        <v>0</v>
      </c>
      <c r="D184" s="80">
        <f t="shared" si="9"/>
        <v>0</v>
      </c>
      <c r="E184" s="81">
        <v>136</v>
      </c>
      <c r="F184" s="82">
        <v>0</v>
      </c>
      <c r="G184" s="83">
        <v>0</v>
      </c>
      <c r="H184" s="81"/>
      <c r="I184" s="82"/>
      <c r="J184" s="83"/>
      <c r="K184" s="81"/>
      <c r="L184" s="82"/>
      <c r="M184" s="83"/>
      <c r="N184" s="81"/>
      <c r="O184" s="82"/>
      <c r="P184" s="83"/>
      <c r="Q184" s="81"/>
      <c r="R184" s="82"/>
      <c r="S184" s="83"/>
      <c r="T184" s="81"/>
      <c r="U184" s="82"/>
      <c r="V184" s="83"/>
      <c r="W184" s="81"/>
      <c r="X184" s="82"/>
      <c r="Y184" s="83"/>
      <c r="Z184" s="81"/>
      <c r="AA184" s="82"/>
      <c r="AB184" s="83"/>
      <c r="AC184" s="81"/>
      <c r="AD184" s="82"/>
      <c r="AE184" s="83"/>
      <c r="AF184" s="81"/>
      <c r="AG184" s="82"/>
      <c r="AH184" s="83"/>
      <c r="AI184" s="81"/>
      <c r="AJ184" s="82"/>
      <c r="AK184" s="83"/>
      <c r="AL184" s="81"/>
      <c r="AM184" s="82"/>
      <c r="AN184" s="83"/>
    </row>
    <row r="185" spans="1:40" ht="30" hidden="1" customHeight="1" x14ac:dyDescent="0.25">
      <c r="A185" s="88" t="s">
        <v>145</v>
      </c>
      <c r="B185" s="78">
        <f t="shared" si="9"/>
        <v>3</v>
      </c>
      <c r="C185" s="79">
        <f t="shared" si="9"/>
        <v>0</v>
      </c>
      <c r="D185" s="80">
        <f t="shared" si="9"/>
        <v>0</v>
      </c>
      <c r="E185" s="84">
        <v>3</v>
      </c>
      <c r="F185" s="85">
        <v>0</v>
      </c>
      <c r="G185" s="86">
        <v>0</v>
      </c>
      <c r="H185" s="84"/>
      <c r="I185" s="85"/>
      <c r="J185" s="86"/>
      <c r="K185" s="84"/>
      <c r="L185" s="85"/>
      <c r="M185" s="86"/>
      <c r="N185" s="84"/>
      <c r="O185" s="85"/>
      <c r="P185" s="86"/>
      <c r="Q185" s="84"/>
      <c r="R185" s="85"/>
      <c r="S185" s="86"/>
      <c r="T185" s="84"/>
      <c r="U185" s="85"/>
      <c r="V185" s="86"/>
      <c r="W185" s="84"/>
      <c r="X185" s="85"/>
      <c r="Y185" s="86"/>
      <c r="Z185" s="84"/>
      <c r="AA185" s="85"/>
      <c r="AB185" s="86"/>
      <c r="AC185" s="84"/>
      <c r="AD185" s="85"/>
      <c r="AE185" s="86"/>
      <c r="AF185" s="84"/>
      <c r="AG185" s="85"/>
      <c r="AH185" s="86"/>
      <c r="AI185" s="84"/>
      <c r="AJ185" s="85"/>
      <c r="AK185" s="86"/>
      <c r="AL185" s="84"/>
      <c r="AM185" s="85"/>
      <c r="AN185" s="86"/>
    </row>
    <row r="186" spans="1:40" ht="30" hidden="1" customHeight="1" x14ac:dyDescent="0.25">
      <c r="A186" s="88" t="s">
        <v>55</v>
      </c>
      <c r="B186" s="78">
        <f>SUM(E186,H186,K186,N186,Q186,T186,W186,Z186,AC186,AF186,AI186,AL186)</f>
        <v>83</v>
      </c>
      <c r="C186" s="79">
        <f t="shared" si="9"/>
        <v>51</v>
      </c>
      <c r="D186" s="80">
        <f t="shared" si="9"/>
        <v>0</v>
      </c>
      <c r="E186" s="81">
        <v>83</v>
      </c>
      <c r="F186" s="82">
        <v>51</v>
      </c>
      <c r="G186" s="83">
        <v>0</v>
      </c>
      <c r="H186" s="81"/>
      <c r="I186" s="82"/>
      <c r="J186" s="83"/>
      <c r="K186" s="81"/>
      <c r="L186" s="82"/>
      <c r="M186" s="83"/>
      <c r="N186" s="81"/>
      <c r="O186" s="82"/>
      <c r="P186" s="83"/>
      <c r="Q186" s="81"/>
      <c r="R186" s="82"/>
      <c r="S186" s="83"/>
      <c r="T186" s="81"/>
      <c r="U186" s="82"/>
      <c r="V186" s="83"/>
      <c r="W186" s="81"/>
      <c r="X186" s="82"/>
      <c r="Y186" s="83"/>
      <c r="Z186" s="81"/>
      <c r="AA186" s="82"/>
      <c r="AB186" s="83"/>
      <c r="AC186" s="81"/>
      <c r="AD186" s="82"/>
      <c r="AE186" s="83"/>
      <c r="AF186" s="81"/>
      <c r="AG186" s="82"/>
      <c r="AH186" s="83"/>
      <c r="AI186" s="81"/>
      <c r="AJ186" s="82"/>
      <c r="AK186" s="83"/>
      <c r="AL186" s="81"/>
      <c r="AM186" s="82"/>
      <c r="AN186" s="83"/>
    </row>
    <row r="187" spans="1:40" ht="30" hidden="1" customHeight="1" x14ac:dyDescent="0.25">
      <c r="A187" s="88" t="s">
        <v>266</v>
      </c>
      <c r="B187" s="78">
        <f t="shared" si="9"/>
        <v>77</v>
      </c>
      <c r="C187" s="79">
        <f t="shared" si="9"/>
        <v>0</v>
      </c>
      <c r="D187" s="80">
        <f t="shared" si="9"/>
        <v>0</v>
      </c>
      <c r="E187" s="81">
        <v>77</v>
      </c>
      <c r="F187" s="82">
        <v>0</v>
      </c>
      <c r="G187" s="83">
        <v>0</v>
      </c>
      <c r="H187" s="81"/>
      <c r="I187" s="82"/>
      <c r="J187" s="83"/>
      <c r="K187" s="81"/>
      <c r="L187" s="82"/>
      <c r="M187" s="83"/>
      <c r="N187" s="81"/>
      <c r="O187" s="82"/>
      <c r="P187" s="83"/>
      <c r="Q187" s="81"/>
      <c r="R187" s="82"/>
      <c r="S187" s="83"/>
      <c r="T187" s="81"/>
      <c r="U187" s="82"/>
      <c r="V187" s="83"/>
      <c r="W187" s="81"/>
      <c r="X187" s="82"/>
      <c r="Y187" s="83"/>
      <c r="Z187" s="81"/>
      <c r="AA187" s="82"/>
      <c r="AB187" s="83"/>
      <c r="AC187" s="81"/>
      <c r="AD187" s="82"/>
      <c r="AE187" s="83"/>
      <c r="AF187" s="81"/>
      <c r="AG187" s="82"/>
      <c r="AH187" s="83"/>
      <c r="AI187" s="81"/>
      <c r="AJ187" s="82"/>
      <c r="AK187" s="83"/>
      <c r="AL187" s="81"/>
      <c r="AM187" s="82"/>
      <c r="AN187" s="83"/>
    </row>
    <row r="188" spans="1:40" ht="30" hidden="1" customHeight="1" x14ac:dyDescent="0.25">
      <c r="A188" s="100" t="s">
        <v>206</v>
      </c>
      <c r="B188" s="78">
        <f t="shared" si="9"/>
        <v>0</v>
      </c>
      <c r="C188" s="79">
        <f t="shared" si="9"/>
        <v>0</v>
      </c>
      <c r="D188" s="80">
        <f t="shared" si="9"/>
        <v>0</v>
      </c>
      <c r="E188" s="101"/>
      <c r="F188" s="102"/>
      <c r="G188" s="103"/>
      <c r="H188" s="101"/>
      <c r="I188" s="102"/>
      <c r="J188" s="103"/>
      <c r="K188" s="101"/>
      <c r="L188" s="102"/>
      <c r="M188" s="103"/>
      <c r="N188" s="101"/>
      <c r="O188" s="102"/>
      <c r="P188" s="103"/>
      <c r="Q188" s="104"/>
      <c r="R188" s="105"/>
      <c r="S188" s="106"/>
      <c r="T188" s="104"/>
      <c r="U188" s="105"/>
      <c r="V188" s="106"/>
      <c r="W188" s="104"/>
      <c r="X188" s="105"/>
      <c r="Y188" s="106"/>
      <c r="Z188" s="104"/>
      <c r="AA188" s="105"/>
      <c r="AB188" s="106"/>
      <c r="AC188" s="104"/>
      <c r="AD188" s="105"/>
      <c r="AE188" s="106"/>
      <c r="AF188" s="104"/>
      <c r="AG188" s="105"/>
      <c r="AH188" s="106"/>
      <c r="AI188" s="104"/>
      <c r="AJ188" s="105"/>
      <c r="AK188" s="106"/>
      <c r="AL188" s="104"/>
      <c r="AM188" s="105"/>
      <c r="AN188" s="106"/>
    </row>
    <row r="189" spans="1:40" ht="30" hidden="1" customHeight="1" x14ac:dyDescent="0.25">
      <c r="A189" s="88" t="s">
        <v>197</v>
      </c>
      <c r="B189" s="78">
        <f t="shared" si="9"/>
        <v>28</v>
      </c>
      <c r="C189" s="79">
        <f t="shared" si="9"/>
        <v>0</v>
      </c>
      <c r="D189" s="80">
        <f t="shared" si="9"/>
        <v>0</v>
      </c>
      <c r="E189" s="84">
        <v>28</v>
      </c>
      <c r="F189" s="85">
        <v>0</v>
      </c>
      <c r="G189" s="86">
        <v>0</v>
      </c>
      <c r="H189" s="84"/>
      <c r="I189" s="85"/>
      <c r="J189" s="86"/>
      <c r="K189" s="84"/>
      <c r="L189" s="85"/>
      <c r="M189" s="86"/>
      <c r="N189" s="84"/>
      <c r="O189" s="85"/>
      <c r="P189" s="86"/>
      <c r="Q189" s="84"/>
      <c r="R189" s="85"/>
      <c r="S189" s="86"/>
      <c r="T189" s="84"/>
      <c r="U189" s="85"/>
      <c r="V189" s="86"/>
      <c r="W189" s="84"/>
      <c r="X189" s="85"/>
      <c r="Y189" s="86"/>
      <c r="Z189" s="84"/>
      <c r="AA189" s="85"/>
      <c r="AB189" s="86"/>
      <c r="AC189" s="84"/>
      <c r="AD189" s="85"/>
      <c r="AE189" s="86"/>
      <c r="AF189" s="84"/>
      <c r="AG189" s="85"/>
      <c r="AH189" s="86"/>
      <c r="AI189" s="84"/>
      <c r="AJ189" s="85"/>
      <c r="AK189" s="86"/>
      <c r="AL189" s="84"/>
      <c r="AM189" s="85"/>
      <c r="AN189" s="86"/>
    </row>
    <row r="190" spans="1:40" ht="30" hidden="1" customHeight="1" x14ac:dyDescent="0.25">
      <c r="A190" s="77" t="s">
        <v>42</v>
      </c>
      <c r="B190" s="78">
        <f>SUM(E190,H190,K190,N190,Q190,T190,W190,Z190,AC190,AF190,AI190,AL190)</f>
        <v>7</v>
      </c>
      <c r="C190" s="79">
        <f t="shared" si="9"/>
        <v>0</v>
      </c>
      <c r="D190" s="80">
        <f t="shared" si="9"/>
        <v>0</v>
      </c>
      <c r="E190" s="84">
        <v>7</v>
      </c>
      <c r="F190" s="85">
        <v>0</v>
      </c>
      <c r="G190" s="83">
        <v>0</v>
      </c>
      <c r="H190" s="84"/>
      <c r="I190" s="85"/>
      <c r="J190" s="86"/>
      <c r="K190" s="84"/>
      <c r="L190" s="85"/>
      <c r="M190" s="86"/>
      <c r="N190" s="84"/>
      <c r="O190" s="85"/>
      <c r="P190" s="86"/>
      <c r="Q190" s="84"/>
      <c r="R190" s="85"/>
      <c r="S190" s="86"/>
      <c r="T190" s="84"/>
      <c r="U190" s="85"/>
      <c r="V190" s="86"/>
      <c r="W190" s="84"/>
      <c r="X190" s="85"/>
      <c r="Y190" s="86"/>
      <c r="Z190" s="84"/>
      <c r="AA190" s="85"/>
      <c r="AB190" s="86"/>
      <c r="AC190" s="84"/>
      <c r="AD190" s="85"/>
      <c r="AE190" s="86"/>
      <c r="AF190" s="84"/>
      <c r="AG190" s="85"/>
      <c r="AH190" s="86"/>
      <c r="AI190" s="84"/>
      <c r="AJ190" s="85"/>
      <c r="AK190" s="86"/>
      <c r="AL190" s="84"/>
      <c r="AM190" s="85"/>
      <c r="AN190" s="86"/>
    </row>
    <row r="191" spans="1:40" ht="30" hidden="1" customHeight="1" x14ac:dyDescent="0.25">
      <c r="A191" s="88" t="s">
        <v>40</v>
      </c>
      <c r="B191" s="78">
        <f>SUM(E191,H191,K191,N191,Q191,T191,W191,Z191,AC191,AF191,AI191,AL191)</f>
        <v>0</v>
      </c>
      <c r="C191" s="79">
        <f t="shared" si="9"/>
        <v>0</v>
      </c>
      <c r="D191" s="80">
        <f t="shared" si="9"/>
        <v>0</v>
      </c>
      <c r="E191" s="81"/>
      <c r="F191" s="82"/>
      <c r="G191" s="83"/>
      <c r="H191" s="81"/>
      <c r="I191" s="82"/>
      <c r="J191" s="83"/>
      <c r="K191" s="81"/>
      <c r="L191" s="82"/>
      <c r="M191" s="83"/>
      <c r="N191" s="81"/>
      <c r="O191" s="82"/>
      <c r="P191" s="83"/>
      <c r="Q191" s="84"/>
      <c r="R191" s="85"/>
      <c r="S191" s="86"/>
      <c r="T191" s="84"/>
      <c r="U191" s="85"/>
      <c r="V191" s="86"/>
      <c r="W191" s="84"/>
      <c r="X191" s="85"/>
      <c r="Y191" s="86"/>
      <c r="Z191" s="84"/>
      <c r="AA191" s="85"/>
      <c r="AB191" s="86"/>
      <c r="AC191" s="84"/>
      <c r="AD191" s="85"/>
      <c r="AE191" s="86"/>
      <c r="AF191" s="84"/>
      <c r="AG191" s="85"/>
      <c r="AH191" s="86"/>
      <c r="AI191" s="84"/>
      <c r="AJ191" s="85"/>
      <c r="AK191" s="86"/>
      <c r="AL191" s="84"/>
      <c r="AM191" s="85"/>
      <c r="AN191" s="86"/>
    </row>
    <row r="192" spans="1:40" ht="30" customHeight="1" x14ac:dyDescent="0.25">
      <c r="A192" s="88" t="s">
        <v>102</v>
      </c>
      <c r="B192" s="78">
        <f>SUM(E192,H192,K192,N192,Q192,T192,W192,Z192,AC192,AF192,AI192,AL192)</f>
        <v>0</v>
      </c>
      <c r="C192" s="79">
        <f t="shared" ref="C192:D194" si="10">SUM(F192,I192,L192,O192,R192,U192,X192,AA192,AD192,AG192,AJ192,AM192)</f>
        <v>0</v>
      </c>
      <c r="D192" s="80">
        <f t="shared" si="10"/>
        <v>0</v>
      </c>
      <c r="E192" s="81"/>
      <c r="F192" s="82"/>
      <c r="G192" s="83"/>
      <c r="H192" s="81"/>
      <c r="I192" s="82"/>
      <c r="J192" s="83"/>
      <c r="K192" s="81"/>
      <c r="L192" s="82"/>
      <c r="M192" s="83"/>
      <c r="N192" s="81"/>
      <c r="O192" s="82"/>
      <c r="P192" s="83"/>
      <c r="Q192" s="84"/>
      <c r="R192" s="85"/>
      <c r="S192" s="86"/>
      <c r="T192" s="84"/>
      <c r="U192" s="85"/>
      <c r="V192" s="86"/>
      <c r="W192" s="84"/>
      <c r="X192" s="85"/>
      <c r="Y192" s="86"/>
      <c r="Z192" s="84"/>
      <c r="AA192" s="85"/>
      <c r="AB192" s="86"/>
      <c r="AC192" s="84"/>
      <c r="AD192" s="85"/>
      <c r="AE192" s="86"/>
      <c r="AF192" s="84"/>
      <c r="AG192" s="85"/>
      <c r="AH192" s="86"/>
      <c r="AI192" s="84"/>
      <c r="AJ192" s="85"/>
      <c r="AK192" s="86"/>
      <c r="AL192" s="84"/>
      <c r="AM192" s="85"/>
      <c r="AN192" s="86"/>
    </row>
    <row r="193" spans="1:40" ht="30" hidden="1" customHeight="1" x14ac:dyDescent="0.25">
      <c r="A193" s="88" t="s">
        <v>251</v>
      </c>
      <c r="B193" s="78">
        <f>SUM(E193,H193,K193,N193,Q193,T193,W193,Z193,AC193,AF193,AI193,AL193)</f>
        <v>0</v>
      </c>
      <c r="C193" s="79">
        <f t="shared" si="10"/>
        <v>0</v>
      </c>
      <c r="D193" s="80">
        <f t="shared" si="10"/>
        <v>0</v>
      </c>
      <c r="E193" s="81">
        <v>0</v>
      </c>
      <c r="F193" s="82">
        <v>0</v>
      </c>
      <c r="G193" s="83">
        <v>0</v>
      </c>
      <c r="H193" s="81"/>
      <c r="I193" s="82"/>
      <c r="J193" s="83"/>
      <c r="K193" s="81"/>
      <c r="L193" s="82"/>
      <c r="M193" s="83"/>
      <c r="N193" s="81"/>
      <c r="O193" s="82"/>
      <c r="P193" s="83"/>
      <c r="Q193" s="84"/>
      <c r="R193" s="85"/>
      <c r="S193" s="86"/>
      <c r="T193" s="84"/>
      <c r="U193" s="85"/>
      <c r="V193" s="86"/>
      <c r="W193" s="84"/>
      <c r="X193" s="85"/>
      <c r="Y193" s="86"/>
      <c r="Z193" s="84"/>
      <c r="AA193" s="85"/>
      <c r="AB193" s="86"/>
      <c r="AC193" s="84"/>
      <c r="AD193" s="85"/>
      <c r="AE193" s="86"/>
      <c r="AF193" s="84"/>
      <c r="AG193" s="85"/>
      <c r="AH193" s="86"/>
      <c r="AI193" s="84"/>
      <c r="AJ193" s="85"/>
      <c r="AK193" s="86"/>
      <c r="AL193" s="84"/>
      <c r="AM193" s="85"/>
      <c r="AN193" s="86"/>
    </row>
    <row r="194" spans="1:40" ht="30" hidden="1" customHeight="1" x14ac:dyDescent="0.25">
      <c r="A194" s="88" t="s">
        <v>247</v>
      </c>
      <c r="B194" s="78">
        <f>SUM(E194,H194,K194,N194,Q194,T194,W194,Z194,AC194,AF194,AI194,AL194)</f>
        <v>50</v>
      </c>
      <c r="C194" s="79">
        <f>SUM(F194,I194,L194,O194,R194,U194,X194,AA194,AD194,AG194,AJ194,AM194)</f>
        <v>0</v>
      </c>
      <c r="D194" s="80">
        <f t="shared" si="10"/>
        <v>0</v>
      </c>
      <c r="E194" s="81">
        <v>50</v>
      </c>
      <c r="F194" s="82">
        <v>0</v>
      </c>
      <c r="G194" s="83">
        <v>0</v>
      </c>
      <c r="H194" s="81"/>
      <c r="I194" s="82"/>
      <c r="J194" s="83"/>
      <c r="K194" s="81"/>
      <c r="L194" s="82"/>
      <c r="M194" s="83"/>
      <c r="N194" s="81"/>
      <c r="O194" s="82"/>
      <c r="P194" s="83"/>
      <c r="Q194" s="84"/>
      <c r="R194" s="85"/>
      <c r="S194" s="86"/>
      <c r="T194" s="84"/>
      <c r="U194" s="85"/>
      <c r="V194" s="86"/>
      <c r="W194" s="84"/>
      <c r="X194" s="85"/>
      <c r="Y194" s="86"/>
      <c r="Z194" s="84"/>
      <c r="AA194" s="85"/>
      <c r="AB194" s="86"/>
      <c r="AC194" s="84"/>
      <c r="AD194" s="85"/>
      <c r="AE194" s="86"/>
      <c r="AF194" s="84"/>
      <c r="AG194" s="85"/>
      <c r="AH194" s="86"/>
      <c r="AI194" s="84"/>
      <c r="AJ194" s="85"/>
      <c r="AK194" s="86"/>
      <c r="AL194" s="84"/>
      <c r="AM194" s="85"/>
      <c r="AN194" s="86"/>
    </row>
    <row r="195" spans="1:40" ht="30" customHeight="1" x14ac:dyDescent="0.25">
      <c r="A195" s="88"/>
      <c r="B195" s="78"/>
      <c r="C195" s="79"/>
      <c r="D195" s="80"/>
      <c r="E195" s="81"/>
      <c r="F195" s="82"/>
      <c r="G195" s="83"/>
      <c r="H195" s="81"/>
      <c r="I195" s="82"/>
      <c r="J195" s="83"/>
      <c r="K195" s="81"/>
      <c r="L195" s="82"/>
      <c r="M195" s="83"/>
      <c r="N195" s="81"/>
      <c r="O195" s="82"/>
      <c r="P195" s="83"/>
      <c r="Q195" s="84"/>
      <c r="R195" s="85"/>
      <c r="S195" s="86"/>
      <c r="T195" s="84"/>
      <c r="U195" s="85"/>
      <c r="V195" s="86"/>
      <c r="W195" s="84"/>
      <c r="X195" s="85"/>
      <c r="Y195" s="86"/>
      <c r="Z195" s="84"/>
      <c r="AA195" s="85"/>
      <c r="AB195" s="86"/>
      <c r="AC195" s="84"/>
      <c r="AD195" s="85"/>
      <c r="AE195" s="86"/>
      <c r="AF195" s="84"/>
      <c r="AG195" s="85"/>
      <c r="AH195" s="86"/>
      <c r="AI195" s="84"/>
      <c r="AJ195" s="85"/>
      <c r="AK195" s="86"/>
      <c r="AL195" s="84"/>
      <c r="AM195" s="85"/>
      <c r="AN195" s="86"/>
    </row>
    <row r="196" spans="1:40" ht="30" customHeight="1" x14ac:dyDescent="0.25">
      <c r="A196" s="107" t="s">
        <v>268</v>
      </c>
      <c r="B196" s="108"/>
      <c r="C196" s="109"/>
      <c r="D196" s="89"/>
      <c r="E196" s="84"/>
      <c r="F196" s="85"/>
      <c r="G196" s="86"/>
      <c r="H196" s="84"/>
      <c r="I196" s="85"/>
      <c r="J196" s="86"/>
      <c r="K196" s="84"/>
      <c r="L196" s="85"/>
      <c r="M196" s="86"/>
      <c r="N196" s="84"/>
      <c r="O196" s="85"/>
      <c r="P196" s="86"/>
      <c r="Q196" s="84"/>
      <c r="R196" s="85"/>
      <c r="S196" s="86"/>
      <c r="T196" s="84"/>
      <c r="U196" s="85"/>
      <c r="V196" s="86"/>
      <c r="W196" s="84"/>
      <c r="X196" s="85"/>
      <c r="Y196" s="86"/>
      <c r="Z196" s="84"/>
      <c r="AA196" s="85"/>
      <c r="AB196" s="86"/>
      <c r="AC196" s="84"/>
      <c r="AD196" s="85"/>
      <c r="AE196" s="86"/>
      <c r="AF196" s="84"/>
      <c r="AG196" s="85"/>
      <c r="AH196" s="86"/>
      <c r="AI196" s="84"/>
      <c r="AJ196" s="85"/>
      <c r="AK196" s="86"/>
      <c r="AL196" s="84"/>
      <c r="AM196" s="85"/>
      <c r="AN196" s="86"/>
    </row>
    <row r="197" spans="1:40" ht="31.5" customHeight="1" x14ac:dyDescent="0.25">
      <c r="A197" s="77" t="s">
        <v>180</v>
      </c>
      <c r="B197" s="108">
        <f>SUM(B3:B196)</f>
        <v>5801</v>
      </c>
      <c r="C197" s="109">
        <f t="shared" ref="C197:AN197" si="11">SUM(C3:C196)</f>
        <v>214</v>
      </c>
      <c r="D197" s="89">
        <f t="shared" si="11"/>
        <v>46</v>
      </c>
      <c r="E197" s="110">
        <f>SUM(E3:E196)</f>
        <v>5809</v>
      </c>
      <c r="F197" s="111">
        <f t="shared" si="11"/>
        <v>214</v>
      </c>
      <c r="G197" s="112">
        <f t="shared" si="11"/>
        <v>46</v>
      </c>
      <c r="H197" s="110">
        <f t="shared" si="11"/>
        <v>0</v>
      </c>
      <c r="I197" s="111">
        <f t="shared" si="11"/>
        <v>0</v>
      </c>
      <c r="J197" s="112">
        <f t="shared" si="11"/>
        <v>0</v>
      </c>
      <c r="K197" s="110">
        <f t="shared" si="11"/>
        <v>0</v>
      </c>
      <c r="L197" s="111">
        <f t="shared" si="11"/>
        <v>0</v>
      </c>
      <c r="M197" s="112">
        <f t="shared" si="11"/>
        <v>0</v>
      </c>
      <c r="N197" s="110">
        <f t="shared" si="11"/>
        <v>0</v>
      </c>
      <c r="O197" s="111">
        <f t="shared" si="11"/>
        <v>0</v>
      </c>
      <c r="P197" s="112">
        <f t="shared" si="11"/>
        <v>0</v>
      </c>
      <c r="Q197" s="110">
        <f t="shared" si="11"/>
        <v>0</v>
      </c>
      <c r="R197" s="111">
        <f t="shared" si="11"/>
        <v>0</v>
      </c>
      <c r="S197" s="112">
        <f t="shared" si="11"/>
        <v>0</v>
      </c>
      <c r="T197" s="110">
        <f t="shared" si="11"/>
        <v>0</v>
      </c>
      <c r="U197" s="111">
        <f t="shared" si="11"/>
        <v>0</v>
      </c>
      <c r="V197" s="112">
        <f t="shared" si="11"/>
        <v>0</v>
      </c>
      <c r="W197" s="110">
        <f t="shared" si="11"/>
        <v>0</v>
      </c>
      <c r="X197" s="111">
        <f t="shared" si="11"/>
        <v>0</v>
      </c>
      <c r="Y197" s="112">
        <f t="shared" si="11"/>
        <v>0</v>
      </c>
      <c r="Z197" s="110">
        <f t="shared" si="11"/>
        <v>0</v>
      </c>
      <c r="AA197" s="111">
        <f t="shared" si="11"/>
        <v>0</v>
      </c>
      <c r="AB197" s="112">
        <f t="shared" si="11"/>
        <v>0</v>
      </c>
      <c r="AC197" s="110">
        <f t="shared" si="11"/>
        <v>0</v>
      </c>
      <c r="AD197" s="111">
        <f t="shared" si="11"/>
        <v>0</v>
      </c>
      <c r="AE197" s="112">
        <f t="shared" si="11"/>
        <v>0</v>
      </c>
      <c r="AF197" s="110">
        <f t="shared" si="11"/>
        <v>0</v>
      </c>
      <c r="AG197" s="111">
        <f t="shared" si="11"/>
        <v>0</v>
      </c>
      <c r="AH197" s="112">
        <f t="shared" si="11"/>
        <v>0</v>
      </c>
      <c r="AI197" s="110">
        <f t="shared" si="11"/>
        <v>0</v>
      </c>
      <c r="AJ197" s="111">
        <f t="shared" si="11"/>
        <v>0</v>
      </c>
      <c r="AK197" s="112">
        <f t="shared" si="11"/>
        <v>0</v>
      </c>
      <c r="AL197" s="110">
        <f t="shared" si="11"/>
        <v>0</v>
      </c>
      <c r="AM197" s="111">
        <f t="shared" si="11"/>
        <v>0</v>
      </c>
      <c r="AN197" s="112">
        <f t="shared" si="11"/>
        <v>0</v>
      </c>
    </row>
    <row r="198" spans="1:40" ht="30" customHeight="1" x14ac:dyDescent="0.25">
      <c r="A198" s="77"/>
      <c r="B198" s="108"/>
      <c r="C198" s="109"/>
      <c r="D198" s="89"/>
      <c r="E198" s="110"/>
      <c r="F198" s="111"/>
      <c r="G198" s="112"/>
      <c r="H198" s="110"/>
      <c r="I198" s="111"/>
      <c r="J198" s="112"/>
      <c r="K198" s="110"/>
      <c r="L198" s="111"/>
      <c r="M198" s="112"/>
      <c r="N198" s="110"/>
      <c r="O198" s="111"/>
      <c r="P198" s="112"/>
      <c r="Q198" s="110"/>
      <c r="R198" s="111"/>
      <c r="S198" s="112"/>
      <c r="T198" s="110"/>
      <c r="U198" s="111"/>
      <c r="V198" s="112"/>
      <c r="W198" s="110"/>
      <c r="X198" s="111"/>
      <c r="Y198" s="112"/>
      <c r="Z198" s="110"/>
      <c r="AA198" s="111"/>
      <c r="AB198" s="112"/>
      <c r="AC198" s="110"/>
      <c r="AD198" s="111"/>
      <c r="AE198" s="112"/>
      <c r="AF198" s="110"/>
      <c r="AG198" s="111"/>
      <c r="AH198" s="112"/>
      <c r="AI198" s="110"/>
      <c r="AJ198" s="111"/>
      <c r="AK198" s="112"/>
      <c r="AL198" s="110"/>
      <c r="AM198" s="111"/>
      <c r="AN198" s="112"/>
    </row>
  </sheetData>
  <autoFilter ref="A2:AN194" xr:uid="{63AEC749-1571-462F-A4A4-E575B18F6C65}">
    <filterColumn colId="0">
      <filters>
        <filter val="Baycare Hospital EDs"/>
        <filter val="Boley Centers                    Kevin Marrone 727-821-4819 x5718"/>
        <filter val="Community Health Centers Pinellas"/>
        <filter val="Metro Bay Area Treatment Center"/>
        <filter val="Operation PAR"/>
        <filter val="Recovery Epicenter Foundation"/>
        <filter val="Refuge Poor Peoples Outreach"/>
        <filter val="Westcare / Gulfcoast of Florida"/>
      </filters>
    </filterColumn>
  </autoFilter>
  <mergeCells count="13">
    <mergeCell ref="AL1:AN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148A-5501-4298-9F01-3F8C65CE2DC9}">
  <sheetPr filterMode="1"/>
  <dimension ref="A1:AO239"/>
  <sheetViews>
    <sheetView showGridLines="0" tabSelected="1" topLeftCell="B1" zoomScaleNormal="100" workbookViewId="0">
      <pane ySplit="2" topLeftCell="A203" activePane="bottomLeft" state="frozen"/>
      <selection pane="bottomLeft" activeCell="X215" sqref="X215"/>
    </sheetView>
  </sheetViews>
  <sheetFormatPr defaultRowHeight="15" x14ac:dyDescent="0.25"/>
  <cols>
    <col min="1" max="1" width="86" style="39" customWidth="1"/>
    <col min="2" max="4" width="8.28515625" style="77" customWidth="1"/>
    <col min="5" max="6" width="8.28515625" style="8" customWidth="1"/>
    <col min="7" max="7" width="8.28515625" style="13" customWidth="1"/>
    <col min="8" max="40" width="8.28515625" customWidth="1"/>
  </cols>
  <sheetData>
    <row r="1" spans="1:41" s="5" customFormat="1" x14ac:dyDescent="0.25">
      <c r="A1" s="141" t="s">
        <v>69</v>
      </c>
      <c r="B1" s="169" t="s">
        <v>200</v>
      </c>
      <c r="C1" s="169"/>
      <c r="D1" s="169"/>
      <c r="E1" s="170">
        <v>43831</v>
      </c>
      <c r="F1" s="170"/>
      <c r="G1" s="170"/>
      <c r="H1" s="170">
        <v>43862</v>
      </c>
      <c r="I1" s="170"/>
      <c r="J1" s="170"/>
      <c r="K1" s="170">
        <v>43891</v>
      </c>
      <c r="L1" s="170"/>
      <c r="M1" s="170"/>
      <c r="N1" s="170">
        <v>43922</v>
      </c>
      <c r="O1" s="170"/>
      <c r="P1" s="170"/>
      <c r="Q1" s="168">
        <v>43952</v>
      </c>
      <c r="R1" s="168"/>
      <c r="S1" s="168"/>
      <c r="T1" s="168">
        <v>43983</v>
      </c>
      <c r="U1" s="168"/>
      <c r="V1" s="168"/>
      <c r="W1" s="168">
        <v>44013</v>
      </c>
      <c r="X1" s="168"/>
      <c r="Y1" s="168"/>
      <c r="Z1" s="168">
        <v>44044</v>
      </c>
      <c r="AA1" s="168"/>
      <c r="AB1" s="168"/>
      <c r="AC1" s="168">
        <v>44075</v>
      </c>
      <c r="AD1" s="168"/>
      <c r="AE1" s="168"/>
      <c r="AF1" s="168">
        <v>44105</v>
      </c>
      <c r="AG1" s="168"/>
      <c r="AH1" s="168"/>
      <c r="AI1" s="168">
        <v>44136</v>
      </c>
      <c r="AJ1" s="168"/>
      <c r="AK1" s="168"/>
      <c r="AL1" s="168">
        <v>44166</v>
      </c>
      <c r="AM1" s="168"/>
      <c r="AN1" s="168"/>
    </row>
    <row r="2" spans="1:41" s="3" customFormat="1" ht="84" x14ac:dyDescent="0.2">
      <c r="A2" s="147" t="s">
        <v>137</v>
      </c>
      <c r="B2" s="25" t="s">
        <v>63</v>
      </c>
      <c r="C2" s="25" t="s">
        <v>67</v>
      </c>
      <c r="D2" s="25" t="s">
        <v>68</v>
      </c>
      <c r="E2" s="148" t="s">
        <v>63</v>
      </c>
      <c r="F2" s="28" t="s">
        <v>67</v>
      </c>
      <c r="G2" s="28" t="s">
        <v>68</v>
      </c>
      <c r="H2" s="28" t="s">
        <v>63</v>
      </c>
      <c r="I2" s="15" t="s">
        <v>67</v>
      </c>
      <c r="J2" s="15" t="s">
        <v>68</v>
      </c>
      <c r="K2" s="15" t="s">
        <v>63</v>
      </c>
      <c r="L2" s="15" t="s">
        <v>67</v>
      </c>
      <c r="M2" s="15" t="s">
        <v>68</v>
      </c>
      <c r="N2" s="15" t="s">
        <v>63</v>
      </c>
      <c r="O2" s="15" t="s">
        <v>67</v>
      </c>
      <c r="P2" s="15" t="s">
        <v>68</v>
      </c>
      <c r="Q2" s="15" t="s">
        <v>63</v>
      </c>
      <c r="R2" s="15" t="s">
        <v>67</v>
      </c>
      <c r="S2" s="15" t="s">
        <v>68</v>
      </c>
      <c r="T2" s="15" t="s">
        <v>63</v>
      </c>
      <c r="U2" s="15" t="s">
        <v>67</v>
      </c>
      <c r="V2" s="15" t="s">
        <v>68</v>
      </c>
      <c r="W2" s="15" t="s">
        <v>63</v>
      </c>
      <c r="X2" s="15" t="s">
        <v>67</v>
      </c>
      <c r="Y2" s="15" t="s">
        <v>68</v>
      </c>
      <c r="Z2" s="15" t="s">
        <v>63</v>
      </c>
      <c r="AA2" s="15" t="s">
        <v>67</v>
      </c>
      <c r="AB2" s="15" t="s">
        <v>68</v>
      </c>
      <c r="AC2" s="15" t="s">
        <v>63</v>
      </c>
      <c r="AD2" s="15" t="s">
        <v>67</v>
      </c>
      <c r="AE2" s="15" t="s">
        <v>68</v>
      </c>
      <c r="AF2" s="15" t="s">
        <v>63</v>
      </c>
      <c r="AG2" s="15" t="s">
        <v>67</v>
      </c>
      <c r="AH2" s="15" t="s">
        <v>68</v>
      </c>
      <c r="AI2" s="15" t="s">
        <v>63</v>
      </c>
      <c r="AJ2" s="15" t="s">
        <v>67</v>
      </c>
      <c r="AK2" s="15" t="s">
        <v>68</v>
      </c>
      <c r="AL2" s="15" t="s">
        <v>63</v>
      </c>
      <c r="AM2" s="15" t="s">
        <v>67</v>
      </c>
      <c r="AN2" s="15" t="s">
        <v>68</v>
      </c>
    </row>
    <row r="3" spans="1:41" s="121" customFormat="1" hidden="1" x14ac:dyDescent="0.25">
      <c r="A3" s="113" t="s">
        <v>297</v>
      </c>
      <c r="B3" s="149">
        <f>SUM(E3,H3,K3,N3,Q3,T3,W3,Z3,AC3,AF3,AI3,AL3)</f>
        <v>303</v>
      </c>
      <c r="C3" s="149">
        <f>SUM(F3,I3,L3,O3,R3,U3,X3,AA3,AD3,AG3,AJ3,AM3)</f>
        <v>157</v>
      </c>
      <c r="D3" s="149">
        <f t="shared" ref="D3:D13" si="0">SUM(G3,J3,M3,P3,S3,V3,Y3,AB3,AE3,AH3,AK3,AN3)</f>
        <v>0</v>
      </c>
      <c r="E3" s="116">
        <v>32</v>
      </c>
      <c r="F3" s="116">
        <v>10</v>
      </c>
      <c r="G3" s="117">
        <v>0</v>
      </c>
      <c r="H3" s="115">
        <v>40</v>
      </c>
      <c r="I3" s="116">
        <v>19</v>
      </c>
      <c r="J3" s="117">
        <v>0</v>
      </c>
      <c r="K3" s="118">
        <v>32</v>
      </c>
      <c r="L3" s="119">
        <v>28</v>
      </c>
      <c r="M3" s="120">
        <v>0</v>
      </c>
      <c r="N3" s="118">
        <v>21</v>
      </c>
      <c r="O3" s="119">
        <v>21</v>
      </c>
      <c r="P3" s="120">
        <v>0</v>
      </c>
      <c r="Q3" s="119">
        <v>11</v>
      </c>
      <c r="R3" s="119">
        <v>13</v>
      </c>
      <c r="S3" s="120">
        <v>0</v>
      </c>
      <c r="T3" s="118">
        <v>28</v>
      </c>
      <c r="U3" s="119">
        <v>17</v>
      </c>
      <c r="V3" s="120">
        <v>0</v>
      </c>
      <c r="W3" s="118">
        <v>36</v>
      </c>
      <c r="X3" s="119">
        <v>8</v>
      </c>
      <c r="Y3" s="120">
        <v>0</v>
      </c>
      <c r="Z3" s="118">
        <v>21</v>
      </c>
      <c r="AA3" s="119">
        <v>13</v>
      </c>
      <c r="AB3" s="120">
        <v>0</v>
      </c>
      <c r="AC3" s="118">
        <v>26</v>
      </c>
      <c r="AD3" s="119">
        <v>8</v>
      </c>
      <c r="AE3" s="120">
        <v>0</v>
      </c>
      <c r="AF3" s="118">
        <v>17</v>
      </c>
      <c r="AG3" s="119">
        <v>5</v>
      </c>
      <c r="AH3" s="120">
        <v>0</v>
      </c>
      <c r="AI3" s="118">
        <v>11</v>
      </c>
      <c r="AJ3" s="119">
        <v>4</v>
      </c>
      <c r="AK3" s="120">
        <v>0</v>
      </c>
      <c r="AL3" s="118">
        <v>28</v>
      </c>
      <c r="AM3" s="119">
        <v>11</v>
      </c>
      <c r="AN3" s="120">
        <v>0</v>
      </c>
      <c r="AO3" s="114"/>
    </row>
    <row r="4" spans="1:41" s="121" customFormat="1" hidden="1" x14ac:dyDescent="0.25">
      <c r="A4" s="113" t="s">
        <v>296</v>
      </c>
      <c r="B4" s="149">
        <f t="shared" ref="B4:B13" si="1">SUM(E4,H4,K4,N4,Q4,T4,W4,Z4,AC4,AF4,AI4,AL4)</f>
        <v>332</v>
      </c>
      <c r="C4" s="149">
        <f t="shared" ref="C4:C13" si="2">SUM(F4,I4,L4,O4,R4,U4,X4,AA4,AD4,AG4,AJ4,AM4)</f>
        <v>0</v>
      </c>
      <c r="D4" s="149">
        <f t="shared" si="0"/>
        <v>0</v>
      </c>
      <c r="E4" s="123" t="s">
        <v>76</v>
      </c>
      <c r="F4" s="123" t="s">
        <v>76</v>
      </c>
      <c r="G4" s="124" t="s">
        <v>76</v>
      </c>
      <c r="H4" s="122" t="s">
        <v>76</v>
      </c>
      <c r="I4" s="123" t="s">
        <v>76</v>
      </c>
      <c r="J4" s="124" t="s">
        <v>76</v>
      </c>
      <c r="K4" s="122">
        <v>150</v>
      </c>
      <c r="L4" s="123">
        <v>0</v>
      </c>
      <c r="M4" s="124">
        <v>0</v>
      </c>
      <c r="N4" s="122">
        <v>65</v>
      </c>
      <c r="O4" s="123">
        <v>0</v>
      </c>
      <c r="P4" s="124">
        <v>0</v>
      </c>
      <c r="Q4" s="123">
        <v>25</v>
      </c>
      <c r="R4" s="123">
        <v>0</v>
      </c>
      <c r="S4" s="124">
        <v>0</v>
      </c>
      <c r="T4" s="123">
        <v>20</v>
      </c>
      <c r="U4" s="123">
        <v>0</v>
      </c>
      <c r="V4" s="124">
        <v>0</v>
      </c>
      <c r="W4" s="123">
        <v>11</v>
      </c>
      <c r="X4" s="123">
        <v>0</v>
      </c>
      <c r="Y4" s="124">
        <v>0</v>
      </c>
      <c r="Z4" s="123">
        <v>8</v>
      </c>
      <c r="AA4" s="123">
        <v>0</v>
      </c>
      <c r="AB4" s="124">
        <v>0</v>
      </c>
      <c r="AC4" s="123">
        <v>12</v>
      </c>
      <c r="AD4" s="123">
        <v>0</v>
      </c>
      <c r="AE4" s="124">
        <v>0</v>
      </c>
      <c r="AF4" s="123">
        <v>17</v>
      </c>
      <c r="AG4" s="123">
        <v>0</v>
      </c>
      <c r="AH4" s="124">
        <v>0</v>
      </c>
      <c r="AI4" s="123">
        <v>15</v>
      </c>
      <c r="AJ4" s="123">
        <v>0</v>
      </c>
      <c r="AK4" s="124">
        <v>0</v>
      </c>
      <c r="AL4" s="123">
        <v>9</v>
      </c>
      <c r="AM4" s="123">
        <v>0</v>
      </c>
      <c r="AN4" s="124">
        <v>0</v>
      </c>
    </row>
    <row r="5" spans="1:41" s="121" customFormat="1" hidden="1" x14ac:dyDescent="0.25">
      <c r="A5" s="113" t="s">
        <v>122</v>
      </c>
      <c r="B5" s="149">
        <f t="shared" si="1"/>
        <v>11</v>
      </c>
      <c r="C5" s="149">
        <f t="shared" si="2"/>
        <v>0</v>
      </c>
      <c r="D5" s="149">
        <f t="shared" si="0"/>
        <v>0</v>
      </c>
      <c r="E5" s="126">
        <v>0</v>
      </c>
      <c r="F5" s="126" t="s">
        <v>76</v>
      </c>
      <c r="G5" s="127" t="s">
        <v>76</v>
      </c>
      <c r="H5" s="125">
        <v>0</v>
      </c>
      <c r="I5" s="126" t="s">
        <v>76</v>
      </c>
      <c r="J5" s="127" t="s">
        <v>76</v>
      </c>
      <c r="K5" s="125">
        <v>0</v>
      </c>
      <c r="L5" s="126" t="s">
        <v>76</v>
      </c>
      <c r="M5" s="127" t="s">
        <v>76</v>
      </c>
      <c r="N5" s="125"/>
      <c r="O5" s="126"/>
      <c r="P5" s="127"/>
      <c r="Q5" s="123"/>
      <c r="R5" s="123"/>
      <c r="S5" s="124"/>
      <c r="T5" s="123"/>
      <c r="U5" s="123"/>
      <c r="V5" s="124"/>
      <c r="W5" s="123"/>
      <c r="X5" s="123"/>
      <c r="Y5" s="124"/>
      <c r="Z5" s="123"/>
      <c r="AA5" s="123"/>
      <c r="AB5" s="124"/>
      <c r="AC5" s="123"/>
      <c r="AD5" s="123"/>
      <c r="AE5" s="124"/>
      <c r="AF5" s="123"/>
      <c r="AG5" s="123"/>
      <c r="AH5" s="124"/>
      <c r="AI5" s="123">
        <v>8</v>
      </c>
      <c r="AJ5" s="123"/>
      <c r="AK5" s="124"/>
      <c r="AL5" s="123">
        <v>3</v>
      </c>
      <c r="AM5" s="123"/>
      <c r="AN5" s="124"/>
    </row>
    <row r="6" spans="1:41" s="121" customFormat="1" hidden="1" x14ac:dyDescent="0.25">
      <c r="A6" s="113" t="s">
        <v>295</v>
      </c>
      <c r="B6" s="149">
        <f t="shared" si="1"/>
        <v>36</v>
      </c>
      <c r="C6" s="149">
        <f t="shared" si="2"/>
        <v>0</v>
      </c>
      <c r="D6" s="149">
        <f t="shared" si="0"/>
        <v>0</v>
      </c>
      <c r="E6" s="123" t="s">
        <v>76</v>
      </c>
      <c r="F6" s="123" t="s">
        <v>76</v>
      </c>
      <c r="G6" s="124" t="s">
        <v>76</v>
      </c>
      <c r="H6" s="122" t="s">
        <v>76</v>
      </c>
      <c r="I6" s="123" t="s">
        <v>76</v>
      </c>
      <c r="J6" s="124" t="s">
        <v>76</v>
      </c>
      <c r="K6" s="122" t="s">
        <v>76</v>
      </c>
      <c r="L6" s="123" t="s">
        <v>76</v>
      </c>
      <c r="M6" s="124" t="s">
        <v>76</v>
      </c>
      <c r="N6" s="122" t="s">
        <v>76</v>
      </c>
      <c r="O6" s="123" t="s">
        <v>76</v>
      </c>
      <c r="P6" s="124" t="s">
        <v>76</v>
      </c>
      <c r="Q6" s="123" t="s">
        <v>76</v>
      </c>
      <c r="R6" s="123" t="s">
        <v>76</v>
      </c>
      <c r="S6" s="124" t="s">
        <v>76</v>
      </c>
      <c r="T6" s="123" t="s">
        <v>76</v>
      </c>
      <c r="U6" s="123" t="s">
        <v>76</v>
      </c>
      <c r="V6" s="124" t="s">
        <v>76</v>
      </c>
      <c r="W6" s="123" t="s">
        <v>76</v>
      </c>
      <c r="X6" s="123" t="s">
        <v>76</v>
      </c>
      <c r="Y6" s="124" t="s">
        <v>76</v>
      </c>
      <c r="Z6" s="123">
        <v>6</v>
      </c>
      <c r="AA6" s="123" t="s">
        <v>76</v>
      </c>
      <c r="AB6" s="124" t="s">
        <v>76</v>
      </c>
      <c r="AC6" s="123">
        <v>8</v>
      </c>
      <c r="AD6" s="123" t="s">
        <v>76</v>
      </c>
      <c r="AE6" s="124" t="s">
        <v>76</v>
      </c>
      <c r="AF6" s="123">
        <v>3</v>
      </c>
      <c r="AG6" s="123" t="s">
        <v>76</v>
      </c>
      <c r="AH6" s="124" t="s">
        <v>76</v>
      </c>
      <c r="AI6" s="123">
        <v>13</v>
      </c>
      <c r="AJ6" s="123"/>
      <c r="AK6" s="124"/>
      <c r="AL6" s="123">
        <v>6</v>
      </c>
      <c r="AM6" s="123"/>
      <c r="AN6" s="124"/>
    </row>
    <row r="7" spans="1:41" s="121" customFormat="1" hidden="1" x14ac:dyDescent="0.25">
      <c r="A7" s="113" t="s">
        <v>225</v>
      </c>
      <c r="B7" s="149">
        <f t="shared" si="1"/>
        <v>3</v>
      </c>
      <c r="C7" s="149">
        <f t="shared" si="2"/>
        <v>0</v>
      </c>
      <c r="D7" s="149">
        <f t="shared" si="0"/>
        <v>0</v>
      </c>
      <c r="E7" s="123" t="s">
        <v>76</v>
      </c>
      <c r="F7" s="123" t="s">
        <v>76</v>
      </c>
      <c r="G7" s="124" t="s">
        <v>76</v>
      </c>
      <c r="H7" s="122" t="s">
        <v>76</v>
      </c>
      <c r="I7" s="123" t="s">
        <v>76</v>
      </c>
      <c r="J7" s="124" t="s">
        <v>76</v>
      </c>
      <c r="K7" s="122" t="s">
        <v>76</v>
      </c>
      <c r="L7" s="123" t="s">
        <v>76</v>
      </c>
      <c r="M7" s="124" t="s">
        <v>76</v>
      </c>
      <c r="N7" s="122" t="s">
        <v>76</v>
      </c>
      <c r="O7" s="123" t="s">
        <v>76</v>
      </c>
      <c r="P7" s="124" t="s">
        <v>76</v>
      </c>
      <c r="Q7" s="123" t="s">
        <v>76</v>
      </c>
      <c r="R7" s="123" t="s">
        <v>76</v>
      </c>
      <c r="S7" s="124" t="s">
        <v>76</v>
      </c>
      <c r="T7" s="123" t="s">
        <v>76</v>
      </c>
      <c r="U7" s="123" t="s">
        <v>76</v>
      </c>
      <c r="V7" s="124" t="s">
        <v>76</v>
      </c>
      <c r="W7" s="123" t="s">
        <v>76</v>
      </c>
      <c r="X7" s="123" t="s">
        <v>76</v>
      </c>
      <c r="Y7" s="124" t="s">
        <v>76</v>
      </c>
      <c r="Z7" s="123">
        <v>0</v>
      </c>
      <c r="AA7" s="123" t="s">
        <v>76</v>
      </c>
      <c r="AB7" s="124" t="s">
        <v>76</v>
      </c>
      <c r="AC7" s="123">
        <v>0</v>
      </c>
      <c r="AD7" s="123" t="s">
        <v>76</v>
      </c>
      <c r="AE7" s="124" t="s">
        <v>76</v>
      </c>
      <c r="AF7" s="123">
        <v>1</v>
      </c>
      <c r="AG7" s="123"/>
      <c r="AH7" s="124"/>
      <c r="AI7" s="123">
        <v>2</v>
      </c>
      <c r="AJ7" s="123"/>
      <c r="AK7" s="124"/>
      <c r="AL7" s="123">
        <v>0</v>
      </c>
      <c r="AM7" s="123"/>
      <c r="AN7" s="124"/>
    </row>
    <row r="8" spans="1:41" s="121" customFormat="1" ht="15.75" hidden="1" customHeight="1" x14ac:dyDescent="0.25">
      <c r="A8" s="113" t="s">
        <v>224</v>
      </c>
      <c r="B8" s="149">
        <f t="shared" si="1"/>
        <v>44</v>
      </c>
      <c r="C8" s="149">
        <f t="shared" si="2"/>
        <v>0</v>
      </c>
      <c r="D8" s="149">
        <f t="shared" si="0"/>
        <v>0</v>
      </c>
      <c r="E8" s="123" t="s">
        <v>76</v>
      </c>
      <c r="F8" s="123" t="s">
        <v>76</v>
      </c>
      <c r="G8" s="124" t="s">
        <v>76</v>
      </c>
      <c r="H8" s="122" t="s">
        <v>76</v>
      </c>
      <c r="I8" s="123" t="s">
        <v>76</v>
      </c>
      <c r="J8" s="124" t="s">
        <v>76</v>
      </c>
      <c r="K8" s="122" t="s">
        <v>76</v>
      </c>
      <c r="L8" s="123" t="s">
        <v>76</v>
      </c>
      <c r="M8" s="124" t="s">
        <v>76</v>
      </c>
      <c r="N8" s="122" t="s">
        <v>76</v>
      </c>
      <c r="O8" s="123" t="s">
        <v>76</v>
      </c>
      <c r="P8" s="124" t="s">
        <v>76</v>
      </c>
      <c r="Q8" s="123" t="s">
        <v>76</v>
      </c>
      <c r="R8" s="123" t="s">
        <v>76</v>
      </c>
      <c r="S8" s="124" t="s">
        <v>76</v>
      </c>
      <c r="T8" s="123" t="s">
        <v>76</v>
      </c>
      <c r="U8" s="123" t="s">
        <v>76</v>
      </c>
      <c r="V8" s="124" t="s">
        <v>76</v>
      </c>
      <c r="W8" s="123" t="s">
        <v>76</v>
      </c>
      <c r="X8" s="123" t="s">
        <v>76</v>
      </c>
      <c r="Y8" s="124" t="s">
        <v>76</v>
      </c>
      <c r="Z8" s="123">
        <v>4</v>
      </c>
      <c r="AA8" s="123" t="s">
        <v>76</v>
      </c>
      <c r="AB8" s="124" t="s">
        <v>76</v>
      </c>
      <c r="AC8" s="123">
        <v>7</v>
      </c>
      <c r="AD8" s="123" t="s">
        <v>76</v>
      </c>
      <c r="AE8" s="124" t="s">
        <v>76</v>
      </c>
      <c r="AF8" s="123">
        <v>6</v>
      </c>
      <c r="AG8" s="123"/>
      <c r="AH8" s="124"/>
      <c r="AI8" s="123">
        <v>19</v>
      </c>
      <c r="AJ8" s="123"/>
      <c r="AK8" s="124"/>
      <c r="AL8" s="123">
        <v>8</v>
      </c>
      <c r="AM8" s="123"/>
      <c r="AN8" s="124"/>
    </row>
    <row r="9" spans="1:41" s="121" customFormat="1" hidden="1" x14ac:dyDescent="0.25">
      <c r="A9" s="113" t="s">
        <v>294</v>
      </c>
      <c r="B9" s="149">
        <f t="shared" si="1"/>
        <v>24</v>
      </c>
      <c r="C9" s="149">
        <f t="shared" si="2"/>
        <v>0</v>
      </c>
      <c r="D9" s="149">
        <f t="shared" si="0"/>
        <v>0</v>
      </c>
      <c r="E9" s="123">
        <v>1</v>
      </c>
      <c r="F9" s="123">
        <v>0</v>
      </c>
      <c r="G9" s="124">
        <v>0</v>
      </c>
      <c r="H9" s="122">
        <v>0</v>
      </c>
      <c r="I9" s="123">
        <v>0</v>
      </c>
      <c r="J9" s="124">
        <v>0</v>
      </c>
      <c r="K9" s="122">
        <v>0</v>
      </c>
      <c r="L9" s="123">
        <v>0</v>
      </c>
      <c r="M9" s="124">
        <v>0</v>
      </c>
      <c r="N9" s="122">
        <v>0</v>
      </c>
      <c r="O9" s="123">
        <v>0</v>
      </c>
      <c r="P9" s="124">
        <v>0</v>
      </c>
      <c r="Q9" s="123">
        <v>0</v>
      </c>
      <c r="R9" s="123">
        <v>0</v>
      </c>
      <c r="S9" s="124">
        <v>0</v>
      </c>
      <c r="T9" s="123">
        <v>1</v>
      </c>
      <c r="U9" s="123">
        <v>0</v>
      </c>
      <c r="V9" s="124">
        <v>0</v>
      </c>
      <c r="W9" s="123">
        <v>3</v>
      </c>
      <c r="X9" s="123">
        <v>0</v>
      </c>
      <c r="Y9" s="124">
        <v>0</v>
      </c>
      <c r="Z9" s="123">
        <v>1</v>
      </c>
      <c r="AA9" s="123">
        <v>0</v>
      </c>
      <c r="AB9" s="124">
        <v>0</v>
      </c>
      <c r="AC9" s="123">
        <v>3</v>
      </c>
      <c r="AD9" s="123">
        <v>0</v>
      </c>
      <c r="AE9" s="124">
        <v>0</v>
      </c>
      <c r="AF9" s="123">
        <v>4</v>
      </c>
      <c r="AG9" s="123">
        <v>0</v>
      </c>
      <c r="AH9" s="124">
        <v>0</v>
      </c>
      <c r="AI9" s="123">
        <v>7</v>
      </c>
      <c r="AJ9" s="123">
        <v>0</v>
      </c>
      <c r="AK9" s="124">
        <v>0</v>
      </c>
      <c r="AL9" s="123">
        <v>4</v>
      </c>
      <c r="AM9" s="123">
        <v>0</v>
      </c>
      <c r="AN9" s="124">
        <v>0</v>
      </c>
    </row>
    <row r="10" spans="1:41" s="121" customFormat="1" hidden="1" x14ac:dyDescent="0.25">
      <c r="A10" s="113" t="s">
        <v>293</v>
      </c>
      <c r="B10" s="149">
        <f t="shared" si="1"/>
        <v>486</v>
      </c>
      <c r="C10" s="149">
        <f t="shared" si="2"/>
        <v>0</v>
      </c>
      <c r="D10" s="149">
        <f t="shared" si="0"/>
        <v>0</v>
      </c>
      <c r="E10" s="126">
        <v>44</v>
      </c>
      <c r="F10" s="126" t="s">
        <v>76</v>
      </c>
      <c r="G10" s="127" t="s">
        <v>76</v>
      </c>
      <c r="H10" s="125">
        <v>39</v>
      </c>
      <c r="I10" s="126" t="s">
        <v>76</v>
      </c>
      <c r="J10" s="127" t="s">
        <v>76</v>
      </c>
      <c r="K10" s="122">
        <v>45</v>
      </c>
      <c r="L10" s="123" t="s">
        <v>76</v>
      </c>
      <c r="M10" s="124" t="s">
        <v>76</v>
      </c>
      <c r="N10" s="122">
        <v>34</v>
      </c>
      <c r="O10" s="123" t="s">
        <v>76</v>
      </c>
      <c r="P10" s="124" t="s">
        <v>76</v>
      </c>
      <c r="Q10" s="123">
        <v>29</v>
      </c>
      <c r="R10" s="123" t="s">
        <v>76</v>
      </c>
      <c r="S10" s="124" t="s">
        <v>76</v>
      </c>
      <c r="T10" s="123">
        <v>51</v>
      </c>
      <c r="U10" s="123" t="s">
        <v>76</v>
      </c>
      <c r="V10" s="124" t="s">
        <v>76</v>
      </c>
      <c r="W10" s="123">
        <v>38</v>
      </c>
      <c r="X10" s="123" t="s">
        <v>76</v>
      </c>
      <c r="Y10" s="124" t="s">
        <v>76</v>
      </c>
      <c r="Z10" s="123">
        <v>39</v>
      </c>
      <c r="AA10" s="123" t="s">
        <v>76</v>
      </c>
      <c r="AB10" s="124" t="s">
        <v>76</v>
      </c>
      <c r="AC10" s="123">
        <v>52</v>
      </c>
      <c r="AD10" s="123" t="s">
        <v>76</v>
      </c>
      <c r="AE10" s="124" t="s">
        <v>76</v>
      </c>
      <c r="AF10" s="123">
        <v>42</v>
      </c>
      <c r="AG10" s="123" t="s">
        <v>76</v>
      </c>
      <c r="AH10" s="124" t="s">
        <v>76</v>
      </c>
      <c r="AI10" s="123">
        <v>37</v>
      </c>
      <c r="AJ10" s="123" t="s">
        <v>258</v>
      </c>
      <c r="AK10" s="124" t="s">
        <v>258</v>
      </c>
      <c r="AL10" s="123">
        <v>36</v>
      </c>
      <c r="AM10" s="123" t="s">
        <v>258</v>
      </c>
      <c r="AN10" s="124" t="s">
        <v>258</v>
      </c>
    </row>
    <row r="11" spans="1:41" s="121" customFormat="1" ht="14.25" hidden="1" customHeight="1" x14ac:dyDescent="0.25">
      <c r="A11" s="113" t="s">
        <v>292</v>
      </c>
      <c r="B11" s="149">
        <f t="shared" si="1"/>
        <v>6</v>
      </c>
      <c r="C11" s="149">
        <f t="shared" si="2"/>
        <v>6</v>
      </c>
      <c r="D11" s="149">
        <f t="shared" si="0"/>
        <v>0</v>
      </c>
      <c r="E11" s="123" t="s">
        <v>76</v>
      </c>
      <c r="F11" s="123" t="s">
        <v>76</v>
      </c>
      <c r="G11" s="124" t="s">
        <v>76</v>
      </c>
      <c r="H11" s="122" t="s">
        <v>76</v>
      </c>
      <c r="I11" s="123" t="s">
        <v>76</v>
      </c>
      <c r="J11" s="124" t="s">
        <v>76</v>
      </c>
      <c r="K11" s="122" t="s">
        <v>76</v>
      </c>
      <c r="L11" s="123" t="s">
        <v>76</v>
      </c>
      <c r="M11" s="124" t="s">
        <v>76</v>
      </c>
      <c r="N11" s="122" t="s">
        <v>76</v>
      </c>
      <c r="O11" s="123" t="s">
        <v>76</v>
      </c>
      <c r="P11" s="124" t="s">
        <v>76</v>
      </c>
      <c r="Q11" s="126" t="s">
        <v>76</v>
      </c>
      <c r="R11" s="126" t="s">
        <v>76</v>
      </c>
      <c r="S11" s="127" t="s">
        <v>76</v>
      </c>
      <c r="T11" s="126" t="s">
        <v>76</v>
      </c>
      <c r="U11" s="126" t="s">
        <v>76</v>
      </c>
      <c r="V11" s="127" t="s">
        <v>76</v>
      </c>
      <c r="W11" s="126" t="s">
        <v>76</v>
      </c>
      <c r="X11" s="126" t="s">
        <v>76</v>
      </c>
      <c r="Y11" s="127" t="s">
        <v>76</v>
      </c>
      <c r="Z11" s="126"/>
      <c r="AA11" s="126"/>
      <c r="AB11" s="127"/>
      <c r="AC11" s="126"/>
      <c r="AD11" s="126"/>
      <c r="AE11" s="127"/>
      <c r="AF11" s="126">
        <v>0</v>
      </c>
      <c r="AG11" s="126">
        <v>0</v>
      </c>
      <c r="AH11" s="127">
        <v>0</v>
      </c>
      <c r="AI11" s="126">
        <v>6</v>
      </c>
      <c r="AJ11" s="126">
        <v>6</v>
      </c>
      <c r="AK11" s="127">
        <v>0</v>
      </c>
      <c r="AL11" s="126">
        <v>0</v>
      </c>
      <c r="AM11" s="126">
        <v>0</v>
      </c>
      <c r="AN11" s="127">
        <v>0</v>
      </c>
    </row>
    <row r="12" spans="1:41" s="66" customFormat="1" ht="14.25" hidden="1" customHeight="1" x14ac:dyDescent="0.25">
      <c r="A12" s="54" t="s">
        <v>249</v>
      </c>
      <c r="B12" s="80">
        <v>0</v>
      </c>
      <c r="C12" s="80"/>
      <c r="D12" s="80"/>
      <c r="E12" s="65"/>
      <c r="F12" s="65"/>
      <c r="G12" s="22"/>
      <c r="H12" s="64"/>
      <c r="I12" s="65"/>
      <c r="J12" s="22"/>
      <c r="K12" s="64"/>
      <c r="L12" s="65"/>
      <c r="M12" s="22"/>
      <c r="N12" s="64"/>
      <c r="O12" s="65"/>
      <c r="P12" s="22"/>
      <c r="Q12" s="135"/>
      <c r="R12" s="135"/>
      <c r="S12" s="19"/>
      <c r="T12" s="135"/>
      <c r="U12" s="135"/>
      <c r="V12" s="19"/>
      <c r="W12" s="135"/>
      <c r="X12" s="135"/>
      <c r="Y12" s="19"/>
      <c r="Z12" s="135"/>
      <c r="AA12" s="135"/>
      <c r="AB12" s="19"/>
      <c r="AC12" s="135"/>
      <c r="AD12" s="135"/>
      <c r="AE12" s="19"/>
      <c r="AF12" s="135"/>
      <c r="AG12" s="135"/>
      <c r="AH12" s="19"/>
      <c r="AI12" s="135"/>
      <c r="AJ12" s="135"/>
      <c r="AK12" s="19"/>
      <c r="AL12" s="135"/>
      <c r="AM12" s="135"/>
      <c r="AN12" s="19"/>
    </row>
    <row r="13" spans="1:41" s="121" customFormat="1" hidden="1" x14ac:dyDescent="0.25">
      <c r="A13" s="113" t="s">
        <v>291</v>
      </c>
      <c r="B13" s="149">
        <f t="shared" si="1"/>
        <v>1006</v>
      </c>
      <c r="C13" s="149">
        <f t="shared" si="2"/>
        <v>1</v>
      </c>
      <c r="D13" s="149">
        <f t="shared" si="0"/>
        <v>0</v>
      </c>
      <c r="E13" s="126">
        <v>88</v>
      </c>
      <c r="F13" s="126">
        <v>0</v>
      </c>
      <c r="G13" s="127">
        <v>0</v>
      </c>
      <c r="H13" s="125">
        <v>77</v>
      </c>
      <c r="I13" s="126">
        <v>0</v>
      </c>
      <c r="J13" s="127">
        <v>0</v>
      </c>
      <c r="K13" s="125">
        <v>78</v>
      </c>
      <c r="L13" s="126">
        <v>0</v>
      </c>
      <c r="M13" s="127">
        <v>0</v>
      </c>
      <c r="N13" s="125">
        <v>214</v>
      </c>
      <c r="O13" s="126">
        <v>0</v>
      </c>
      <c r="P13" s="127">
        <v>0</v>
      </c>
      <c r="Q13" s="126">
        <v>150</v>
      </c>
      <c r="R13" s="126">
        <v>0</v>
      </c>
      <c r="S13" s="127">
        <v>0</v>
      </c>
      <c r="T13" s="126">
        <v>92</v>
      </c>
      <c r="U13" s="126">
        <v>0</v>
      </c>
      <c r="V13" s="127">
        <v>0</v>
      </c>
      <c r="W13" s="126">
        <v>63</v>
      </c>
      <c r="X13" s="126">
        <v>0</v>
      </c>
      <c r="Y13" s="127">
        <v>0</v>
      </c>
      <c r="Z13" s="126">
        <v>61</v>
      </c>
      <c r="AA13" s="126">
        <v>1</v>
      </c>
      <c r="AB13" s="127">
        <v>0</v>
      </c>
      <c r="AC13" s="126">
        <v>12</v>
      </c>
      <c r="AD13" s="126">
        <v>0</v>
      </c>
      <c r="AE13" s="127">
        <v>0</v>
      </c>
      <c r="AF13" s="126">
        <v>19</v>
      </c>
      <c r="AG13" s="126">
        <v>0</v>
      </c>
      <c r="AH13" s="127">
        <v>0</v>
      </c>
      <c r="AI13" s="126">
        <v>108</v>
      </c>
      <c r="AJ13" s="126">
        <v>0</v>
      </c>
      <c r="AK13" s="127">
        <v>0</v>
      </c>
      <c r="AL13" s="126">
        <v>44</v>
      </c>
      <c r="AM13" s="126">
        <v>0</v>
      </c>
      <c r="AN13" s="127">
        <v>0</v>
      </c>
    </row>
    <row r="14" spans="1:41" s="121" customFormat="1" hidden="1" x14ac:dyDescent="0.25">
      <c r="A14" s="113" t="s">
        <v>290</v>
      </c>
      <c r="B14" s="149">
        <v>0</v>
      </c>
      <c r="C14" s="149">
        <f t="shared" ref="C14:C47" si="3">SUM(F14,I14,L14,O14,R14,U14,X14,AA14,AD14,AG14,AJ14,AM14)</f>
        <v>0</v>
      </c>
      <c r="D14" s="149">
        <f t="shared" ref="D14:D47" si="4">SUM(G14,J14,M14,P14,S14,V14,Y14,AB14,AE14,AH14,AK14,AN14)</f>
        <v>0</v>
      </c>
      <c r="E14" s="123" t="s">
        <v>76</v>
      </c>
      <c r="F14" s="123" t="s">
        <v>76</v>
      </c>
      <c r="G14" s="124" t="s">
        <v>76</v>
      </c>
      <c r="H14" s="122" t="s">
        <v>76</v>
      </c>
      <c r="I14" s="123" t="s">
        <v>76</v>
      </c>
      <c r="J14" s="124" t="s">
        <v>76</v>
      </c>
      <c r="K14" s="122" t="s">
        <v>76</v>
      </c>
      <c r="L14" s="123" t="s">
        <v>76</v>
      </c>
      <c r="M14" s="124" t="s">
        <v>76</v>
      </c>
      <c r="N14" s="122" t="s">
        <v>76</v>
      </c>
      <c r="O14" s="123" t="s">
        <v>76</v>
      </c>
      <c r="P14" s="124" t="s">
        <v>76</v>
      </c>
      <c r="Q14" s="123" t="s">
        <v>76</v>
      </c>
      <c r="R14" s="123" t="s">
        <v>76</v>
      </c>
      <c r="S14" s="124" t="s">
        <v>76</v>
      </c>
      <c r="T14" s="123" t="s">
        <v>76</v>
      </c>
      <c r="U14" s="123" t="s">
        <v>76</v>
      </c>
      <c r="V14" s="124" t="s">
        <v>76</v>
      </c>
      <c r="W14" s="123" t="s">
        <v>76</v>
      </c>
      <c r="X14" s="123" t="s">
        <v>76</v>
      </c>
      <c r="Y14" s="124" t="s">
        <v>76</v>
      </c>
      <c r="Z14" s="123" t="s">
        <v>76</v>
      </c>
      <c r="AA14" s="123" t="s">
        <v>76</v>
      </c>
      <c r="AB14" s="124" t="s">
        <v>76</v>
      </c>
      <c r="AC14" s="123">
        <v>22</v>
      </c>
      <c r="AD14" s="123">
        <v>0</v>
      </c>
      <c r="AE14" s="124">
        <v>0</v>
      </c>
      <c r="AF14" s="123">
        <v>1</v>
      </c>
      <c r="AG14" s="123">
        <v>0</v>
      </c>
      <c r="AH14" s="124">
        <v>0</v>
      </c>
      <c r="AI14" s="123">
        <v>0</v>
      </c>
      <c r="AJ14" s="123">
        <v>0</v>
      </c>
      <c r="AK14" s="124">
        <v>0</v>
      </c>
      <c r="AL14" s="123">
        <v>0</v>
      </c>
      <c r="AM14" s="123">
        <v>0</v>
      </c>
      <c r="AN14" s="124">
        <v>0</v>
      </c>
    </row>
    <row r="15" spans="1:41" s="121" customFormat="1" hidden="1" x14ac:dyDescent="0.25">
      <c r="A15" s="113" t="s">
        <v>289</v>
      </c>
      <c r="B15" s="149">
        <f t="shared" ref="B15:B48" si="5">SUM(E15,H15,K15,N15,Q15,T15,W15,Z15,AC15,AF15,AI15,AL15)</f>
        <v>1483</v>
      </c>
      <c r="C15" s="149">
        <f t="shared" si="3"/>
        <v>2</v>
      </c>
      <c r="D15" s="149">
        <f t="shared" si="4"/>
        <v>0</v>
      </c>
      <c r="E15" s="126">
        <v>86</v>
      </c>
      <c r="F15" s="126">
        <v>0</v>
      </c>
      <c r="G15" s="127">
        <v>0</v>
      </c>
      <c r="H15" s="125">
        <v>234</v>
      </c>
      <c r="I15" s="126">
        <v>1</v>
      </c>
      <c r="J15" s="127">
        <v>0</v>
      </c>
      <c r="K15" s="125">
        <v>246</v>
      </c>
      <c r="L15" s="126">
        <v>0</v>
      </c>
      <c r="M15" s="127">
        <v>0</v>
      </c>
      <c r="N15" s="125">
        <v>112</v>
      </c>
      <c r="O15" s="126">
        <v>0</v>
      </c>
      <c r="P15" s="127">
        <v>0</v>
      </c>
      <c r="Q15" s="126">
        <v>77</v>
      </c>
      <c r="R15" s="126">
        <v>1</v>
      </c>
      <c r="S15" s="127">
        <v>0</v>
      </c>
      <c r="T15" s="126">
        <v>152</v>
      </c>
      <c r="U15" s="126">
        <v>0</v>
      </c>
      <c r="V15" s="127">
        <v>0</v>
      </c>
      <c r="W15" s="126">
        <v>146</v>
      </c>
      <c r="X15" s="126">
        <v>0</v>
      </c>
      <c r="Y15" s="127">
        <v>0</v>
      </c>
      <c r="Z15" s="126">
        <v>109</v>
      </c>
      <c r="AA15" s="126">
        <v>0</v>
      </c>
      <c r="AB15" s="127">
        <v>0</v>
      </c>
      <c r="AC15" s="126">
        <v>128</v>
      </c>
      <c r="AD15" s="126">
        <v>0</v>
      </c>
      <c r="AE15" s="127">
        <v>0</v>
      </c>
      <c r="AF15" s="126">
        <v>82</v>
      </c>
      <c r="AG15" s="126">
        <v>0</v>
      </c>
      <c r="AH15" s="127">
        <v>0</v>
      </c>
      <c r="AI15" s="126">
        <v>69</v>
      </c>
      <c r="AJ15" s="126">
        <v>0</v>
      </c>
      <c r="AK15" s="127">
        <v>0</v>
      </c>
      <c r="AL15" s="126">
        <v>42</v>
      </c>
      <c r="AM15" s="126">
        <v>0</v>
      </c>
      <c r="AN15" s="127">
        <v>0</v>
      </c>
    </row>
    <row r="16" spans="1:41" hidden="1" x14ac:dyDescent="0.25">
      <c r="A16" s="40" t="s">
        <v>79</v>
      </c>
      <c r="B16" s="78">
        <f t="shared" si="5"/>
        <v>17</v>
      </c>
      <c r="C16" s="79">
        <f t="shared" si="3"/>
        <v>0</v>
      </c>
      <c r="D16" s="80">
        <f t="shared" si="4"/>
        <v>1</v>
      </c>
      <c r="E16" s="11">
        <v>0</v>
      </c>
      <c r="F16" s="12">
        <v>0</v>
      </c>
      <c r="G16" s="19">
        <v>0</v>
      </c>
      <c r="H16" s="20">
        <v>15</v>
      </c>
      <c r="I16" s="12">
        <v>0</v>
      </c>
      <c r="J16" s="19">
        <v>0</v>
      </c>
      <c r="K16" s="20">
        <v>0</v>
      </c>
      <c r="L16" s="12">
        <v>0</v>
      </c>
      <c r="M16" s="19">
        <v>0</v>
      </c>
      <c r="N16" s="20">
        <v>0</v>
      </c>
      <c r="O16" s="12">
        <v>0</v>
      </c>
      <c r="P16" s="19">
        <v>0</v>
      </c>
      <c r="Q16" s="11">
        <v>0</v>
      </c>
      <c r="R16" s="12">
        <v>0</v>
      </c>
      <c r="S16" s="19">
        <v>0</v>
      </c>
      <c r="T16" s="11">
        <v>2</v>
      </c>
      <c r="U16" s="12">
        <v>0</v>
      </c>
      <c r="V16" s="19">
        <v>1</v>
      </c>
      <c r="W16" s="11">
        <v>0</v>
      </c>
      <c r="X16" s="12">
        <v>0</v>
      </c>
      <c r="Y16" s="19">
        <v>0</v>
      </c>
      <c r="Z16" s="11">
        <v>0</v>
      </c>
      <c r="AA16" s="12">
        <v>0</v>
      </c>
      <c r="AB16" s="19">
        <v>0</v>
      </c>
      <c r="AC16" s="11">
        <v>0</v>
      </c>
      <c r="AD16" s="12">
        <v>0</v>
      </c>
      <c r="AE16" s="19">
        <v>0</v>
      </c>
      <c r="AF16" s="11">
        <v>0</v>
      </c>
      <c r="AG16" s="12">
        <v>0</v>
      </c>
      <c r="AH16" s="19">
        <v>0</v>
      </c>
      <c r="AI16" s="11"/>
      <c r="AJ16" s="12"/>
      <c r="AK16" s="19"/>
      <c r="AL16" s="11"/>
      <c r="AM16" s="12"/>
      <c r="AN16" s="19"/>
    </row>
    <row r="17" spans="1:40" s="121" customFormat="1" hidden="1" x14ac:dyDescent="0.25">
      <c r="A17" s="113" t="s">
        <v>279</v>
      </c>
      <c r="B17" s="149">
        <f t="shared" si="5"/>
        <v>194</v>
      </c>
      <c r="C17" s="149">
        <f t="shared" si="3"/>
        <v>0</v>
      </c>
      <c r="D17" s="149">
        <f t="shared" si="4"/>
        <v>0</v>
      </c>
      <c r="E17" s="126">
        <v>8</v>
      </c>
      <c r="F17" s="126">
        <v>0</v>
      </c>
      <c r="G17" s="127">
        <v>0</v>
      </c>
      <c r="H17" s="125">
        <v>30</v>
      </c>
      <c r="I17" s="126">
        <v>0</v>
      </c>
      <c r="J17" s="127">
        <v>0</v>
      </c>
      <c r="K17" s="125">
        <v>10</v>
      </c>
      <c r="L17" s="126">
        <v>0</v>
      </c>
      <c r="M17" s="127">
        <v>0</v>
      </c>
      <c r="N17" s="125">
        <v>16</v>
      </c>
      <c r="O17" s="126">
        <v>0</v>
      </c>
      <c r="P17" s="127">
        <v>0</v>
      </c>
      <c r="Q17" s="123">
        <v>24</v>
      </c>
      <c r="R17" s="123">
        <v>0</v>
      </c>
      <c r="S17" s="124">
        <v>0</v>
      </c>
      <c r="T17" s="123">
        <v>12</v>
      </c>
      <c r="U17" s="123">
        <v>0</v>
      </c>
      <c r="V17" s="124">
        <v>0</v>
      </c>
      <c r="W17" s="123">
        <v>21</v>
      </c>
      <c r="X17" s="123">
        <v>0</v>
      </c>
      <c r="Y17" s="124">
        <v>0</v>
      </c>
      <c r="Z17" s="123">
        <v>26</v>
      </c>
      <c r="AA17" s="123">
        <v>0</v>
      </c>
      <c r="AB17" s="124">
        <v>0</v>
      </c>
      <c r="AC17" s="123">
        <v>5</v>
      </c>
      <c r="AD17" s="123">
        <v>0</v>
      </c>
      <c r="AE17" s="124">
        <v>0</v>
      </c>
      <c r="AF17" s="123">
        <v>14</v>
      </c>
      <c r="AG17" s="123">
        <v>0</v>
      </c>
      <c r="AH17" s="124">
        <v>0</v>
      </c>
      <c r="AI17" s="123">
        <v>15</v>
      </c>
      <c r="AJ17" s="123">
        <v>0</v>
      </c>
      <c r="AK17" s="124">
        <v>0</v>
      </c>
      <c r="AL17" s="123">
        <v>13</v>
      </c>
      <c r="AM17" s="123">
        <v>0</v>
      </c>
      <c r="AN17" s="124">
        <v>0</v>
      </c>
    </row>
    <row r="18" spans="1:40" s="121" customFormat="1" hidden="1" x14ac:dyDescent="0.25">
      <c r="A18" s="113" t="s">
        <v>288</v>
      </c>
      <c r="B18" s="149">
        <f t="shared" si="5"/>
        <v>2613</v>
      </c>
      <c r="C18" s="149">
        <f t="shared" si="3"/>
        <v>149</v>
      </c>
      <c r="D18" s="149">
        <f t="shared" si="4"/>
        <v>24</v>
      </c>
      <c r="E18" s="126">
        <v>540</v>
      </c>
      <c r="F18" s="126">
        <v>0</v>
      </c>
      <c r="G18" s="127">
        <v>0</v>
      </c>
      <c r="H18" s="125">
        <v>360</v>
      </c>
      <c r="I18" s="126">
        <v>0</v>
      </c>
      <c r="J18" s="127">
        <v>0</v>
      </c>
      <c r="K18" s="122">
        <v>274</v>
      </c>
      <c r="L18" s="123">
        <v>0</v>
      </c>
      <c r="M18" s="124">
        <v>0</v>
      </c>
      <c r="N18" s="122">
        <v>311</v>
      </c>
      <c r="O18" s="123">
        <v>3</v>
      </c>
      <c r="P18" s="124">
        <v>5</v>
      </c>
      <c r="Q18" s="123">
        <v>114</v>
      </c>
      <c r="R18" s="123">
        <v>2</v>
      </c>
      <c r="S18" s="124">
        <v>3</v>
      </c>
      <c r="T18" s="123">
        <v>86</v>
      </c>
      <c r="U18" s="123">
        <v>1</v>
      </c>
      <c r="V18" s="124">
        <v>2</v>
      </c>
      <c r="W18" s="123">
        <v>70</v>
      </c>
      <c r="X18" s="123">
        <v>0</v>
      </c>
      <c r="Y18" s="124">
        <v>5</v>
      </c>
      <c r="Z18" s="123">
        <v>141</v>
      </c>
      <c r="AA18" s="123">
        <v>0</v>
      </c>
      <c r="AB18" s="124">
        <v>5</v>
      </c>
      <c r="AC18" s="123">
        <v>92</v>
      </c>
      <c r="AD18" s="123">
        <v>33</v>
      </c>
      <c r="AE18" s="124">
        <v>1</v>
      </c>
      <c r="AF18" s="123">
        <v>37</v>
      </c>
      <c r="AG18" s="123">
        <v>45</v>
      </c>
      <c r="AH18" s="124">
        <v>0</v>
      </c>
      <c r="AI18" s="123">
        <v>333</v>
      </c>
      <c r="AJ18" s="123">
        <v>25</v>
      </c>
      <c r="AK18" s="124">
        <v>3</v>
      </c>
      <c r="AL18" s="123">
        <v>255</v>
      </c>
      <c r="AM18" s="123">
        <v>40</v>
      </c>
      <c r="AN18" s="124"/>
    </row>
    <row r="19" spans="1:40" s="121" customFormat="1" hidden="1" x14ac:dyDescent="0.25">
      <c r="A19" s="113" t="s">
        <v>287</v>
      </c>
      <c r="B19" s="149">
        <f t="shared" si="5"/>
        <v>218</v>
      </c>
      <c r="C19" s="149">
        <f t="shared" si="3"/>
        <v>22</v>
      </c>
      <c r="D19" s="149">
        <f t="shared" si="4"/>
        <v>0</v>
      </c>
      <c r="E19" s="126">
        <v>21</v>
      </c>
      <c r="F19" s="126">
        <v>3</v>
      </c>
      <c r="G19" s="127">
        <v>0</v>
      </c>
      <c r="H19" s="125">
        <v>29</v>
      </c>
      <c r="I19" s="126">
        <v>2</v>
      </c>
      <c r="J19" s="127">
        <v>0</v>
      </c>
      <c r="K19" s="125">
        <v>12</v>
      </c>
      <c r="L19" s="126">
        <v>2</v>
      </c>
      <c r="M19" s="127">
        <v>0</v>
      </c>
      <c r="N19" s="125">
        <v>11</v>
      </c>
      <c r="O19" s="126">
        <v>3</v>
      </c>
      <c r="P19" s="127">
        <v>0</v>
      </c>
      <c r="Q19" s="126">
        <v>10</v>
      </c>
      <c r="R19" s="126">
        <v>1</v>
      </c>
      <c r="S19" s="127">
        <v>0</v>
      </c>
      <c r="T19" s="126">
        <v>14</v>
      </c>
      <c r="U19" s="126">
        <v>0</v>
      </c>
      <c r="V19" s="127">
        <v>0</v>
      </c>
      <c r="W19" s="126">
        <v>10</v>
      </c>
      <c r="X19" s="126">
        <v>0</v>
      </c>
      <c r="Y19" s="127">
        <v>0</v>
      </c>
      <c r="Z19" s="126">
        <v>20</v>
      </c>
      <c r="AA19" s="126">
        <v>4</v>
      </c>
      <c r="AB19" s="127">
        <v>0</v>
      </c>
      <c r="AC19" s="126">
        <v>29</v>
      </c>
      <c r="AD19" s="126">
        <v>4</v>
      </c>
      <c r="AE19" s="127">
        <v>0</v>
      </c>
      <c r="AF19" s="126">
        <v>19</v>
      </c>
      <c r="AG19" s="126">
        <v>1</v>
      </c>
      <c r="AH19" s="127">
        <v>0</v>
      </c>
      <c r="AI19" s="126">
        <v>13</v>
      </c>
      <c r="AJ19" s="126">
        <v>0</v>
      </c>
      <c r="AK19" s="127">
        <v>0</v>
      </c>
      <c r="AL19" s="126">
        <v>30</v>
      </c>
      <c r="AM19" s="126">
        <v>2</v>
      </c>
      <c r="AN19" s="127">
        <v>0</v>
      </c>
    </row>
    <row r="20" spans="1:40" s="121" customFormat="1" x14ac:dyDescent="0.25">
      <c r="A20" s="113" t="s">
        <v>286</v>
      </c>
      <c r="B20" s="149">
        <f t="shared" si="5"/>
        <v>329</v>
      </c>
      <c r="C20" s="149">
        <f t="shared" si="3"/>
        <v>0</v>
      </c>
      <c r="D20" s="149">
        <f t="shared" si="4"/>
        <v>0</v>
      </c>
      <c r="E20" s="126" t="s">
        <v>76</v>
      </c>
      <c r="F20" s="126" t="s">
        <v>76</v>
      </c>
      <c r="G20" s="127" t="s">
        <v>76</v>
      </c>
      <c r="H20" s="125" t="s">
        <v>76</v>
      </c>
      <c r="I20" s="126" t="s">
        <v>76</v>
      </c>
      <c r="J20" s="127" t="s">
        <v>76</v>
      </c>
      <c r="K20" s="125">
        <v>17</v>
      </c>
      <c r="L20" s="126" t="s">
        <v>76</v>
      </c>
      <c r="M20" s="127" t="s">
        <v>76</v>
      </c>
      <c r="N20" s="125">
        <v>14</v>
      </c>
      <c r="O20" s="126" t="s">
        <v>76</v>
      </c>
      <c r="P20" s="127" t="s">
        <v>76</v>
      </c>
      <c r="Q20" s="123">
        <v>11</v>
      </c>
      <c r="R20" s="123" t="s">
        <v>76</v>
      </c>
      <c r="S20" s="124" t="s">
        <v>76</v>
      </c>
      <c r="T20" s="123">
        <v>9</v>
      </c>
      <c r="U20" s="123" t="s">
        <v>76</v>
      </c>
      <c r="V20" s="124" t="s">
        <v>76</v>
      </c>
      <c r="W20" s="123">
        <v>19</v>
      </c>
      <c r="X20" s="123" t="s">
        <v>76</v>
      </c>
      <c r="Y20" s="124" t="s">
        <v>76</v>
      </c>
      <c r="Z20" s="123">
        <v>79</v>
      </c>
      <c r="AA20" s="123" t="s">
        <v>76</v>
      </c>
      <c r="AB20" s="124" t="s">
        <v>76</v>
      </c>
      <c r="AC20" s="123">
        <v>58</v>
      </c>
      <c r="AD20" s="123" t="s">
        <v>76</v>
      </c>
      <c r="AE20" s="124" t="s">
        <v>76</v>
      </c>
      <c r="AF20" s="123">
        <v>36</v>
      </c>
      <c r="AG20" s="123" t="s">
        <v>76</v>
      </c>
      <c r="AH20" s="124" t="s">
        <v>76</v>
      </c>
      <c r="AI20" s="123">
        <v>34</v>
      </c>
      <c r="AJ20" s="123">
        <v>0</v>
      </c>
      <c r="AK20" s="124">
        <v>0</v>
      </c>
      <c r="AL20" s="123">
        <v>52</v>
      </c>
      <c r="AM20" s="123">
        <v>0</v>
      </c>
      <c r="AN20" s="124">
        <v>0</v>
      </c>
    </row>
    <row r="21" spans="1:40" s="121" customFormat="1" hidden="1" x14ac:dyDescent="0.25">
      <c r="A21" s="113" t="s">
        <v>285</v>
      </c>
      <c r="B21" s="149">
        <f t="shared" si="5"/>
        <v>21</v>
      </c>
      <c r="C21" s="149">
        <f t="shared" si="3"/>
        <v>0</v>
      </c>
      <c r="D21" s="149">
        <f t="shared" si="4"/>
        <v>0</v>
      </c>
      <c r="E21" s="126">
        <v>2</v>
      </c>
      <c r="F21" s="126">
        <v>0</v>
      </c>
      <c r="G21" s="127">
        <v>0</v>
      </c>
      <c r="H21" s="125">
        <v>2</v>
      </c>
      <c r="I21" s="126">
        <v>0</v>
      </c>
      <c r="J21" s="127">
        <v>0</v>
      </c>
      <c r="K21" s="125">
        <v>1</v>
      </c>
      <c r="L21" s="126">
        <v>0</v>
      </c>
      <c r="M21" s="127">
        <v>0</v>
      </c>
      <c r="N21" s="125">
        <v>1</v>
      </c>
      <c r="O21" s="126">
        <v>0</v>
      </c>
      <c r="P21" s="127">
        <v>0</v>
      </c>
      <c r="Q21" s="126">
        <v>3</v>
      </c>
      <c r="R21" s="126">
        <v>0</v>
      </c>
      <c r="S21" s="127">
        <v>0</v>
      </c>
      <c r="T21" s="126">
        <v>2</v>
      </c>
      <c r="U21" s="126">
        <v>0</v>
      </c>
      <c r="V21" s="127">
        <v>0</v>
      </c>
      <c r="W21" s="126">
        <v>1</v>
      </c>
      <c r="X21" s="126">
        <v>0</v>
      </c>
      <c r="Y21" s="127">
        <v>0</v>
      </c>
      <c r="Z21" s="126">
        <v>1</v>
      </c>
      <c r="AA21" s="126">
        <v>0</v>
      </c>
      <c r="AB21" s="127">
        <v>0</v>
      </c>
      <c r="AC21" s="126">
        <v>2</v>
      </c>
      <c r="AD21" s="126">
        <v>0</v>
      </c>
      <c r="AE21" s="127">
        <v>0</v>
      </c>
      <c r="AF21" s="126">
        <v>3</v>
      </c>
      <c r="AG21" s="126">
        <v>0</v>
      </c>
      <c r="AH21" s="127">
        <v>0</v>
      </c>
      <c r="AI21" s="126">
        <v>1</v>
      </c>
      <c r="AJ21" s="126">
        <v>0</v>
      </c>
      <c r="AK21" s="127">
        <v>0</v>
      </c>
      <c r="AL21" s="126">
        <v>2</v>
      </c>
      <c r="AM21" s="126">
        <v>0</v>
      </c>
      <c r="AN21" s="127">
        <v>0</v>
      </c>
    </row>
    <row r="22" spans="1:40" s="121" customFormat="1" x14ac:dyDescent="0.25">
      <c r="A22" s="113" t="s">
        <v>284</v>
      </c>
      <c r="B22" s="149">
        <f t="shared" si="5"/>
        <v>75</v>
      </c>
      <c r="C22" s="149">
        <f t="shared" si="3"/>
        <v>0</v>
      </c>
      <c r="D22" s="149">
        <f t="shared" si="4"/>
        <v>0</v>
      </c>
      <c r="E22" s="126">
        <v>8</v>
      </c>
      <c r="F22" s="126">
        <v>0</v>
      </c>
      <c r="G22" s="127">
        <v>0</v>
      </c>
      <c r="H22" s="125">
        <v>24</v>
      </c>
      <c r="I22" s="126">
        <v>0</v>
      </c>
      <c r="J22" s="127">
        <v>0</v>
      </c>
      <c r="K22" s="125">
        <v>9</v>
      </c>
      <c r="L22" s="126">
        <v>0</v>
      </c>
      <c r="M22" s="127">
        <v>0</v>
      </c>
      <c r="N22" s="125">
        <v>4</v>
      </c>
      <c r="O22" s="126">
        <v>0</v>
      </c>
      <c r="P22" s="127">
        <v>0</v>
      </c>
      <c r="Q22" s="123">
        <v>2</v>
      </c>
      <c r="R22" s="123">
        <v>0</v>
      </c>
      <c r="S22" s="124">
        <v>0</v>
      </c>
      <c r="T22" s="123">
        <v>6</v>
      </c>
      <c r="U22" s="123">
        <v>0</v>
      </c>
      <c r="V22" s="124">
        <v>0</v>
      </c>
      <c r="W22" s="123">
        <v>10</v>
      </c>
      <c r="X22" s="123">
        <v>0</v>
      </c>
      <c r="Y22" s="124">
        <v>0</v>
      </c>
      <c r="Z22" s="123">
        <v>4</v>
      </c>
      <c r="AA22" s="123">
        <v>0</v>
      </c>
      <c r="AB22" s="124">
        <v>0</v>
      </c>
      <c r="AC22" s="123">
        <v>3</v>
      </c>
      <c r="AD22" s="123">
        <v>0</v>
      </c>
      <c r="AE22" s="124">
        <v>0</v>
      </c>
      <c r="AF22" s="123">
        <v>0</v>
      </c>
      <c r="AG22" s="123">
        <v>0</v>
      </c>
      <c r="AH22" s="124">
        <v>0</v>
      </c>
      <c r="AI22" s="123">
        <v>5</v>
      </c>
      <c r="AJ22" s="123">
        <v>0</v>
      </c>
      <c r="AK22" s="124">
        <v>0</v>
      </c>
      <c r="AL22" s="123">
        <v>0</v>
      </c>
      <c r="AM22" s="123">
        <v>0</v>
      </c>
      <c r="AN22" s="124">
        <v>0</v>
      </c>
    </row>
    <row r="23" spans="1:40" s="121" customFormat="1" hidden="1" x14ac:dyDescent="0.25">
      <c r="A23" s="113" t="s">
        <v>283</v>
      </c>
      <c r="B23" s="149">
        <f t="shared" si="5"/>
        <v>139</v>
      </c>
      <c r="C23" s="149">
        <f t="shared" si="3"/>
        <v>0</v>
      </c>
      <c r="D23" s="149">
        <f t="shared" si="4"/>
        <v>0</v>
      </c>
      <c r="E23" s="123" t="s">
        <v>76</v>
      </c>
      <c r="F23" s="123" t="s">
        <v>76</v>
      </c>
      <c r="G23" s="124" t="s">
        <v>76</v>
      </c>
      <c r="H23" s="122" t="s">
        <v>76</v>
      </c>
      <c r="I23" s="123" t="s">
        <v>76</v>
      </c>
      <c r="J23" s="124" t="s">
        <v>76</v>
      </c>
      <c r="K23" s="122" t="s">
        <v>76</v>
      </c>
      <c r="L23" s="123" t="s">
        <v>76</v>
      </c>
      <c r="M23" s="124" t="s">
        <v>76</v>
      </c>
      <c r="N23" s="122" t="s">
        <v>76</v>
      </c>
      <c r="O23" s="123" t="s">
        <v>76</v>
      </c>
      <c r="P23" s="124" t="s">
        <v>76</v>
      </c>
      <c r="Q23" s="123" t="s">
        <v>76</v>
      </c>
      <c r="R23" s="123" t="s">
        <v>76</v>
      </c>
      <c r="S23" s="124" t="s">
        <v>76</v>
      </c>
      <c r="T23" s="123" t="s">
        <v>76</v>
      </c>
      <c r="U23" s="123" t="s">
        <v>76</v>
      </c>
      <c r="V23" s="124" t="s">
        <v>76</v>
      </c>
      <c r="W23" s="123" t="s">
        <v>76</v>
      </c>
      <c r="X23" s="123" t="s">
        <v>76</v>
      </c>
      <c r="Y23" s="124" t="s">
        <v>76</v>
      </c>
      <c r="Z23" s="123">
        <v>24</v>
      </c>
      <c r="AA23" s="123">
        <v>0</v>
      </c>
      <c r="AB23" s="124">
        <v>0</v>
      </c>
      <c r="AC23" s="123">
        <v>30</v>
      </c>
      <c r="AD23" s="123">
        <v>0</v>
      </c>
      <c r="AE23" s="124">
        <v>0</v>
      </c>
      <c r="AF23" s="123">
        <v>50</v>
      </c>
      <c r="AG23" s="123">
        <v>0</v>
      </c>
      <c r="AH23" s="124">
        <v>0</v>
      </c>
      <c r="AI23" s="123">
        <v>20</v>
      </c>
      <c r="AJ23" s="123">
        <v>0</v>
      </c>
      <c r="AK23" s="124">
        <v>0</v>
      </c>
      <c r="AL23" s="123">
        <v>15</v>
      </c>
      <c r="AM23" s="123">
        <v>0</v>
      </c>
      <c r="AN23" s="124">
        <v>0</v>
      </c>
    </row>
    <row r="24" spans="1:40" s="121" customFormat="1" hidden="1" x14ac:dyDescent="0.25">
      <c r="A24" s="113" t="s">
        <v>282</v>
      </c>
      <c r="B24" s="149">
        <f t="shared" si="5"/>
        <v>32</v>
      </c>
      <c r="C24" s="149">
        <f t="shared" si="3"/>
        <v>0</v>
      </c>
      <c r="D24" s="149">
        <f t="shared" si="4"/>
        <v>0</v>
      </c>
      <c r="E24" s="123" t="s">
        <v>76</v>
      </c>
      <c r="F24" s="123" t="s">
        <v>76</v>
      </c>
      <c r="G24" s="124" t="s">
        <v>76</v>
      </c>
      <c r="H24" s="122" t="s">
        <v>76</v>
      </c>
      <c r="I24" s="123" t="s">
        <v>76</v>
      </c>
      <c r="J24" s="124" t="s">
        <v>76</v>
      </c>
      <c r="K24" s="122" t="s">
        <v>76</v>
      </c>
      <c r="L24" s="123" t="s">
        <v>76</v>
      </c>
      <c r="M24" s="124" t="s">
        <v>76</v>
      </c>
      <c r="N24" s="122" t="s">
        <v>76</v>
      </c>
      <c r="O24" s="123" t="s">
        <v>76</v>
      </c>
      <c r="P24" s="124" t="s">
        <v>76</v>
      </c>
      <c r="Q24" s="123" t="s">
        <v>76</v>
      </c>
      <c r="R24" s="123" t="s">
        <v>76</v>
      </c>
      <c r="S24" s="124" t="s">
        <v>76</v>
      </c>
      <c r="T24" s="123" t="s">
        <v>76</v>
      </c>
      <c r="U24" s="123" t="s">
        <v>76</v>
      </c>
      <c r="V24" s="124" t="s">
        <v>76</v>
      </c>
      <c r="W24" s="123" t="s">
        <v>76</v>
      </c>
      <c r="X24" s="123" t="s">
        <v>76</v>
      </c>
      <c r="Y24" s="124" t="s">
        <v>76</v>
      </c>
      <c r="Z24" s="123">
        <v>0</v>
      </c>
      <c r="AA24" s="123">
        <v>0</v>
      </c>
      <c r="AB24" s="124">
        <v>0</v>
      </c>
      <c r="AC24" s="123">
        <v>0</v>
      </c>
      <c r="AD24" s="123">
        <v>0</v>
      </c>
      <c r="AE24" s="124">
        <v>0</v>
      </c>
      <c r="AF24" s="123">
        <v>18</v>
      </c>
      <c r="AG24" s="123">
        <v>0</v>
      </c>
      <c r="AH24" s="124">
        <v>0</v>
      </c>
      <c r="AI24" s="123">
        <v>7</v>
      </c>
      <c r="AJ24" s="123">
        <v>0</v>
      </c>
      <c r="AK24" s="124">
        <v>0</v>
      </c>
      <c r="AL24" s="123">
        <v>7</v>
      </c>
      <c r="AM24" s="123">
        <v>0</v>
      </c>
      <c r="AN24" s="124">
        <v>0</v>
      </c>
    </row>
    <row r="25" spans="1:40" ht="15" hidden="1" customHeight="1" x14ac:dyDescent="0.25">
      <c r="A25" s="40" t="s">
        <v>298</v>
      </c>
      <c r="B25" s="78">
        <f t="shared" si="5"/>
        <v>4</v>
      </c>
      <c r="C25" s="79">
        <f t="shared" si="3"/>
        <v>0</v>
      </c>
      <c r="D25" s="80">
        <f t="shared" si="4"/>
        <v>0</v>
      </c>
      <c r="E25" s="9">
        <v>4</v>
      </c>
      <c r="F25" s="10" t="s">
        <v>76</v>
      </c>
      <c r="G25" s="22" t="s">
        <v>76</v>
      </c>
      <c r="H25" s="18">
        <v>0</v>
      </c>
      <c r="I25" s="10" t="s">
        <v>76</v>
      </c>
      <c r="J25" s="22" t="s">
        <v>76</v>
      </c>
      <c r="K25" s="18">
        <v>0</v>
      </c>
      <c r="L25" s="10" t="s">
        <v>76</v>
      </c>
      <c r="M25" s="22" t="s">
        <v>76</v>
      </c>
      <c r="N25" s="18">
        <v>0</v>
      </c>
      <c r="O25" s="10" t="s">
        <v>76</v>
      </c>
      <c r="P25" s="22" t="s">
        <v>76</v>
      </c>
      <c r="Q25" s="9">
        <v>0</v>
      </c>
      <c r="R25" s="10" t="s">
        <v>76</v>
      </c>
      <c r="S25" s="22" t="s">
        <v>76</v>
      </c>
      <c r="T25" s="9">
        <v>0</v>
      </c>
      <c r="U25" s="10" t="s">
        <v>76</v>
      </c>
      <c r="V25" s="22" t="s">
        <v>76</v>
      </c>
      <c r="W25" s="9">
        <v>0</v>
      </c>
      <c r="X25" s="10" t="s">
        <v>76</v>
      </c>
      <c r="Y25" s="22" t="s">
        <v>76</v>
      </c>
      <c r="Z25" s="9">
        <v>0</v>
      </c>
      <c r="AA25" s="10" t="s">
        <v>76</v>
      </c>
      <c r="AB25" s="22" t="s">
        <v>76</v>
      </c>
      <c r="AC25" s="9"/>
      <c r="AD25" s="10"/>
      <c r="AE25" s="22"/>
      <c r="AF25" s="9"/>
      <c r="AG25" s="10"/>
      <c r="AH25" s="22"/>
      <c r="AI25" s="9"/>
      <c r="AJ25" s="10"/>
      <c r="AK25" s="22"/>
      <c r="AL25" s="9"/>
      <c r="AM25" s="10"/>
      <c r="AN25" s="22"/>
    </row>
    <row r="26" spans="1:40" s="66" customFormat="1" hidden="1" x14ac:dyDescent="0.25">
      <c r="A26" s="54" t="s">
        <v>141</v>
      </c>
      <c r="B26" s="80">
        <f t="shared" si="5"/>
        <v>0</v>
      </c>
      <c r="C26" s="80">
        <f t="shared" si="3"/>
        <v>0</v>
      </c>
      <c r="D26" s="80">
        <f t="shared" si="4"/>
        <v>0</v>
      </c>
      <c r="E26" s="65" t="s">
        <v>76</v>
      </c>
      <c r="F26" s="65" t="s">
        <v>76</v>
      </c>
      <c r="G26" s="22" t="s">
        <v>76</v>
      </c>
      <c r="H26" s="64" t="s">
        <v>76</v>
      </c>
      <c r="I26" s="65" t="s">
        <v>76</v>
      </c>
      <c r="J26" s="22" t="s">
        <v>76</v>
      </c>
      <c r="K26" s="64" t="s">
        <v>76</v>
      </c>
      <c r="L26" s="65" t="s">
        <v>76</v>
      </c>
      <c r="M26" s="22" t="s">
        <v>76</v>
      </c>
      <c r="N26" s="64" t="s">
        <v>76</v>
      </c>
      <c r="O26" s="65" t="s">
        <v>76</v>
      </c>
      <c r="P26" s="22" t="s">
        <v>76</v>
      </c>
      <c r="Q26" s="65" t="s">
        <v>76</v>
      </c>
      <c r="R26" s="65" t="s">
        <v>76</v>
      </c>
      <c r="S26" s="22" t="s">
        <v>76</v>
      </c>
      <c r="T26" s="65"/>
      <c r="U26" s="65"/>
      <c r="V26" s="22"/>
      <c r="W26" s="65"/>
      <c r="X26" s="65"/>
      <c r="Y26" s="22"/>
      <c r="Z26" s="65"/>
      <c r="AA26" s="65"/>
      <c r="AB26" s="22"/>
      <c r="AC26" s="65"/>
      <c r="AD26" s="65"/>
      <c r="AE26" s="22"/>
      <c r="AF26" s="65"/>
      <c r="AG26" s="65"/>
      <c r="AH26" s="22"/>
      <c r="AI26" s="65"/>
      <c r="AJ26" s="65"/>
      <c r="AK26" s="22"/>
      <c r="AL26" s="65"/>
      <c r="AM26" s="65"/>
      <c r="AN26" s="22"/>
    </row>
    <row r="27" spans="1:40" s="121" customFormat="1" hidden="1" x14ac:dyDescent="0.25">
      <c r="A27" s="113" t="s">
        <v>281</v>
      </c>
      <c r="B27" s="149">
        <f t="shared" si="5"/>
        <v>136</v>
      </c>
      <c r="C27" s="149">
        <f t="shared" si="3"/>
        <v>1</v>
      </c>
      <c r="D27" s="149">
        <f t="shared" si="4"/>
        <v>0</v>
      </c>
      <c r="E27" s="126">
        <v>13</v>
      </c>
      <c r="F27" s="126">
        <v>0</v>
      </c>
      <c r="G27" s="127">
        <v>0</v>
      </c>
      <c r="H27" s="125">
        <v>14</v>
      </c>
      <c r="I27" s="126">
        <v>0</v>
      </c>
      <c r="J27" s="127">
        <v>0</v>
      </c>
      <c r="K27" s="125">
        <v>8</v>
      </c>
      <c r="L27" s="126">
        <v>0</v>
      </c>
      <c r="M27" s="127">
        <v>0</v>
      </c>
      <c r="N27" s="125">
        <v>1</v>
      </c>
      <c r="O27" s="126">
        <v>0</v>
      </c>
      <c r="P27" s="127">
        <v>0</v>
      </c>
      <c r="Q27" s="126">
        <v>1</v>
      </c>
      <c r="R27" s="126">
        <v>0</v>
      </c>
      <c r="S27" s="127">
        <v>0</v>
      </c>
      <c r="T27" s="126">
        <v>1</v>
      </c>
      <c r="U27" s="126">
        <v>0</v>
      </c>
      <c r="V27" s="127">
        <v>0</v>
      </c>
      <c r="W27" s="126">
        <v>13</v>
      </c>
      <c r="X27" s="126">
        <v>0</v>
      </c>
      <c r="Y27" s="127">
        <v>0</v>
      </c>
      <c r="Z27" s="126">
        <v>24</v>
      </c>
      <c r="AA27" s="126">
        <v>0</v>
      </c>
      <c r="AB27" s="127">
        <v>0</v>
      </c>
      <c r="AC27" s="126">
        <v>3</v>
      </c>
      <c r="AD27" s="126">
        <v>0</v>
      </c>
      <c r="AE27" s="127">
        <v>0</v>
      </c>
      <c r="AF27" s="126">
        <v>24</v>
      </c>
      <c r="AG27" s="126">
        <v>1</v>
      </c>
      <c r="AH27" s="127">
        <v>0</v>
      </c>
      <c r="AI27" s="126">
        <v>27</v>
      </c>
      <c r="AJ27" s="126">
        <v>0</v>
      </c>
      <c r="AK27" s="127">
        <v>0</v>
      </c>
      <c r="AL27" s="126">
        <v>7</v>
      </c>
      <c r="AM27" s="126">
        <v>0</v>
      </c>
      <c r="AN27" s="127">
        <v>0</v>
      </c>
    </row>
    <row r="28" spans="1:40" s="66" customFormat="1" hidden="1" x14ac:dyDescent="0.25">
      <c r="A28" s="54" t="s">
        <v>250</v>
      </c>
      <c r="B28" s="80">
        <v>0</v>
      </c>
      <c r="C28" s="80"/>
      <c r="D28" s="80"/>
      <c r="E28" s="135"/>
      <c r="F28" s="135"/>
      <c r="G28" s="19"/>
      <c r="H28" s="136"/>
      <c r="I28" s="135"/>
      <c r="J28" s="19"/>
      <c r="K28" s="136"/>
      <c r="L28" s="135"/>
      <c r="M28" s="19"/>
      <c r="N28" s="136"/>
      <c r="O28" s="135"/>
      <c r="P28" s="19"/>
      <c r="Q28" s="135"/>
      <c r="R28" s="135"/>
      <c r="S28" s="19"/>
      <c r="T28" s="135"/>
      <c r="U28" s="135"/>
      <c r="V28" s="19"/>
      <c r="W28" s="135"/>
      <c r="X28" s="135"/>
      <c r="Y28" s="19"/>
      <c r="Z28" s="135"/>
      <c r="AA28" s="135"/>
      <c r="AB28" s="19"/>
      <c r="AC28" s="135"/>
      <c r="AD28" s="135"/>
      <c r="AE28" s="19"/>
      <c r="AF28" s="135"/>
      <c r="AG28" s="135"/>
      <c r="AH28" s="19"/>
      <c r="AI28" s="135"/>
      <c r="AJ28" s="135"/>
      <c r="AK28" s="19"/>
      <c r="AL28" s="135"/>
      <c r="AM28" s="135"/>
      <c r="AN28" s="19">
        <v>0</v>
      </c>
    </row>
    <row r="29" spans="1:40" s="121" customFormat="1" hidden="1" x14ac:dyDescent="0.25">
      <c r="A29" s="113" t="s">
        <v>280</v>
      </c>
      <c r="B29" s="149">
        <f>SUM(E29,H29,K29,N29,Q29,T29,W29,Z29,AC29,AF29,AI29,AL29)</f>
        <v>126</v>
      </c>
      <c r="C29" s="149">
        <f t="shared" si="3"/>
        <v>0</v>
      </c>
      <c r="D29" s="149">
        <f t="shared" si="4"/>
        <v>0</v>
      </c>
      <c r="E29" s="126">
        <v>21</v>
      </c>
      <c r="F29" s="126">
        <v>0</v>
      </c>
      <c r="G29" s="127">
        <v>0</v>
      </c>
      <c r="H29" s="125">
        <v>14</v>
      </c>
      <c r="I29" s="126">
        <v>0</v>
      </c>
      <c r="J29" s="127">
        <v>0</v>
      </c>
      <c r="K29" s="125">
        <v>15</v>
      </c>
      <c r="L29" s="126">
        <v>0</v>
      </c>
      <c r="M29" s="127">
        <v>0</v>
      </c>
      <c r="N29" s="125">
        <v>13</v>
      </c>
      <c r="O29" s="126">
        <v>0</v>
      </c>
      <c r="P29" s="127">
        <v>0</v>
      </c>
      <c r="Q29" s="123">
        <v>12</v>
      </c>
      <c r="R29" s="123">
        <v>0</v>
      </c>
      <c r="S29" s="124">
        <v>0</v>
      </c>
      <c r="T29" s="123">
        <v>9</v>
      </c>
      <c r="U29" s="123">
        <v>0</v>
      </c>
      <c r="V29" s="124">
        <v>0</v>
      </c>
      <c r="W29" s="123">
        <v>8</v>
      </c>
      <c r="X29" s="123">
        <v>0</v>
      </c>
      <c r="Y29" s="124">
        <v>0</v>
      </c>
      <c r="Z29" s="123">
        <v>6</v>
      </c>
      <c r="AA29" s="123">
        <v>0</v>
      </c>
      <c r="AB29" s="124">
        <v>0</v>
      </c>
      <c r="AC29" s="123">
        <v>10</v>
      </c>
      <c r="AD29" s="123">
        <v>0</v>
      </c>
      <c r="AE29" s="124">
        <v>0</v>
      </c>
      <c r="AF29" s="123">
        <v>5</v>
      </c>
      <c r="AG29" s="123">
        <v>0</v>
      </c>
      <c r="AH29" s="124">
        <v>0</v>
      </c>
      <c r="AI29" s="123">
        <v>5</v>
      </c>
      <c r="AJ29" s="123">
        <v>0</v>
      </c>
      <c r="AK29" s="124">
        <v>0</v>
      </c>
      <c r="AL29" s="123">
        <v>8</v>
      </c>
      <c r="AM29" s="123">
        <v>0</v>
      </c>
      <c r="AN29" s="124">
        <v>0</v>
      </c>
    </row>
    <row r="30" spans="1:40" s="121" customFormat="1" hidden="1" x14ac:dyDescent="0.25">
      <c r="A30" s="113" t="s">
        <v>241</v>
      </c>
      <c r="B30" s="149">
        <f t="shared" si="5"/>
        <v>66</v>
      </c>
      <c r="C30" s="149">
        <f t="shared" si="3"/>
        <v>7</v>
      </c>
      <c r="D30" s="149">
        <f t="shared" si="4"/>
        <v>0</v>
      </c>
      <c r="E30" s="126">
        <v>19</v>
      </c>
      <c r="F30" s="126">
        <v>1</v>
      </c>
      <c r="G30" s="127">
        <v>0</v>
      </c>
      <c r="H30" s="125">
        <v>23</v>
      </c>
      <c r="I30" s="126">
        <v>6</v>
      </c>
      <c r="J30" s="127">
        <v>0</v>
      </c>
      <c r="K30" s="125">
        <v>10</v>
      </c>
      <c r="L30" s="126">
        <v>0</v>
      </c>
      <c r="M30" s="127">
        <v>0</v>
      </c>
      <c r="N30" s="125">
        <v>0</v>
      </c>
      <c r="O30" s="126">
        <v>0</v>
      </c>
      <c r="P30" s="127">
        <v>0</v>
      </c>
      <c r="Q30" s="126">
        <v>0</v>
      </c>
      <c r="R30" s="126">
        <v>0</v>
      </c>
      <c r="S30" s="127">
        <v>0</v>
      </c>
      <c r="T30" s="126">
        <v>0</v>
      </c>
      <c r="U30" s="126">
        <v>0</v>
      </c>
      <c r="V30" s="127">
        <v>0</v>
      </c>
      <c r="W30" s="126">
        <v>0</v>
      </c>
      <c r="X30" s="126">
        <v>0</v>
      </c>
      <c r="Y30" s="127">
        <v>0</v>
      </c>
      <c r="Z30" s="126">
        <v>0</v>
      </c>
      <c r="AA30" s="126">
        <v>0</v>
      </c>
      <c r="AB30" s="127">
        <v>0</v>
      </c>
      <c r="AC30" s="126">
        <v>10</v>
      </c>
      <c r="AD30" s="126">
        <v>0</v>
      </c>
      <c r="AE30" s="127">
        <v>0</v>
      </c>
      <c r="AF30" s="126">
        <v>4</v>
      </c>
      <c r="AG30" s="126">
        <v>0</v>
      </c>
      <c r="AH30" s="127">
        <v>0</v>
      </c>
      <c r="AI30" s="126">
        <v>0</v>
      </c>
      <c r="AJ30" s="126">
        <v>0</v>
      </c>
      <c r="AK30" s="127">
        <v>0</v>
      </c>
      <c r="AL30" s="126">
        <v>0</v>
      </c>
      <c r="AM30" s="126">
        <v>0</v>
      </c>
      <c r="AN30" s="127">
        <v>0</v>
      </c>
    </row>
    <row r="31" spans="1:40" s="121" customFormat="1" hidden="1" x14ac:dyDescent="0.25">
      <c r="A31" s="113" t="s">
        <v>160</v>
      </c>
      <c r="B31" s="149">
        <f t="shared" si="5"/>
        <v>8</v>
      </c>
      <c r="C31" s="149">
        <f t="shared" si="3"/>
        <v>1</v>
      </c>
      <c r="D31" s="149">
        <f t="shared" si="4"/>
        <v>1</v>
      </c>
      <c r="E31" s="123">
        <v>1</v>
      </c>
      <c r="F31" s="123">
        <v>0</v>
      </c>
      <c r="G31" s="124">
        <v>0</v>
      </c>
      <c r="H31" s="122">
        <v>1</v>
      </c>
      <c r="I31" s="123">
        <v>0</v>
      </c>
      <c r="J31" s="124">
        <v>0</v>
      </c>
      <c r="K31" s="122">
        <v>1</v>
      </c>
      <c r="L31" s="123">
        <v>0</v>
      </c>
      <c r="M31" s="124">
        <v>0</v>
      </c>
      <c r="N31" s="122">
        <v>1</v>
      </c>
      <c r="O31" s="123">
        <v>0</v>
      </c>
      <c r="P31" s="124">
        <v>0</v>
      </c>
      <c r="Q31" s="123">
        <v>0</v>
      </c>
      <c r="R31" s="123">
        <v>0</v>
      </c>
      <c r="S31" s="124">
        <v>0</v>
      </c>
      <c r="T31" s="123">
        <v>0</v>
      </c>
      <c r="U31" s="123">
        <v>0</v>
      </c>
      <c r="V31" s="124">
        <v>0</v>
      </c>
      <c r="W31" s="123">
        <v>1</v>
      </c>
      <c r="X31" s="123">
        <v>1</v>
      </c>
      <c r="Y31" s="124">
        <v>1</v>
      </c>
      <c r="Z31" s="123">
        <v>2</v>
      </c>
      <c r="AA31" s="123">
        <v>0</v>
      </c>
      <c r="AB31" s="124">
        <v>0</v>
      </c>
      <c r="AC31" s="123">
        <v>0</v>
      </c>
      <c r="AD31" s="123">
        <v>0</v>
      </c>
      <c r="AE31" s="124">
        <v>0</v>
      </c>
      <c r="AF31" s="123">
        <v>0</v>
      </c>
      <c r="AG31" s="123"/>
      <c r="AH31" s="124"/>
      <c r="AI31" s="123">
        <v>0</v>
      </c>
      <c r="AJ31" s="123"/>
      <c r="AK31" s="124"/>
      <c r="AL31" s="123">
        <v>1</v>
      </c>
      <c r="AM31" s="123"/>
      <c r="AN31" s="124"/>
    </row>
    <row r="32" spans="1:40" s="121" customFormat="1" hidden="1" x14ac:dyDescent="0.25">
      <c r="A32" s="113" t="s">
        <v>28</v>
      </c>
      <c r="B32" s="149">
        <f t="shared" si="5"/>
        <v>55</v>
      </c>
      <c r="C32" s="149">
        <f t="shared" si="3"/>
        <v>0</v>
      </c>
      <c r="D32" s="149">
        <f t="shared" si="4"/>
        <v>2</v>
      </c>
      <c r="E32" s="126">
        <v>9</v>
      </c>
      <c r="F32" s="126">
        <v>0</v>
      </c>
      <c r="G32" s="127">
        <v>0</v>
      </c>
      <c r="H32" s="125">
        <v>4</v>
      </c>
      <c r="I32" s="126">
        <v>0</v>
      </c>
      <c r="J32" s="127">
        <v>1</v>
      </c>
      <c r="K32" s="125">
        <v>3</v>
      </c>
      <c r="L32" s="126">
        <v>0</v>
      </c>
      <c r="M32" s="127">
        <v>0</v>
      </c>
      <c r="N32" s="125">
        <v>0</v>
      </c>
      <c r="O32" s="126">
        <v>0</v>
      </c>
      <c r="P32" s="127">
        <v>0</v>
      </c>
      <c r="Q32" s="123">
        <v>0</v>
      </c>
      <c r="R32" s="123">
        <v>0</v>
      </c>
      <c r="S32" s="124">
        <v>0</v>
      </c>
      <c r="T32" s="123">
        <v>0</v>
      </c>
      <c r="U32" s="123">
        <v>0</v>
      </c>
      <c r="V32" s="124">
        <v>0</v>
      </c>
      <c r="W32" s="123">
        <v>0</v>
      </c>
      <c r="X32" s="123">
        <v>0</v>
      </c>
      <c r="Y32" s="124">
        <v>0</v>
      </c>
      <c r="Z32" s="123">
        <v>0</v>
      </c>
      <c r="AA32" s="123">
        <v>0</v>
      </c>
      <c r="AB32" s="124">
        <v>0</v>
      </c>
      <c r="AC32" s="123">
        <v>4</v>
      </c>
      <c r="AD32" s="123">
        <v>0</v>
      </c>
      <c r="AE32" s="124">
        <v>1</v>
      </c>
      <c r="AF32" s="123">
        <v>5</v>
      </c>
      <c r="AG32" s="123">
        <v>0</v>
      </c>
      <c r="AH32" s="124">
        <v>0</v>
      </c>
      <c r="AI32" s="123">
        <v>3</v>
      </c>
      <c r="AJ32" s="123">
        <v>0</v>
      </c>
      <c r="AK32" s="124">
        <v>0</v>
      </c>
      <c r="AL32" s="123">
        <v>27</v>
      </c>
      <c r="AM32" s="123">
        <v>0</v>
      </c>
      <c r="AN32" s="124">
        <v>0</v>
      </c>
    </row>
    <row r="33" spans="1:40" s="121" customFormat="1" hidden="1" x14ac:dyDescent="0.25">
      <c r="A33" s="113" t="s">
        <v>237</v>
      </c>
      <c r="B33" s="149">
        <f t="shared" si="5"/>
        <v>128</v>
      </c>
      <c r="C33" s="149">
        <f t="shared" si="3"/>
        <v>13</v>
      </c>
      <c r="D33" s="149">
        <f t="shared" si="4"/>
        <v>0</v>
      </c>
      <c r="E33" s="126">
        <v>7</v>
      </c>
      <c r="F33" s="126">
        <v>0</v>
      </c>
      <c r="G33" s="127">
        <v>0</v>
      </c>
      <c r="H33" s="125">
        <v>12</v>
      </c>
      <c r="I33" s="126">
        <v>0</v>
      </c>
      <c r="J33" s="127">
        <v>0</v>
      </c>
      <c r="K33" s="125">
        <v>6</v>
      </c>
      <c r="L33" s="126">
        <v>0</v>
      </c>
      <c r="M33" s="127">
        <v>0</v>
      </c>
      <c r="N33" s="125">
        <v>2</v>
      </c>
      <c r="O33" s="126">
        <v>0</v>
      </c>
      <c r="P33" s="127">
        <v>0</v>
      </c>
      <c r="Q33" s="123">
        <v>27</v>
      </c>
      <c r="R33" s="123">
        <v>0</v>
      </c>
      <c r="S33" s="124">
        <v>0</v>
      </c>
      <c r="T33" s="123">
        <v>12</v>
      </c>
      <c r="U33" s="123">
        <v>2</v>
      </c>
      <c r="V33" s="124">
        <v>0</v>
      </c>
      <c r="W33" s="123">
        <v>22</v>
      </c>
      <c r="X33" s="123">
        <v>3</v>
      </c>
      <c r="Y33" s="124">
        <v>0</v>
      </c>
      <c r="Z33" s="123">
        <v>10</v>
      </c>
      <c r="AA33" s="123">
        <v>0</v>
      </c>
      <c r="AB33" s="124">
        <v>0</v>
      </c>
      <c r="AC33" s="123">
        <v>2</v>
      </c>
      <c r="AD33" s="123">
        <v>2</v>
      </c>
      <c r="AE33" s="124">
        <v>0</v>
      </c>
      <c r="AF33" s="123">
        <v>4</v>
      </c>
      <c r="AG33" s="123">
        <v>1</v>
      </c>
      <c r="AH33" s="124">
        <v>0</v>
      </c>
      <c r="AI33" s="123">
        <v>12</v>
      </c>
      <c r="AJ33" s="123">
        <v>2</v>
      </c>
      <c r="AK33" s="124">
        <v>0</v>
      </c>
      <c r="AL33" s="123">
        <v>12</v>
      </c>
      <c r="AM33" s="123">
        <v>3</v>
      </c>
      <c r="AN33" s="124">
        <v>0</v>
      </c>
    </row>
    <row r="34" spans="1:40" s="121" customFormat="1" hidden="1" x14ac:dyDescent="0.25">
      <c r="A34" s="113" t="s">
        <v>223</v>
      </c>
      <c r="B34" s="149">
        <f t="shared" si="5"/>
        <v>14</v>
      </c>
      <c r="C34" s="149">
        <f t="shared" si="3"/>
        <v>0</v>
      </c>
      <c r="D34" s="149">
        <f t="shared" si="4"/>
        <v>0</v>
      </c>
      <c r="E34" s="126">
        <v>0</v>
      </c>
      <c r="F34" s="126">
        <v>0</v>
      </c>
      <c r="G34" s="127">
        <v>0</v>
      </c>
      <c r="H34" s="125">
        <v>0</v>
      </c>
      <c r="I34" s="126">
        <v>0</v>
      </c>
      <c r="J34" s="127">
        <v>0</v>
      </c>
      <c r="K34" s="125">
        <v>2</v>
      </c>
      <c r="L34" s="126">
        <v>0</v>
      </c>
      <c r="M34" s="127">
        <v>0</v>
      </c>
      <c r="N34" s="125">
        <v>0</v>
      </c>
      <c r="O34" s="126">
        <v>0</v>
      </c>
      <c r="P34" s="127">
        <v>0</v>
      </c>
      <c r="Q34" s="126">
        <v>0</v>
      </c>
      <c r="R34" s="126">
        <v>0</v>
      </c>
      <c r="S34" s="127">
        <v>0</v>
      </c>
      <c r="T34" s="126">
        <v>1</v>
      </c>
      <c r="U34" s="126">
        <v>0</v>
      </c>
      <c r="V34" s="127">
        <v>0</v>
      </c>
      <c r="W34" s="126">
        <v>1</v>
      </c>
      <c r="X34" s="126">
        <v>0</v>
      </c>
      <c r="Y34" s="127">
        <v>0</v>
      </c>
      <c r="Z34" s="126">
        <v>0</v>
      </c>
      <c r="AA34" s="126">
        <v>0</v>
      </c>
      <c r="AB34" s="127">
        <v>0</v>
      </c>
      <c r="AC34" s="126">
        <v>0</v>
      </c>
      <c r="AD34" s="126">
        <v>0</v>
      </c>
      <c r="AE34" s="127">
        <v>0</v>
      </c>
      <c r="AF34" s="126">
        <v>10</v>
      </c>
      <c r="AG34" s="126">
        <v>0</v>
      </c>
      <c r="AH34" s="127">
        <v>0</v>
      </c>
      <c r="AI34" s="126">
        <v>0</v>
      </c>
      <c r="AJ34" s="126">
        <v>0</v>
      </c>
      <c r="AK34" s="127">
        <v>0</v>
      </c>
      <c r="AL34" s="126">
        <v>0</v>
      </c>
      <c r="AM34" s="126">
        <v>0</v>
      </c>
      <c r="AN34" s="127">
        <v>0</v>
      </c>
    </row>
    <row r="35" spans="1:40" s="121" customFormat="1" hidden="1" x14ac:dyDescent="0.25">
      <c r="A35" s="113" t="s">
        <v>25</v>
      </c>
      <c r="B35" s="149">
        <f t="shared" si="5"/>
        <v>83</v>
      </c>
      <c r="C35" s="149">
        <f t="shared" si="3"/>
        <v>0</v>
      </c>
      <c r="D35" s="149">
        <f t="shared" si="4"/>
        <v>0</v>
      </c>
      <c r="E35" s="126">
        <v>9</v>
      </c>
      <c r="F35" s="126">
        <v>0</v>
      </c>
      <c r="G35" s="127">
        <v>0</v>
      </c>
      <c r="H35" s="125">
        <v>10</v>
      </c>
      <c r="I35" s="126">
        <v>0</v>
      </c>
      <c r="J35" s="127">
        <v>0</v>
      </c>
      <c r="K35" s="122">
        <v>7</v>
      </c>
      <c r="L35" s="123">
        <v>0</v>
      </c>
      <c r="M35" s="124">
        <v>0</v>
      </c>
      <c r="N35" s="122">
        <v>3</v>
      </c>
      <c r="O35" s="123">
        <v>0</v>
      </c>
      <c r="P35" s="124">
        <v>0</v>
      </c>
      <c r="Q35" s="123">
        <v>5</v>
      </c>
      <c r="R35" s="123">
        <v>0</v>
      </c>
      <c r="S35" s="124">
        <v>0</v>
      </c>
      <c r="T35" s="123">
        <v>6</v>
      </c>
      <c r="U35" s="123">
        <v>0</v>
      </c>
      <c r="V35" s="124">
        <v>0</v>
      </c>
      <c r="W35" s="123">
        <v>9</v>
      </c>
      <c r="X35" s="123">
        <v>0</v>
      </c>
      <c r="Y35" s="124">
        <v>0</v>
      </c>
      <c r="Z35" s="123">
        <v>2</v>
      </c>
      <c r="AA35" s="123">
        <v>0</v>
      </c>
      <c r="AB35" s="124">
        <v>0</v>
      </c>
      <c r="AC35" s="123">
        <v>7</v>
      </c>
      <c r="AD35" s="123">
        <v>0</v>
      </c>
      <c r="AE35" s="124">
        <v>0</v>
      </c>
      <c r="AF35" s="123">
        <v>8</v>
      </c>
      <c r="AG35" s="123">
        <v>0</v>
      </c>
      <c r="AH35" s="124">
        <v>0</v>
      </c>
      <c r="AI35" s="123">
        <v>7</v>
      </c>
      <c r="AJ35" s="123"/>
      <c r="AK35" s="124"/>
      <c r="AL35" s="123">
        <v>10</v>
      </c>
      <c r="AM35" s="123"/>
      <c r="AN35" s="124"/>
    </row>
    <row r="36" spans="1:40" s="121" customFormat="1" hidden="1" x14ac:dyDescent="0.25">
      <c r="A36" s="113" t="s">
        <v>15</v>
      </c>
      <c r="B36" s="149">
        <f t="shared" si="5"/>
        <v>139</v>
      </c>
      <c r="C36" s="149">
        <f t="shared" si="3"/>
        <v>0</v>
      </c>
      <c r="D36" s="149">
        <f t="shared" si="4"/>
        <v>0</v>
      </c>
      <c r="E36" s="126">
        <v>25</v>
      </c>
      <c r="F36" s="126">
        <v>0</v>
      </c>
      <c r="G36" s="127">
        <v>0</v>
      </c>
      <c r="H36" s="125">
        <v>11</v>
      </c>
      <c r="I36" s="126">
        <v>0</v>
      </c>
      <c r="J36" s="127">
        <v>0</v>
      </c>
      <c r="K36" s="122">
        <v>9</v>
      </c>
      <c r="L36" s="123">
        <v>0</v>
      </c>
      <c r="M36" s="124">
        <v>0</v>
      </c>
      <c r="N36" s="122">
        <v>2</v>
      </c>
      <c r="O36" s="123">
        <v>0</v>
      </c>
      <c r="P36" s="124">
        <v>0</v>
      </c>
      <c r="Q36" s="123">
        <v>13</v>
      </c>
      <c r="R36" s="123">
        <v>0</v>
      </c>
      <c r="S36" s="124">
        <v>0</v>
      </c>
      <c r="T36" s="123">
        <v>8</v>
      </c>
      <c r="U36" s="123">
        <v>0</v>
      </c>
      <c r="V36" s="124">
        <v>0</v>
      </c>
      <c r="W36" s="123">
        <v>6</v>
      </c>
      <c r="X36" s="123">
        <v>0</v>
      </c>
      <c r="Y36" s="124">
        <v>0</v>
      </c>
      <c r="Z36" s="123">
        <v>5</v>
      </c>
      <c r="AA36" s="123">
        <v>0</v>
      </c>
      <c r="AB36" s="124">
        <v>0</v>
      </c>
      <c r="AC36" s="123">
        <v>8</v>
      </c>
      <c r="AD36" s="123">
        <v>0</v>
      </c>
      <c r="AE36" s="124">
        <v>0</v>
      </c>
      <c r="AF36" s="123">
        <v>9</v>
      </c>
      <c r="AG36" s="123">
        <v>0</v>
      </c>
      <c r="AH36" s="124">
        <v>0</v>
      </c>
      <c r="AI36" s="123">
        <v>21</v>
      </c>
      <c r="AJ36" s="123">
        <v>0</v>
      </c>
      <c r="AK36" s="124">
        <v>0</v>
      </c>
      <c r="AL36" s="123">
        <v>22</v>
      </c>
      <c r="AM36" s="123">
        <v>0</v>
      </c>
      <c r="AN36" s="124">
        <v>0</v>
      </c>
    </row>
    <row r="37" spans="1:40" s="121" customFormat="1" hidden="1" x14ac:dyDescent="0.25">
      <c r="A37" s="113" t="s">
        <v>91</v>
      </c>
      <c r="B37" s="149">
        <f t="shared" si="5"/>
        <v>133</v>
      </c>
      <c r="C37" s="149">
        <f t="shared" si="3"/>
        <v>7</v>
      </c>
      <c r="D37" s="149">
        <f t="shared" si="4"/>
        <v>0</v>
      </c>
      <c r="E37" s="126">
        <v>16</v>
      </c>
      <c r="F37" s="126">
        <v>0</v>
      </c>
      <c r="G37" s="127">
        <v>0</v>
      </c>
      <c r="H37" s="125">
        <v>0</v>
      </c>
      <c r="I37" s="126">
        <v>0</v>
      </c>
      <c r="J37" s="127">
        <v>0</v>
      </c>
      <c r="K37" s="125">
        <v>12</v>
      </c>
      <c r="L37" s="126">
        <v>0</v>
      </c>
      <c r="M37" s="127">
        <v>0</v>
      </c>
      <c r="N37" s="125">
        <v>6</v>
      </c>
      <c r="O37" s="126">
        <v>1</v>
      </c>
      <c r="P37" s="127">
        <v>0</v>
      </c>
      <c r="Q37" s="123">
        <v>8</v>
      </c>
      <c r="R37" s="123">
        <v>1</v>
      </c>
      <c r="S37" s="124">
        <v>0</v>
      </c>
      <c r="T37" s="123">
        <v>10</v>
      </c>
      <c r="U37" s="123">
        <v>0</v>
      </c>
      <c r="V37" s="124">
        <v>0</v>
      </c>
      <c r="W37" s="123">
        <v>10</v>
      </c>
      <c r="X37" s="123">
        <v>0</v>
      </c>
      <c r="Y37" s="124">
        <v>0</v>
      </c>
      <c r="Z37" s="123">
        <v>12</v>
      </c>
      <c r="AA37" s="123">
        <v>0</v>
      </c>
      <c r="AB37" s="124">
        <v>0</v>
      </c>
      <c r="AC37" s="123">
        <v>9</v>
      </c>
      <c r="AD37" s="123">
        <v>2</v>
      </c>
      <c r="AE37" s="124">
        <v>0</v>
      </c>
      <c r="AF37" s="123">
        <v>7</v>
      </c>
      <c r="AG37" s="123">
        <v>0</v>
      </c>
      <c r="AH37" s="124">
        <v>0</v>
      </c>
      <c r="AI37" s="123">
        <v>10</v>
      </c>
      <c r="AJ37" s="123">
        <v>1</v>
      </c>
      <c r="AK37" s="124">
        <v>0</v>
      </c>
      <c r="AL37" s="123">
        <v>33</v>
      </c>
      <c r="AM37" s="123">
        <v>2</v>
      </c>
      <c r="AN37" s="124">
        <v>0</v>
      </c>
    </row>
    <row r="38" spans="1:40" s="121" customFormat="1" hidden="1" x14ac:dyDescent="0.25">
      <c r="A38" s="113" t="s">
        <v>66</v>
      </c>
      <c r="B38" s="149">
        <f t="shared" si="5"/>
        <v>178</v>
      </c>
      <c r="C38" s="149">
        <f t="shared" si="3"/>
        <v>1</v>
      </c>
      <c r="D38" s="149">
        <f t="shared" si="4"/>
        <v>0</v>
      </c>
      <c r="E38" s="123">
        <v>16</v>
      </c>
      <c r="F38" s="123">
        <v>0</v>
      </c>
      <c r="G38" s="127">
        <v>0</v>
      </c>
      <c r="H38" s="122">
        <v>14</v>
      </c>
      <c r="I38" s="123">
        <v>0</v>
      </c>
      <c r="J38" s="124">
        <v>0</v>
      </c>
      <c r="K38" s="122">
        <v>16</v>
      </c>
      <c r="L38" s="123">
        <v>0</v>
      </c>
      <c r="M38" s="124">
        <v>0</v>
      </c>
      <c r="N38" s="122">
        <v>5</v>
      </c>
      <c r="O38" s="123">
        <v>0</v>
      </c>
      <c r="P38" s="124">
        <v>0</v>
      </c>
      <c r="Q38" s="123">
        <v>17</v>
      </c>
      <c r="R38" s="123">
        <v>1</v>
      </c>
      <c r="S38" s="124">
        <v>0</v>
      </c>
      <c r="T38" s="123">
        <v>24</v>
      </c>
      <c r="U38" s="123">
        <v>0</v>
      </c>
      <c r="V38" s="124">
        <v>0</v>
      </c>
      <c r="W38" s="123">
        <v>11</v>
      </c>
      <c r="X38" s="123">
        <v>0</v>
      </c>
      <c r="Y38" s="124">
        <v>0</v>
      </c>
      <c r="Z38" s="123">
        <v>18</v>
      </c>
      <c r="AA38" s="123">
        <v>0</v>
      </c>
      <c r="AB38" s="124">
        <v>0</v>
      </c>
      <c r="AC38" s="123">
        <v>19</v>
      </c>
      <c r="AD38" s="123">
        <v>0</v>
      </c>
      <c r="AE38" s="124">
        <v>0</v>
      </c>
      <c r="AF38" s="123">
        <v>16</v>
      </c>
      <c r="AG38" s="123">
        <v>0</v>
      </c>
      <c r="AH38" s="124">
        <v>0</v>
      </c>
      <c r="AI38" s="123">
        <v>12</v>
      </c>
      <c r="AJ38" s="123">
        <v>0</v>
      </c>
      <c r="AK38" s="124">
        <v>0</v>
      </c>
      <c r="AL38" s="123">
        <v>10</v>
      </c>
      <c r="AM38" s="123">
        <v>0</v>
      </c>
      <c r="AN38" s="124">
        <v>0</v>
      </c>
    </row>
    <row r="39" spans="1:40" s="121" customFormat="1" hidden="1" x14ac:dyDescent="0.25">
      <c r="A39" s="113" t="s">
        <v>218</v>
      </c>
      <c r="B39" s="149">
        <f t="shared" si="5"/>
        <v>52</v>
      </c>
      <c r="C39" s="149">
        <f t="shared" si="3"/>
        <v>2</v>
      </c>
      <c r="D39" s="149">
        <f t="shared" si="4"/>
        <v>1</v>
      </c>
      <c r="E39" s="126">
        <v>11</v>
      </c>
      <c r="F39" s="126">
        <v>0</v>
      </c>
      <c r="G39" s="127">
        <v>0</v>
      </c>
      <c r="H39" s="125">
        <v>8</v>
      </c>
      <c r="I39" s="126">
        <v>0</v>
      </c>
      <c r="J39" s="127">
        <v>0</v>
      </c>
      <c r="K39" s="125">
        <v>4</v>
      </c>
      <c r="L39" s="126">
        <v>0</v>
      </c>
      <c r="M39" s="127">
        <v>0</v>
      </c>
      <c r="N39" s="125">
        <v>9</v>
      </c>
      <c r="O39" s="126">
        <v>1</v>
      </c>
      <c r="P39" s="127">
        <v>0</v>
      </c>
      <c r="Q39" s="126">
        <v>3</v>
      </c>
      <c r="R39" s="126">
        <v>0</v>
      </c>
      <c r="S39" s="127">
        <v>0</v>
      </c>
      <c r="T39" s="126">
        <v>2</v>
      </c>
      <c r="U39" s="126">
        <v>0</v>
      </c>
      <c r="V39" s="127">
        <v>0</v>
      </c>
      <c r="W39" s="126">
        <v>6</v>
      </c>
      <c r="X39" s="126">
        <v>0</v>
      </c>
      <c r="Y39" s="127">
        <v>1</v>
      </c>
      <c r="Z39" s="126">
        <v>1</v>
      </c>
      <c r="AA39" s="126">
        <v>0</v>
      </c>
      <c r="AB39" s="127">
        <v>0</v>
      </c>
      <c r="AC39" s="126">
        <v>4</v>
      </c>
      <c r="AD39" s="126">
        <v>1</v>
      </c>
      <c r="AE39" s="127">
        <v>0</v>
      </c>
      <c r="AF39" s="126">
        <v>2</v>
      </c>
      <c r="AG39" s="126">
        <v>0</v>
      </c>
      <c r="AH39" s="127">
        <v>0</v>
      </c>
      <c r="AI39" s="126">
        <v>1</v>
      </c>
      <c r="AJ39" s="126">
        <v>0</v>
      </c>
      <c r="AK39" s="127">
        <v>0</v>
      </c>
      <c r="AL39" s="126">
        <v>1</v>
      </c>
      <c r="AM39" s="126">
        <v>0</v>
      </c>
      <c r="AN39" s="127">
        <v>0</v>
      </c>
    </row>
    <row r="40" spans="1:40" s="121" customFormat="1" hidden="1" x14ac:dyDescent="0.25">
      <c r="A40" s="113" t="s">
        <v>239</v>
      </c>
      <c r="B40" s="149">
        <f t="shared" si="5"/>
        <v>90</v>
      </c>
      <c r="C40" s="149">
        <f t="shared" si="3"/>
        <v>0</v>
      </c>
      <c r="D40" s="149">
        <f t="shared" si="4"/>
        <v>0</v>
      </c>
      <c r="E40" s="126">
        <v>13</v>
      </c>
      <c r="F40" s="126">
        <v>0</v>
      </c>
      <c r="G40" s="127">
        <v>0</v>
      </c>
      <c r="H40" s="125">
        <v>14</v>
      </c>
      <c r="I40" s="126">
        <v>0</v>
      </c>
      <c r="J40" s="127">
        <v>0</v>
      </c>
      <c r="K40" s="125">
        <v>6</v>
      </c>
      <c r="L40" s="126">
        <v>0</v>
      </c>
      <c r="M40" s="127">
        <v>0</v>
      </c>
      <c r="N40" s="125">
        <v>5</v>
      </c>
      <c r="O40" s="126">
        <v>0</v>
      </c>
      <c r="P40" s="127">
        <v>0</v>
      </c>
      <c r="Q40" s="126">
        <v>7</v>
      </c>
      <c r="R40" s="126">
        <v>0</v>
      </c>
      <c r="S40" s="127">
        <v>0</v>
      </c>
      <c r="T40" s="126">
        <v>10</v>
      </c>
      <c r="U40" s="126">
        <v>0</v>
      </c>
      <c r="V40" s="127">
        <v>0</v>
      </c>
      <c r="W40" s="126">
        <v>6</v>
      </c>
      <c r="X40" s="126">
        <v>0</v>
      </c>
      <c r="Y40" s="127">
        <v>0</v>
      </c>
      <c r="Z40" s="126">
        <v>5</v>
      </c>
      <c r="AA40" s="126">
        <v>0</v>
      </c>
      <c r="AB40" s="127">
        <v>0</v>
      </c>
      <c r="AC40" s="126">
        <v>4</v>
      </c>
      <c r="AD40" s="126">
        <v>0</v>
      </c>
      <c r="AE40" s="127">
        <v>0</v>
      </c>
      <c r="AF40" s="126">
        <v>6</v>
      </c>
      <c r="AG40" s="126">
        <v>0</v>
      </c>
      <c r="AH40" s="127">
        <v>0</v>
      </c>
      <c r="AI40" s="126">
        <v>4</v>
      </c>
      <c r="AJ40" s="126">
        <v>0</v>
      </c>
      <c r="AK40" s="127">
        <v>0</v>
      </c>
      <c r="AL40" s="126">
        <v>10</v>
      </c>
      <c r="AM40" s="126">
        <v>0</v>
      </c>
      <c r="AN40" s="127">
        <v>0</v>
      </c>
    </row>
    <row r="41" spans="1:40" s="121" customFormat="1" hidden="1" x14ac:dyDescent="0.25">
      <c r="A41" s="113" t="s">
        <v>20</v>
      </c>
      <c r="B41" s="149">
        <f t="shared" si="5"/>
        <v>234</v>
      </c>
      <c r="C41" s="149">
        <f t="shared" si="3"/>
        <v>16</v>
      </c>
      <c r="D41" s="149">
        <f t="shared" si="4"/>
        <v>0</v>
      </c>
      <c r="E41" s="126">
        <v>9</v>
      </c>
      <c r="F41" s="126">
        <v>0</v>
      </c>
      <c r="G41" s="127">
        <v>0</v>
      </c>
      <c r="H41" s="125">
        <v>14</v>
      </c>
      <c r="I41" s="126">
        <v>1</v>
      </c>
      <c r="J41" s="127">
        <v>0</v>
      </c>
      <c r="K41" s="125">
        <v>37</v>
      </c>
      <c r="L41" s="126">
        <v>2</v>
      </c>
      <c r="M41" s="127">
        <v>0</v>
      </c>
      <c r="N41" s="125">
        <v>10</v>
      </c>
      <c r="O41" s="126">
        <v>2</v>
      </c>
      <c r="P41" s="127">
        <v>0</v>
      </c>
      <c r="Q41" s="126">
        <v>13</v>
      </c>
      <c r="R41" s="126">
        <v>0</v>
      </c>
      <c r="S41" s="127">
        <v>0</v>
      </c>
      <c r="T41" s="126">
        <v>45</v>
      </c>
      <c r="U41" s="126">
        <v>1</v>
      </c>
      <c r="V41" s="127">
        <v>0</v>
      </c>
      <c r="W41" s="126">
        <v>43</v>
      </c>
      <c r="X41" s="126">
        <v>8</v>
      </c>
      <c r="Y41" s="127">
        <v>0</v>
      </c>
      <c r="Z41" s="126">
        <v>18</v>
      </c>
      <c r="AA41" s="126">
        <v>2</v>
      </c>
      <c r="AB41" s="127">
        <v>0</v>
      </c>
      <c r="AC41" s="126">
        <v>4</v>
      </c>
      <c r="AD41" s="126">
        <v>0</v>
      </c>
      <c r="AE41" s="127">
        <v>0</v>
      </c>
      <c r="AF41" s="126">
        <v>13</v>
      </c>
      <c r="AG41" s="126">
        <v>0</v>
      </c>
      <c r="AH41" s="127">
        <v>0</v>
      </c>
      <c r="AI41" s="126">
        <v>14</v>
      </c>
      <c r="AJ41" s="126"/>
      <c r="AK41" s="127"/>
      <c r="AL41" s="126">
        <v>14</v>
      </c>
      <c r="AM41" s="126"/>
      <c r="AN41" s="127"/>
    </row>
    <row r="42" spans="1:40" s="66" customFormat="1" hidden="1" x14ac:dyDescent="0.25">
      <c r="A42" s="54" t="s">
        <v>259</v>
      </c>
      <c r="B42" s="80">
        <v>0</v>
      </c>
      <c r="C42" s="80"/>
      <c r="D42" s="80"/>
      <c r="E42" s="135"/>
      <c r="F42" s="135"/>
      <c r="G42" s="19"/>
      <c r="H42" s="136"/>
      <c r="I42" s="135"/>
      <c r="J42" s="19"/>
      <c r="K42" s="136"/>
      <c r="L42" s="135"/>
      <c r="M42" s="19"/>
      <c r="N42" s="136"/>
      <c r="O42" s="135"/>
      <c r="P42" s="19"/>
      <c r="Q42" s="135"/>
      <c r="R42" s="135"/>
      <c r="S42" s="19"/>
      <c r="T42" s="135"/>
      <c r="U42" s="135"/>
      <c r="V42" s="19"/>
      <c r="W42" s="135"/>
      <c r="X42" s="135"/>
      <c r="Y42" s="19"/>
      <c r="Z42" s="135"/>
      <c r="AA42" s="135"/>
      <c r="AB42" s="19"/>
      <c r="AC42" s="135"/>
      <c r="AD42" s="135"/>
      <c r="AE42" s="19"/>
      <c r="AF42" s="135"/>
      <c r="AG42" s="135"/>
      <c r="AH42" s="19"/>
      <c r="AI42" s="135"/>
      <c r="AJ42" s="135"/>
      <c r="AK42" s="19"/>
      <c r="AL42" s="135"/>
      <c r="AM42" s="135"/>
      <c r="AN42" s="19"/>
    </row>
    <row r="43" spans="1:40" s="121" customFormat="1" hidden="1" x14ac:dyDescent="0.25">
      <c r="A43" s="113" t="s">
        <v>120</v>
      </c>
      <c r="B43" s="149">
        <f t="shared" si="5"/>
        <v>55</v>
      </c>
      <c r="C43" s="149">
        <f t="shared" si="3"/>
        <v>1</v>
      </c>
      <c r="D43" s="149">
        <f t="shared" si="4"/>
        <v>0</v>
      </c>
      <c r="E43" s="126" t="s">
        <v>76</v>
      </c>
      <c r="F43" s="126" t="s">
        <v>76</v>
      </c>
      <c r="G43" s="127" t="s">
        <v>76</v>
      </c>
      <c r="H43" s="125">
        <v>2</v>
      </c>
      <c r="I43" s="126">
        <v>0</v>
      </c>
      <c r="J43" s="127">
        <v>0</v>
      </c>
      <c r="K43" s="125">
        <v>14</v>
      </c>
      <c r="L43" s="126">
        <v>1</v>
      </c>
      <c r="M43" s="127">
        <v>0</v>
      </c>
      <c r="N43" s="125">
        <v>3</v>
      </c>
      <c r="O43" s="126">
        <v>0</v>
      </c>
      <c r="P43" s="127">
        <v>0</v>
      </c>
      <c r="Q43" s="123">
        <v>3</v>
      </c>
      <c r="R43" s="123">
        <v>0</v>
      </c>
      <c r="S43" s="124">
        <v>0</v>
      </c>
      <c r="T43" s="123">
        <v>2</v>
      </c>
      <c r="U43" s="123">
        <v>0</v>
      </c>
      <c r="V43" s="124">
        <v>0</v>
      </c>
      <c r="W43" s="123">
        <v>6</v>
      </c>
      <c r="X43" s="123">
        <v>0</v>
      </c>
      <c r="Y43" s="124">
        <v>0</v>
      </c>
      <c r="Z43" s="123">
        <v>5</v>
      </c>
      <c r="AA43" s="123">
        <v>0</v>
      </c>
      <c r="AB43" s="124">
        <v>0</v>
      </c>
      <c r="AC43" s="123">
        <v>7</v>
      </c>
      <c r="AD43" s="123">
        <v>0</v>
      </c>
      <c r="AE43" s="124">
        <v>0</v>
      </c>
      <c r="AF43" s="123">
        <v>9</v>
      </c>
      <c r="AG43" s="123">
        <v>0</v>
      </c>
      <c r="AH43" s="124">
        <v>0</v>
      </c>
      <c r="AI43" s="123">
        <v>1</v>
      </c>
      <c r="AJ43" s="123">
        <v>0</v>
      </c>
      <c r="AK43" s="124">
        <v>0</v>
      </c>
      <c r="AL43" s="123">
        <v>3</v>
      </c>
      <c r="AM43" s="123">
        <v>0</v>
      </c>
      <c r="AN43" s="124">
        <v>0</v>
      </c>
    </row>
    <row r="44" spans="1:40" s="121" customFormat="1" hidden="1" x14ac:dyDescent="0.25">
      <c r="A44" s="113" t="s">
        <v>216</v>
      </c>
      <c r="B44" s="149">
        <f t="shared" si="5"/>
        <v>753</v>
      </c>
      <c r="C44" s="149">
        <f t="shared" si="3"/>
        <v>3</v>
      </c>
      <c r="D44" s="149">
        <f t="shared" si="4"/>
        <v>0</v>
      </c>
      <c r="E44" s="126">
        <v>141</v>
      </c>
      <c r="F44" s="126">
        <v>0</v>
      </c>
      <c r="G44" s="127">
        <v>0</v>
      </c>
      <c r="H44" s="125">
        <v>134</v>
      </c>
      <c r="I44" s="126">
        <v>0</v>
      </c>
      <c r="J44" s="127">
        <v>0</v>
      </c>
      <c r="K44" s="125">
        <v>105</v>
      </c>
      <c r="L44" s="126">
        <v>0</v>
      </c>
      <c r="M44" s="127">
        <v>0</v>
      </c>
      <c r="N44" s="125">
        <v>12</v>
      </c>
      <c r="O44" s="126">
        <v>0</v>
      </c>
      <c r="P44" s="127">
        <v>0</v>
      </c>
      <c r="Q44" s="126">
        <v>46</v>
      </c>
      <c r="R44" s="126">
        <v>0</v>
      </c>
      <c r="S44" s="127">
        <v>0</v>
      </c>
      <c r="T44" s="126">
        <v>32</v>
      </c>
      <c r="U44" s="126">
        <v>0</v>
      </c>
      <c r="V44" s="127">
        <v>0</v>
      </c>
      <c r="W44" s="126">
        <v>22</v>
      </c>
      <c r="X44" s="126">
        <v>0</v>
      </c>
      <c r="Y44" s="127">
        <v>0</v>
      </c>
      <c r="Z44" s="126">
        <v>24</v>
      </c>
      <c r="AA44" s="126">
        <v>0</v>
      </c>
      <c r="AB44" s="127">
        <v>0</v>
      </c>
      <c r="AC44" s="126">
        <v>30</v>
      </c>
      <c r="AD44" s="126">
        <v>1</v>
      </c>
      <c r="AE44" s="127">
        <v>0</v>
      </c>
      <c r="AF44" s="126">
        <v>55</v>
      </c>
      <c r="AG44" s="126">
        <v>2</v>
      </c>
      <c r="AH44" s="127">
        <v>0</v>
      </c>
      <c r="AI44" s="126">
        <v>104</v>
      </c>
      <c r="AJ44" s="126">
        <v>0</v>
      </c>
      <c r="AK44" s="127">
        <v>0</v>
      </c>
      <c r="AL44" s="126">
        <v>48</v>
      </c>
      <c r="AM44" s="126">
        <v>0</v>
      </c>
      <c r="AN44" s="127">
        <v>0</v>
      </c>
    </row>
    <row r="45" spans="1:40" s="123" customFormat="1" hidden="1" x14ac:dyDescent="0.25">
      <c r="A45" s="113" t="s">
        <v>77</v>
      </c>
      <c r="B45" s="149">
        <f t="shared" si="5"/>
        <v>56</v>
      </c>
      <c r="C45" s="149">
        <f t="shared" si="3"/>
        <v>2</v>
      </c>
      <c r="D45" s="149">
        <f t="shared" si="4"/>
        <v>0</v>
      </c>
      <c r="E45" s="126">
        <v>3</v>
      </c>
      <c r="F45" s="126">
        <v>2</v>
      </c>
      <c r="G45" s="127">
        <v>0</v>
      </c>
      <c r="H45" s="125">
        <v>3</v>
      </c>
      <c r="I45" s="126">
        <v>0</v>
      </c>
      <c r="J45" s="127">
        <v>0</v>
      </c>
      <c r="K45" s="125">
        <v>27</v>
      </c>
      <c r="L45" s="126">
        <v>0</v>
      </c>
      <c r="M45" s="127">
        <v>0</v>
      </c>
      <c r="N45" s="125">
        <v>6</v>
      </c>
      <c r="O45" s="126">
        <v>0</v>
      </c>
      <c r="P45" s="127">
        <v>0</v>
      </c>
      <c r="Q45" s="123">
        <v>1</v>
      </c>
      <c r="R45" s="123">
        <v>0</v>
      </c>
      <c r="S45" s="124">
        <v>0</v>
      </c>
      <c r="T45" s="123">
        <v>2</v>
      </c>
      <c r="U45" s="123">
        <v>0</v>
      </c>
      <c r="V45" s="124">
        <v>0</v>
      </c>
      <c r="W45" s="123">
        <v>0</v>
      </c>
      <c r="X45" s="123">
        <v>0</v>
      </c>
      <c r="Y45" s="124">
        <v>0</v>
      </c>
      <c r="Z45" s="123">
        <v>2</v>
      </c>
      <c r="AA45" s="123">
        <v>0</v>
      </c>
      <c r="AB45" s="124">
        <v>0</v>
      </c>
      <c r="AC45" s="123">
        <v>4</v>
      </c>
      <c r="AD45" s="123">
        <v>0</v>
      </c>
      <c r="AE45" s="124">
        <v>0</v>
      </c>
      <c r="AF45" s="123">
        <v>0</v>
      </c>
      <c r="AG45" s="123">
        <v>0</v>
      </c>
      <c r="AH45" s="124">
        <v>0</v>
      </c>
      <c r="AI45" s="123">
        <v>5</v>
      </c>
      <c r="AJ45" s="123">
        <v>0</v>
      </c>
      <c r="AK45" s="124">
        <v>0</v>
      </c>
      <c r="AL45" s="123">
        <v>3</v>
      </c>
      <c r="AM45" s="123">
        <v>0</v>
      </c>
      <c r="AN45" s="124">
        <v>0</v>
      </c>
    </row>
    <row r="46" spans="1:40" s="121" customFormat="1" hidden="1" x14ac:dyDescent="0.25">
      <c r="A46" s="113" t="s">
        <v>50</v>
      </c>
      <c r="B46" s="149">
        <f t="shared" si="5"/>
        <v>28</v>
      </c>
      <c r="C46" s="149">
        <f t="shared" si="3"/>
        <v>2</v>
      </c>
      <c r="D46" s="149">
        <f t="shared" si="4"/>
        <v>0</v>
      </c>
      <c r="E46" s="126">
        <v>3</v>
      </c>
      <c r="F46" s="126">
        <v>1</v>
      </c>
      <c r="G46" s="127">
        <v>0</v>
      </c>
      <c r="H46" s="125">
        <v>2</v>
      </c>
      <c r="I46" s="126">
        <v>0</v>
      </c>
      <c r="J46" s="127">
        <v>0</v>
      </c>
      <c r="K46" s="125">
        <v>0</v>
      </c>
      <c r="L46" s="126">
        <v>0</v>
      </c>
      <c r="M46" s="127">
        <v>0</v>
      </c>
      <c r="N46" s="125">
        <v>1</v>
      </c>
      <c r="O46" s="126">
        <v>0</v>
      </c>
      <c r="P46" s="127">
        <v>0</v>
      </c>
      <c r="Q46" s="126">
        <v>3</v>
      </c>
      <c r="R46" s="126">
        <v>0</v>
      </c>
      <c r="S46" s="127">
        <v>0</v>
      </c>
      <c r="T46" s="126">
        <v>4</v>
      </c>
      <c r="U46" s="126">
        <v>1</v>
      </c>
      <c r="V46" s="127">
        <v>0</v>
      </c>
      <c r="W46" s="126">
        <v>0</v>
      </c>
      <c r="X46" s="126">
        <v>0</v>
      </c>
      <c r="Y46" s="127">
        <v>0</v>
      </c>
      <c r="Z46" s="126">
        <v>0</v>
      </c>
      <c r="AA46" s="126">
        <v>0</v>
      </c>
      <c r="AB46" s="127">
        <v>0</v>
      </c>
      <c r="AC46" s="126">
        <v>2</v>
      </c>
      <c r="AD46" s="126">
        <v>0</v>
      </c>
      <c r="AE46" s="127">
        <v>0</v>
      </c>
      <c r="AF46" s="126">
        <v>1</v>
      </c>
      <c r="AG46" s="126">
        <v>0</v>
      </c>
      <c r="AH46" s="127">
        <v>0</v>
      </c>
      <c r="AI46" s="126">
        <v>1</v>
      </c>
      <c r="AJ46" s="126">
        <v>0</v>
      </c>
      <c r="AK46" s="127">
        <v>0</v>
      </c>
      <c r="AL46" s="126">
        <v>11</v>
      </c>
      <c r="AM46" s="126">
        <v>0</v>
      </c>
      <c r="AN46" s="127">
        <v>0</v>
      </c>
    </row>
    <row r="47" spans="1:40" s="121" customFormat="1" hidden="1" x14ac:dyDescent="0.25">
      <c r="A47" s="113" t="s">
        <v>35</v>
      </c>
      <c r="B47" s="149">
        <f t="shared" si="5"/>
        <v>37</v>
      </c>
      <c r="C47" s="149">
        <f t="shared" si="3"/>
        <v>0</v>
      </c>
      <c r="D47" s="149">
        <f t="shared" si="4"/>
        <v>0</v>
      </c>
      <c r="E47" s="126">
        <v>1</v>
      </c>
      <c r="F47" s="126">
        <v>0</v>
      </c>
      <c r="G47" s="127">
        <v>0</v>
      </c>
      <c r="H47" s="125">
        <v>0</v>
      </c>
      <c r="I47" s="126">
        <v>0</v>
      </c>
      <c r="J47" s="127">
        <v>0</v>
      </c>
      <c r="K47" s="125">
        <v>0</v>
      </c>
      <c r="L47" s="126">
        <v>0</v>
      </c>
      <c r="M47" s="127">
        <v>0</v>
      </c>
      <c r="N47" s="125">
        <v>1</v>
      </c>
      <c r="O47" s="126">
        <v>0</v>
      </c>
      <c r="P47" s="127">
        <v>0</v>
      </c>
      <c r="Q47" s="123">
        <v>0</v>
      </c>
      <c r="R47" s="123">
        <v>0</v>
      </c>
      <c r="S47" s="124">
        <v>0</v>
      </c>
      <c r="T47" s="123">
        <v>2</v>
      </c>
      <c r="U47" s="123">
        <v>0</v>
      </c>
      <c r="V47" s="124">
        <v>0</v>
      </c>
      <c r="W47" s="123">
        <v>9</v>
      </c>
      <c r="X47" s="123">
        <v>0</v>
      </c>
      <c r="Y47" s="124">
        <v>0</v>
      </c>
      <c r="Z47" s="123">
        <v>7</v>
      </c>
      <c r="AA47" s="123">
        <v>0</v>
      </c>
      <c r="AB47" s="124">
        <v>0</v>
      </c>
      <c r="AC47" s="123">
        <v>10</v>
      </c>
      <c r="AD47" s="123">
        <v>0</v>
      </c>
      <c r="AE47" s="124">
        <v>0</v>
      </c>
      <c r="AF47" s="123">
        <v>7</v>
      </c>
      <c r="AG47" s="123">
        <v>0</v>
      </c>
      <c r="AH47" s="124">
        <v>0</v>
      </c>
      <c r="AI47" s="123">
        <v>0</v>
      </c>
      <c r="AJ47" s="123">
        <v>0</v>
      </c>
      <c r="AK47" s="124">
        <v>0</v>
      </c>
      <c r="AL47" s="123">
        <v>0</v>
      </c>
      <c r="AM47" s="123">
        <v>0</v>
      </c>
      <c r="AN47" s="124">
        <v>0</v>
      </c>
    </row>
    <row r="48" spans="1:40" s="121" customFormat="1" hidden="1" x14ac:dyDescent="0.25">
      <c r="A48" s="113" t="s">
        <v>70</v>
      </c>
      <c r="B48" s="149">
        <f t="shared" si="5"/>
        <v>6</v>
      </c>
      <c r="C48" s="149">
        <f t="shared" ref="C48:C84" si="6">SUM(F48,I48,L48,O48,R48,U48,X48,AA48,AD48,AG48,AJ48,AM48)</f>
        <v>0</v>
      </c>
      <c r="D48" s="149">
        <f t="shared" ref="D48:D84" si="7">SUM(G48,J48,M48,P48,S48,V48,Y48,AB48,AE48,AH48,AK48,AN48)</f>
        <v>0</v>
      </c>
      <c r="E48" s="126">
        <v>1</v>
      </c>
      <c r="F48" s="126">
        <v>0</v>
      </c>
      <c r="G48" s="127">
        <v>0</v>
      </c>
      <c r="H48" s="125">
        <v>1</v>
      </c>
      <c r="I48" s="126">
        <v>0</v>
      </c>
      <c r="J48" s="127">
        <v>0</v>
      </c>
      <c r="K48" s="125">
        <v>0</v>
      </c>
      <c r="L48" s="126">
        <v>0</v>
      </c>
      <c r="M48" s="127">
        <v>0</v>
      </c>
      <c r="N48" s="125">
        <v>1</v>
      </c>
      <c r="O48" s="126">
        <v>0</v>
      </c>
      <c r="P48" s="127">
        <v>0</v>
      </c>
      <c r="Q48" s="126">
        <v>0</v>
      </c>
      <c r="R48" s="126">
        <v>0</v>
      </c>
      <c r="S48" s="127">
        <v>0</v>
      </c>
      <c r="T48" s="126">
        <v>1</v>
      </c>
      <c r="U48" s="126">
        <v>0</v>
      </c>
      <c r="V48" s="127">
        <v>0</v>
      </c>
      <c r="W48" s="126">
        <v>0</v>
      </c>
      <c r="X48" s="126">
        <v>0</v>
      </c>
      <c r="Y48" s="127">
        <v>0</v>
      </c>
      <c r="Z48" s="126">
        <v>1</v>
      </c>
      <c r="AA48" s="126">
        <v>0</v>
      </c>
      <c r="AB48" s="127">
        <v>0</v>
      </c>
      <c r="AC48" s="126">
        <v>0</v>
      </c>
      <c r="AD48" s="126">
        <v>0</v>
      </c>
      <c r="AE48" s="127">
        <v>0</v>
      </c>
      <c r="AF48" s="126">
        <v>0</v>
      </c>
      <c r="AG48" s="126">
        <v>0</v>
      </c>
      <c r="AH48" s="127">
        <v>0</v>
      </c>
      <c r="AI48" s="126">
        <v>1</v>
      </c>
      <c r="AJ48" s="126">
        <v>0</v>
      </c>
      <c r="AK48" s="127">
        <v>0</v>
      </c>
      <c r="AL48" s="126">
        <v>0</v>
      </c>
      <c r="AM48" s="126">
        <v>0</v>
      </c>
      <c r="AN48" s="127">
        <v>0</v>
      </c>
    </row>
    <row r="49" spans="1:40" s="121" customFormat="1" hidden="1" x14ac:dyDescent="0.25">
      <c r="A49" s="113" t="s">
        <v>166</v>
      </c>
      <c r="B49" s="149">
        <f t="shared" ref="B49:B85" si="8">SUM(E49,H49,K49,N49,Q49,T49,W49,Z49,AC49,AF49,AI49,AL49)</f>
        <v>59</v>
      </c>
      <c r="C49" s="149">
        <f t="shared" si="6"/>
        <v>0</v>
      </c>
      <c r="D49" s="149">
        <f t="shared" si="7"/>
        <v>0</v>
      </c>
      <c r="E49" s="123">
        <v>9</v>
      </c>
      <c r="F49" s="123">
        <v>0</v>
      </c>
      <c r="G49" s="124">
        <v>0</v>
      </c>
      <c r="H49" s="122">
        <v>41</v>
      </c>
      <c r="I49" s="123">
        <v>0</v>
      </c>
      <c r="J49" s="124">
        <v>0</v>
      </c>
      <c r="K49" s="122">
        <v>3</v>
      </c>
      <c r="L49" s="123">
        <v>0</v>
      </c>
      <c r="M49" s="124">
        <v>0</v>
      </c>
      <c r="N49" s="122">
        <v>0</v>
      </c>
      <c r="O49" s="123">
        <v>0</v>
      </c>
      <c r="P49" s="124">
        <v>0</v>
      </c>
      <c r="Q49" s="123">
        <v>0</v>
      </c>
      <c r="R49" s="123">
        <v>0</v>
      </c>
      <c r="S49" s="124">
        <v>0</v>
      </c>
      <c r="T49" s="123">
        <v>0</v>
      </c>
      <c r="U49" s="123">
        <v>0</v>
      </c>
      <c r="V49" s="124">
        <v>0</v>
      </c>
      <c r="W49" s="123">
        <v>0</v>
      </c>
      <c r="X49" s="123">
        <v>0</v>
      </c>
      <c r="Y49" s="124">
        <v>0</v>
      </c>
      <c r="Z49" s="123">
        <v>0</v>
      </c>
      <c r="AA49" s="123">
        <v>0</v>
      </c>
      <c r="AB49" s="124">
        <v>0</v>
      </c>
      <c r="AC49" s="123">
        <v>0</v>
      </c>
      <c r="AD49" s="123">
        <v>0</v>
      </c>
      <c r="AE49" s="124">
        <v>0</v>
      </c>
      <c r="AF49" s="123">
        <v>0</v>
      </c>
      <c r="AG49" s="123">
        <v>0</v>
      </c>
      <c r="AH49" s="124">
        <v>0</v>
      </c>
      <c r="AI49" s="123">
        <v>0</v>
      </c>
      <c r="AJ49" s="123">
        <v>0</v>
      </c>
      <c r="AK49" s="124">
        <v>0</v>
      </c>
      <c r="AL49" s="123">
        <v>6</v>
      </c>
      <c r="AM49" s="123">
        <v>0</v>
      </c>
      <c r="AN49" s="124">
        <v>0</v>
      </c>
    </row>
    <row r="50" spans="1:40" s="66" customFormat="1" hidden="1" x14ac:dyDescent="0.25">
      <c r="A50" s="54" t="s">
        <v>253</v>
      </c>
      <c r="B50" s="80">
        <f>SUM(E50,H50,K50,N50,Q50,T50,W50,Z50,AC50,AF50,AI50,AL50)</f>
        <v>0</v>
      </c>
      <c r="C50" s="80"/>
      <c r="D50" s="80"/>
      <c r="E50" s="65"/>
      <c r="F50" s="65"/>
      <c r="G50" s="22"/>
      <c r="H50" s="64"/>
      <c r="I50" s="65"/>
      <c r="J50" s="22"/>
      <c r="K50" s="64"/>
      <c r="L50" s="65"/>
      <c r="M50" s="22"/>
      <c r="N50" s="64"/>
      <c r="O50" s="65"/>
      <c r="P50" s="22"/>
      <c r="Q50" s="65"/>
      <c r="R50" s="65"/>
      <c r="S50" s="22"/>
      <c r="T50" s="65"/>
      <c r="U50" s="65"/>
      <c r="V50" s="22"/>
      <c r="W50" s="65"/>
      <c r="X50" s="65"/>
      <c r="Y50" s="22"/>
      <c r="Z50" s="65"/>
      <c r="AA50" s="65"/>
      <c r="AB50" s="22"/>
      <c r="AC50" s="65"/>
      <c r="AD50" s="65"/>
      <c r="AE50" s="22"/>
      <c r="AF50" s="65"/>
      <c r="AG50" s="65"/>
      <c r="AH50" s="22"/>
      <c r="AI50" s="65"/>
      <c r="AJ50" s="65"/>
      <c r="AK50" s="22"/>
      <c r="AL50" s="65">
        <v>0</v>
      </c>
      <c r="AM50" s="65"/>
      <c r="AN50" s="22"/>
    </row>
    <row r="51" spans="1:40" s="121" customFormat="1" hidden="1" x14ac:dyDescent="0.25">
      <c r="A51" s="113" t="s">
        <v>215</v>
      </c>
      <c r="B51" s="149">
        <f>SUM(E51,H51,K51,N51,Q51,T51,W51,Z51,AC51,AF51,AI51,AL51)</f>
        <v>35</v>
      </c>
      <c r="C51" s="149">
        <f t="shared" si="6"/>
        <v>0</v>
      </c>
      <c r="D51" s="149">
        <f t="shared" si="7"/>
        <v>0</v>
      </c>
      <c r="E51" s="123" t="s">
        <v>76</v>
      </c>
      <c r="F51" s="123" t="s">
        <v>76</v>
      </c>
      <c r="G51" s="124" t="s">
        <v>76</v>
      </c>
      <c r="H51" s="122" t="s">
        <v>76</v>
      </c>
      <c r="I51" s="123" t="s">
        <v>76</v>
      </c>
      <c r="J51" s="124" t="s">
        <v>76</v>
      </c>
      <c r="K51" s="122" t="s">
        <v>76</v>
      </c>
      <c r="L51" s="123" t="s">
        <v>76</v>
      </c>
      <c r="M51" s="124" t="s">
        <v>76</v>
      </c>
      <c r="N51" s="122" t="s">
        <v>76</v>
      </c>
      <c r="O51" s="123" t="s">
        <v>76</v>
      </c>
      <c r="P51" s="124" t="s">
        <v>76</v>
      </c>
      <c r="Q51" s="123">
        <v>0</v>
      </c>
      <c r="R51" s="123" t="s">
        <v>76</v>
      </c>
      <c r="S51" s="124" t="s">
        <v>76</v>
      </c>
      <c r="T51" s="123">
        <v>0</v>
      </c>
      <c r="U51" s="123" t="s">
        <v>76</v>
      </c>
      <c r="V51" s="124" t="s">
        <v>76</v>
      </c>
      <c r="W51" s="123">
        <v>5</v>
      </c>
      <c r="X51" s="123" t="s">
        <v>76</v>
      </c>
      <c r="Y51" s="124" t="s">
        <v>76</v>
      </c>
      <c r="Z51" s="123">
        <v>13</v>
      </c>
      <c r="AA51" s="123" t="s">
        <v>76</v>
      </c>
      <c r="AB51" s="124" t="s">
        <v>76</v>
      </c>
      <c r="AC51" s="123">
        <v>3</v>
      </c>
      <c r="AD51" s="123" t="s">
        <v>76</v>
      </c>
      <c r="AE51" s="124" t="s">
        <v>76</v>
      </c>
      <c r="AF51" s="123">
        <v>3</v>
      </c>
      <c r="AG51" s="123" t="s">
        <v>76</v>
      </c>
      <c r="AH51" s="124" t="s">
        <v>76</v>
      </c>
      <c r="AI51" s="123">
        <v>4</v>
      </c>
      <c r="AJ51" s="123">
        <v>0</v>
      </c>
      <c r="AK51" s="124">
        <v>0</v>
      </c>
      <c r="AL51" s="123">
        <v>7</v>
      </c>
      <c r="AM51" s="123" t="s">
        <v>76</v>
      </c>
      <c r="AN51" s="124" t="s">
        <v>76</v>
      </c>
    </row>
    <row r="52" spans="1:40" s="121" customFormat="1" x14ac:dyDescent="0.25">
      <c r="A52" s="113" t="s">
        <v>71</v>
      </c>
      <c r="B52" s="149">
        <f t="shared" si="8"/>
        <v>51</v>
      </c>
      <c r="C52" s="149">
        <f t="shared" si="6"/>
        <v>0</v>
      </c>
      <c r="D52" s="149">
        <f t="shared" si="7"/>
        <v>0</v>
      </c>
      <c r="E52" s="126">
        <v>2</v>
      </c>
      <c r="F52" s="126">
        <v>0</v>
      </c>
      <c r="G52" s="127">
        <v>0</v>
      </c>
      <c r="H52" s="125">
        <v>3</v>
      </c>
      <c r="I52" s="126">
        <v>0</v>
      </c>
      <c r="J52" s="127">
        <v>0</v>
      </c>
      <c r="K52" s="125">
        <v>3</v>
      </c>
      <c r="L52" s="126">
        <v>0</v>
      </c>
      <c r="M52" s="127">
        <v>0</v>
      </c>
      <c r="N52" s="125">
        <v>1</v>
      </c>
      <c r="O52" s="126">
        <v>0</v>
      </c>
      <c r="P52" s="127">
        <v>0</v>
      </c>
      <c r="Q52" s="126">
        <v>1</v>
      </c>
      <c r="R52" s="126">
        <v>0</v>
      </c>
      <c r="S52" s="127">
        <v>0</v>
      </c>
      <c r="T52" s="126">
        <v>3</v>
      </c>
      <c r="U52" s="126">
        <v>0</v>
      </c>
      <c r="V52" s="127">
        <v>0</v>
      </c>
      <c r="W52" s="126">
        <v>3</v>
      </c>
      <c r="X52" s="126">
        <v>0</v>
      </c>
      <c r="Y52" s="127">
        <v>0</v>
      </c>
      <c r="Z52" s="126">
        <v>1</v>
      </c>
      <c r="AA52" s="126">
        <v>0</v>
      </c>
      <c r="AB52" s="127">
        <v>0</v>
      </c>
      <c r="AC52" s="126">
        <v>3</v>
      </c>
      <c r="AD52" s="126">
        <v>0</v>
      </c>
      <c r="AE52" s="127">
        <v>0</v>
      </c>
      <c r="AF52" s="126">
        <v>13</v>
      </c>
      <c r="AG52" s="126">
        <v>0</v>
      </c>
      <c r="AH52" s="127">
        <v>0</v>
      </c>
      <c r="AI52" s="126">
        <v>13</v>
      </c>
      <c r="AJ52" s="126">
        <v>0</v>
      </c>
      <c r="AK52" s="127">
        <v>0</v>
      </c>
      <c r="AL52" s="126">
        <v>5</v>
      </c>
      <c r="AM52" s="126">
        <v>0</v>
      </c>
      <c r="AN52" s="127">
        <v>0</v>
      </c>
    </row>
    <row r="53" spans="1:40" s="121" customFormat="1" hidden="1" x14ac:dyDescent="0.25">
      <c r="A53" s="113" t="s">
        <v>321</v>
      </c>
      <c r="B53" s="149">
        <f t="shared" si="8"/>
        <v>22</v>
      </c>
      <c r="C53" s="149">
        <f t="shared" si="6"/>
        <v>0</v>
      </c>
      <c r="D53" s="149">
        <f t="shared" si="7"/>
        <v>0</v>
      </c>
      <c r="E53" s="126">
        <v>9</v>
      </c>
      <c r="F53" s="126">
        <v>0</v>
      </c>
      <c r="G53" s="127">
        <v>0</v>
      </c>
      <c r="H53" s="125">
        <v>7</v>
      </c>
      <c r="I53" s="126">
        <v>0</v>
      </c>
      <c r="J53" s="127">
        <v>0</v>
      </c>
      <c r="K53" s="125">
        <v>6</v>
      </c>
      <c r="L53" s="126">
        <v>0</v>
      </c>
      <c r="M53" s="127">
        <v>0</v>
      </c>
      <c r="N53" s="125">
        <v>0</v>
      </c>
      <c r="O53" s="126">
        <v>0</v>
      </c>
      <c r="P53" s="127">
        <v>0</v>
      </c>
      <c r="Q53" s="123">
        <v>0</v>
      </c>
      <c r="R53" s="123">
        <v>0</v>
      </c>
      <c r="S53" s="124">
        <v>0</v>
      </c>
      <c r="T53" s="123">
        <v>0</v>
      </c>
      <c r="U53" s="123">
        <v>0</v>
      </c>
      <c r="V53" s="124">
        <v>0</v>
      </c>
      <c r="W53" s="123">
        <v>0</v>
      </c>
      <c r="X53" s="123">
        <v>0</v>
      </c>
      <c r="Y53" s="124">
        <v>0</v>
      </c>
      <c r="Z53" s="123">
        <v>0</v>
      </c>
      <c r="AA53" s="123">
        <v>0</v>
      </c>
      <c r="AB53" s="124">
        <v>0</v>
      </c>
      <c r="AC53" s="123">
        <v>0</v>
      </c>
      <c r="AD53" s="123">
        <v>0</v>
      </c>
      <c r="AE53" s="124">
        <v>0</v>
      </c>
      <c r="AF53" s="123">
        <v>0</v>
      </c>
      <c r="AG53" s="123">
        <v>0</v>
      </c>
      <c r="AH53" s="124">
        <v>0</v>
      </c>
      <c r="AI53" s="123">
        <v>0</v>
      </c>
      <c r="AJ53" s="123">
        <v>0</v>
      </c>
      <c r="AK53" s="124">
        <v>0</v>
      </c>
      <c r="AL53" s="123">
        <v>0</v>
      </c>
      <c r="AM53" s="123">
        <v>0</v>
      </c>
      <c r="AN53" s="124">
        <v>0</v>
      </c>
    </row>
    <row r="54" spans="1:40" s="121" customFormat="1" hidden="1" x14ac:dyDescent="0.25">
      <c r="A54" s="113" t="s">
        <v>65</v>
      </c>
      <c r="B54" s="149">
        <f t="shared" si="8"/>
        <v>9</v>
      </c>
      <c r="C54" s="149">
        <f t="shared" si="6"/>
        <v>0</v>
      </c>
      <c r="D54" s="149">
        <f t="shared" si="7"/>
        <v>0</v>
      </c>
      <c r="E54" s="123">
        <v>0</v>
      </c>
      <c r="F54" s="123">
        <v>0</v>
      </c>
      <c r="G54" s="127">
        <v>0</v>
      </c>
      <c r="H54" s="122">
        <v>0</v>
      </c>
      <c r="I54" s="123">
        <v>0</v>
      </c>
      <c r="J54" s="124">
        <v>0</v>
      </c>
      <c r="K54" s="122">
        <v>0</v>
      </c>
      <c r="L54" s="123">
        <v>0</v>
      </c>
      <c r="M54" s="124">
        <v>0</v>
      </c>
      <c r="N54" s="122">
        <v>1</v>
      </c>
      <c r="O54" s="123">
        <v>0</v>
      </c>
      <c r="P54" s="124">
        <v>0</v>
      </c>
      <c r="Q54" s="123">
        <v>1</v>
      </c>
      <c r="R54" s="123">
        <v>0</v>
      </c>
      <c r="S54" s="124">
        <v>0</v>
      </c>
      <c r="T54" s="123">
        <v>2</v>
      </c>
      <c r="U54" s="123">
        <v>0</v>
      </c>
      <c r="V54" s="124">
        <v>0</v>
      </c>
      <c r="W54" s="123">
        <v>1</v>
      </c>
      <c r="X54" s="123">
        <v>0</v>
      </c>
      <c r="Y54" s="124">
        <v>0</v>
      </c>
      <c r="Z54" s="123">
        <v>1</v>
      </c>
      <c r="AA54" s="123">
        <v>0</v>
      </c>
      <c r="AB54" s="124">
        <v>0</v>
      </c>
      <c r="AC54" s="123">
        <v>0</v>
      </c>
      <c r="AD54" s="123">
        <v>0</v>
      </c>
      <c r="AE54" s="124">
        <v>0</v>
      </c>
      <c r="AF54" s="123">
        <v>0</v>
      </c>
      <c r="AG54" s="123">
        <v>0</v>
      </c>
      <c r="AH54" s="124">
        <v>0</v>
      </c>
      <c r="AI54" s="123">
        <v>1</v>
      </c>
      <c r="AJ54" s="123">
        <v>0</v>
      </c>
      <c r="AK54" s="124">
        <v>0</v>
      </c>
      <c r="AL54" s="123">
        <v>2</v>
      </c>
      <c r="AM54" s="123">
        <v>0</v>
      </c>
      <c r="AN54" s="124">
        <v>0</v>
      </c>
    </row>
    <row r="55" spans="1:40" hidden="1" x14ac:dyDescent="0.25">
      <c r="A55" s="40" t="s">
        <v>83</v>
      </c>
      <c r="B55" s="78">
        <f t="shared" si="8"/>
        <v>531</v>
      </c>
      <c r="C55" s="79">
        <f t="shared" si="6"/>
        <v>0</v>
      </c>
      <c r="D55" s="80">
        <f t="shared" si="7"/>
        <v>0</v>
      </c>
      <c r="E55" s="11">
        <v>93</v>
      </c>
      <c r="F55" s="12">
        <v>0</v>
      </c>
      <c r="G55" s="19">
        <v>0</v>
      </c>
      <c r="H55" s="20">
        <v>89</v>
      </c>
      <c r="I55" s="12">
        <v>0</v>
      </c>
      <c r="J55" s="19">
        <v>0</v>
      </c>
      <c r="K55" s="20">
        <v>64</v>
      </c>
      <c r="L55" s="12">
        <v>0</v>
      </c>
      <c r="M55" s="19">
        <v>0</v>
      </c>
      <c r="N55" s="20">
        <v>32</v>
      </c>
      <c r="O55" s="12">
        <v>0</v>
      </c>
      <c r="P55" s="19">
        <v>0</v>
      </c>
      <c r="Q55" s="9">
        <v>31</v>
      </c>
      <c r="R55" s="10">
        <v>0</v>
      </c>
      <c r="S55" s="22">
        <v>0</v>
      </c>
      <c r="T55" s="9">
        <v>28</v>
      </c>
      <c r="U55" s="10">
        <v>0</v>
      </c>
      <c r="V55" s="22">
        <v>0</v>
      </c>
      <c r="W55" s="9">
        <v>36</v>
      </c>
      <c r="X55" s="10">
        <v>0</v>
      </c>
      <c r="Y55" s="22">
        <v>0</v>
      </c>
      <c r="Z55" s="9">
        <v>29</v>
      </c>
      <c r="AA55" s="10">
        <v>0</v>
      </c>
      <c r="AB55" s="22">
        <v>0</v>
      </c>
      <c r="AC55" s="9">
        <v>24</v>
      </c>
      <c r="AD55" s="10">
        <v>0</v>
      </c>
      <c r="AE55" s="22">
        <v>0</v>
      </c>
      <c r="AF55" s="9">
        <v>33</v>
      </c>
      <c r="AG55" s="10">
        <v>0</v>
      </c>
      <c r="AH55" s="22">
        <v>0</v>
      </c>
      <c r="AI55" s="9">
        <v>40</v>
      </c>
      <c r="AJ55" s="10">
        <v>0</v>
      </c>
      <c r="AK55" s="22">
        <v>0</v>
      </c>
      <c r="AL55" s="9">
        <v>32</v>
      </c>
      <c r="AM55" s="10">
        <v>0</v>
      </c>
      <c r="AN55" s="22">
        <v>0</v>
      </c>
    </row>
    <row r="56" spans="1:40" s="121" customFormat="1" hidden="1" x14ac:dyDescent="0.25">
      <c r="A56" s="113" t="s">
        <v>129</v>
      </c>
      <c r="B56" s="149">
        <f t="shared" si="8"/>
        <v>280</v>
      </c>
      <c r="C56" s="149">
        <f t="shared" si="6"/>
        <v>0</v>
      </c>
      <c r="D56" s="149">
        <f t="shared" si="7"/>
        <v>0</v>
      </c>
      <c r="E56" s="123" t="s">
        <v>76</v>
      </c>
      <c r="F56" s="123" t="s">
        <v>76</v>
      </c>
      <c r="G56" s="124" t="s">
        <v>76</v>
      </c>
      <c r="H56" s="122" t="s">
        <v>76</v>
      </c>
      <c r="I56" s="123" t="s">
        <v>76</v>
      </c>
      <c r="J56" s="124" t="s">
        <v>76</v>
      </c>
      <c r="K56" s="122" t="s">
        <v>76</v>
      </c>
      <c r="L56" s="123" t="s">
        <v>76</v>
      </c>
      <c r="M56" s="124" t="s">
        <v>76</v>
      </c>
      <c r="N56" s="122" t="s">
        <v>76</v>
      </c>
      <c r="O56" s="123" t="s">
        <v>76</v>
      </c>
      <c r="P56" s="124" t="s">
        <v>76</v>
      </c>
      <c r="Q56" s="126">
        <v>0</v>
      </c>
      <c r="R56" s="126">
        <v>0</v>
      </c>
      <c r="S56" s="127">
        <v>0</v>
      </c>
      <c r="T56" s="126">
        <v>100</v>
      </c>
      <c r="U56" s="126">
        <v>0</v>
      </c>
      <c r="V56" s="127">
        <v>0</v>
      </c>
      <c r="W56" s="126">
        <v>5</v>
      </c>
      <c r="X56" s="126">
        <v>0</v>
      </c>
      <c r="Y56" s="127">
        <v>0</v>
      </c>
      <c r="Z56" s="126">
        <v>95</v>
      </c>
      <c r="AA56" s="126">
        <v>0</v>
      </c>
      <c r="AB56" s="127">
        <v>0</v>
      </c>
      <c r="AC56" s="126">
        <v>45</v>
      </c>
      <c r="AD56" s="126">
        <v>0</v>
      </c>
      <c r="AE56" s="127">
        <v>0</v>
      </c>
      <c r="AF56" s="126">
        <v>35</v>
      </c>
      <c r="AG56" s="126">
        <v>0</v>
      </c>
      <c r="AH56" s="127">
        <v>0</v>
      </c>
      <c r="AI56" s="126">
        <v>0</v>
      </c>
      <c r="AJ56" s="126">
        <v>0</v>
      </c>
      <c r="AK56" s="127">
        <v>0</v>
      </c>
      <c r="AL56" s="126">
        <v>0</v>
      </c>
      <c r="AM56" s="126">
        <v>0</v>
      </c>
      <c r="AN56" s="127">
        <v>0</v>
      </c>
    </row>
    <row r="57" spans="1:40" s="121" customFormat="1" hidden="1" x14ac:dyDescent="0.25">
      <c r="A57" s="113" t="s">
        <v>165</v>
      </c>
      <c r="B57" s="149">
        <f t="shared" si="8"/>
        <v>668</v>
      </c>
      <c r="C57" s="149">
        <f t="shared" si="6"/>
        <v>2</v>
      </c>
      <c r="D57" s="149">
        <f t="shared" si="7"/>
        <v>0</v>
      </c>
      <c r="E57" s="126">
        <v>85</v>
      </c>
      <c r="F57" s="126">
        <v>0</v>
      </c>
      <c r="G57" s="127">
        <v>0</v>
      </c>
      <c r="H57" s="125">
        <v>81</v>
      </c>
      <c r="I57" s="126">
        <v>0</v>
      </c>
      <c r="J57" s="127">
        <v>0</v>
      </c>
      <c r="K57" s="125">
        <v>73</v>
      </c>
      <c r="L57" s="126">
        <v>0</v>
      </c>
      <c r="M57" s="127">
        <v>0</v>
      </c>
      <c r="N57" s="125">
        <v>48</v>
      </c>
      <c r="O57" s="126">
        <v>0</v>
      </c>
      <c r="P57" s="127">
        <v>0</v>
      </c>
      <c r="Q57" s="126">
        <v>51</v>
      </c>
      <c r="R57" s="126">
        <v>0</v>
      </c>
      <c r="S57" s="127">
        <v>0</v>
      </c>
      <c r="T57" s="126">
        <v>51</v>
      </c>
      <c r="U57" s="126">
        <v>0</v>
      </c>
      <c r="V57" s="127">
        <v>0</v>
      </c>
      <c r="W57" s="126">
        <v>88</v>
      </c>
      <c r="X57" s="126">
        <v>0</v>
      </c>
      <c r="Y57" s="127">
        <v>0</v>
      </c>
      <c r="Z57" s="126">
        <v>39</v>
      </c>
      <c r="AA57" s="126">
        <v>1</v>
      </c>
      <c r="AB57" s="127">
        <v>0</v>
      </c>
      <c r="AC57" s="126">
        <v>26</v>
      </c>
      <c r="AD57" s="126">
        <v>0</v>
      </c>
      <c r="AE57" s="127">
        <v>0</v>
      </c>
      <c r="AF57" s="126">
        <v>24</v>
      </c>
      <c r="AG57" s="126">
        <v>0</v>
      </c>
      <c r="AH57" s="127">
        <v>0</v>
      </c>
      <c r="AI57" s="126">
        <v>10</v>
      </c>
      <c r="AJ57" s="126">
        <v>1</v>
      </c>
      <c r="AK57" s="127">
        <v>0</v>
      </c>
      <c r="AL57" s="126">
        <v>92</v>
      </c>
      <c r="AM57" s="126">
        <v>0</v>
      </c>
      <c r="AN57" s="127">
        <v>0</v>
      </c>
    </row>
    <row r="58" spans="1:40" s="121" customFormat="1" hidden="1" x14ac:dyDescent="0.25">
      <c r="A58" s="113" t="s">
        <v>234</v>
      </c>
      <c r="B58" s="149">
        <f t="shared" si="8"/>
        <v>774</v>
      </c>
      <c r="C58" s="149">
        <f t="shared" si="6"/>
        <v>11</v>
      </c>
      <c r="D58" s="149">
        <f t="shared" si="7"/>
        <v>0</v>
      </c>
      <c r="E58" s="126">
        <v>52</v>
      </c>
      <c r="F58" s="126">
        <v>3</v>
      </c>
      <c r="G58" s="127">
        <v>0</v>
      </c>
      <c r="H58" s="125">
        <v>46</v>
      </c>
      <c r="I58" s="126">
        <v>2</v>
      </c>
      <c r="J58" s="127">
        <v>0</v>
      </c>
      <c r="K58" s="125">
        <v>54</v>
      </c>
      <c r="L58" s="126">
        <v>0</v>
      </c>
      <c r="M58" s="127">
        <v>0</v>
      </c>
      <c r="N58" s="125">
        <v>44</v>
      </c>
      <c r="O58" s="126">
        <v>0</v>
      </c>
      <c r="P58" s="127">
        <v>0</v>
      </c>
      <c r="Q58" s="126">
        <v>79</v>
      </c>
      <c r="R58" s="126">
        <v>3</v>
      </c>
      <c r="S58" s="127">
        <v>0</v>
      </c>
      <c r="T58" s="126">
        <v>59</v>
      </c>
      <c r="U58" s="126">
        <v>0</v>
      </c>
      <c r="V58" s="127">
        <v>0</v>
      </c>
      <c r="W58" s="126">
        <v>82</v>
      </c>
      <c r="X58" s="126">
        <v>1</v>
      </c>
      <c r="Y58" s="127">
        <v>0</v>
      </c>
      <c r="Z58" s="126">
        <v>71</v>
      </c>
      <c r="AA58" s="126">
        <v>0</v>
      </c>
      <c r="AB58" s="127">
        <v>0</v>
      </c>
      <c r="AC58" s="126">
        <v>69</v>
      </c>
      <c r="AD58" s="126">
        <v>2</v>
      </c>
      <c r="AE58" s="127">
        <v>0</v>
      </c>
      <c r="AF58" s="126">
        <v>81</v>
      </c>
      <c r="AG58" s="126">
        <v>0</v>
      </c>
      <c r="AH58" s="127">
        <v>0</v>
      </c>
      <c r="AI58" s="126">
        <v>71</v>
      </c>
      <c r="AJ58" s="126">
        <v>0</v>
      </c>
      <c r="AK58" s="127">
        <v>0</v>
      </c>
      <c r="AL58" s="126">
        <v>66</v>
      </c>
      <c r="AM58" s="126">
        <v>0</v>
      </c>
      <c r="AN58" s="127">
        <v>0</v>
      </c>
    </row>
    <row r="59" spans="1:40" s="66" customFormat="1" hidden="1" x14ac:dyDescent="0.25">
      <c r="A59" s="54" t="s">
        <v>167</v>
      </c>
      <c r="B59" s="80">
        <f t="shared" si="8"/>
        <v>0</v>
      </c>
      <c r="C59" s="80">
        <f t="shared" si="6"/>
        <v>0</v>
      </c>
      <c r="D59" s="80">
        <f t="shared" si="7"/>
        <v>0</v>
      </c>
      <c r="E59" s="65"/>
      <c r="F59" s="65"/>
      <c r="G59" s="22"/>
      <c r="H59" s="64"/>
      <c r="I59" s="65"/>
      <c r="J59" s="22"/>
      <c r="K59" s="64"/>
      <c r="L59" s="65"/>
      <c r="M59" s="22"/>
      <c r="N59" s="64"/>
      <c r="O59" s="65"/>
      <c r="P59" s="22"/>
      <c r="Q59" s="65"/>
      <c r="R59" s="65"/>
      <c r="S59" s="22"/>
      <c r="T59" s="65"/>
      <c r="U59" s="65"/>
      <c r="V59" s="22"/>
      <c r="W59" s="65"/>
      <c r="X59" s="65"/>
      <c r="Y59" s="22"/>
      <c r="Z59" s="65"/>
      <c r="AA59" s="65"/>
      <c r="AB59" s="22"/>
      <c r="AC59" s="65"/>
      <c r="AD59" s="65"/>
      <c r="AE59" s="22"/>
      <c r="AF59" s="65"/>
      <c r="AG59" s="65"/>
      <c r="AH59" s="22"/>
      <c r="AI59" s="65"/>
      <c r="AJ59" s="65"/>
      <c r="AK59" s="22"/>
      <c r="AL59" s="65"/>
      <c r="AM59" s="65"/>
      <c r="AN59" s="22"/>
    </row>
    <row r="60" spans="1:40" s="66" customFormat="1" hidden="1" x14ac:dyDescent="0.25">
      <c r="A60" s="54" t="s">
        <v>264</v>
      </c>
      <c r="B60" s="80"/>
      <c r="C60" s="80"/>
      <c r="D60" s="80"/>
      <c r="E60" s="65"/>
      <c r="F60" s="65"/>
      <c r="G60" s="22"/>
      <c r="H60" s="64"/>
      <c r="I60" s="65"/>
      <c r="J60" s="22"/>
      <c r="K60" s="64"/>
      <c r="L60" s="65"/>
      <c r="M60" s="22"/>
      <c r="N60" s="64"/>
      <c r="O60" s="65"/>
      <c r="P60" s="22"/>
      <c r="Q60" s="65"/>
      <c r="R60" s="65"/>
      <c r="S60" s="22"/>
      <c r="T60" s="65"/>
      <c r="U60" s="65"/>
      <c r="V60" s="22"/>
      <c r="W60" s="65"/>
      <c r="X60" s="65"/>
      <c r="Y60" s="22"/>
      <c r="Z60" s="65"/>
      <c r="AA60" s="65"/>
      <c r="AB60" s="22"/>
      <c r="AC60" s="65"/>
      <c r="AD60" s="65"/>
      <c r="AE60" s="22"/>
      <c r="AF60" s="65"/>
      <c r="AG60" s="65"/>
      <c r="AH60" s="22"/>
      <c r="AI60" s="65"/>
      <c r="AJ60" s="65"/>
      <c r="AK60" s="22"/>
      <c r="AL60" s="65"/>
      <c r="AM60" s="65"/>
      <c r="AN60" s="22"/>
    </row>
    <row r="61" spans="1:40" s="66" customFormat="1" hidden="1" x14ac:dyDescent="0.25">
      <c r="A61" s="54" t="s">
        <v>265</v>
      </c>
      <c r="B61" s="80"/>
      <c r="C61" s="80"/>
      <c r="D61" s="80"/>
      <c r="E61" s="65"/>
      <c r="F61" s="65"/>
      <c r="G61" s="22"/>
      <c r="H61" s="64"/>
      <c r="I61" s="65"/>
      <c r="J61" s="22"/>
      <c r="K61" s="64"/>
      <c r="L61" s="65"/>
      <c r="M61" s="22"/>
      <c r="N61" s="64"/>
      <c r="O61" s="65"/>
      <c r="P61" s="22"/>
      <c r="Q61" s="65"/>
      <c r="R61" s="65"/>
      <c r="S61" s="22"/>
      <c r="T61" s="65"/>
      <c r="U61" s="65"/>
      <c r="V61" s="22"/>
      <c r="W61" s="65"/>
      <c r="X61" s="65"/>
      <c r="Y61" s="22"/>
      <c r="Z61" s="65"/>
      <c r="AA61" s="65"/>
      <c r="AB61" s="22"/>
      <c r="AC61" s="65"/>
      <c r="AD61" s="65"/>
      <c r="AE61" s="22"/>
      <c r="AF61" s="65"/>
      <c r="AG61" s="65"/>
      <c r="AH61" s="22"/>
      <c r="AI61" s="65"/>
      <c r="AJ61" s="65"/>
      <c r="AK61" s="22"/>
      <c r="AL61" s="65"/>
      <c r="AM61" s="65"/>
      <c r="AN61" s="22"/>
    </row>
    <row r="62" spans="1:40" s="121" customFormat="1" hidden="1" x14ac:dyDescent="0.25">
      <c r="A62" s="113" t="s">
        <v>207</v>
      </c>
      <c r="B62" s="149">
        <f t="shared" si="8"/>
        <v>466</v>
      </c>
      <c r="C62" s="149">
        <f t="shared" si="6"/>
        <v>5</v>
      </c>
      <c r="D62" s="149">
        <f t="shared" si="7"/>
        <v>0</v>
      </c>
      <c r="E62" s="123" t="s">
        <v>76</v>
      </c>
      <c r="F62" s="123" t="s">
        <v>76</v>
      </c>
      <c r="G62" s="124" t="s">
        <v>76</v>
      </c>
      <c r="H62" s="122">
        <v>0</v>
      </c>
      <c r="I62" s="123">
        <v>0</v>
      </c>
      <c r="J62" s="124">
        <v>0</v>
      </c>
      <c r="K62" s="122">
        <v>26</v>
      </c>
      <c r="L62" s="123">
        <v>0</v>
      </c>
      <c r="M62" s="124">
        <v>0</v>
      </c>
      <c r="N62" s="122">
        <v>26</v>
      </c>
      <c r="O62" s="123">
        <v>0</v>
      </c>
      <c r="P62" s="124">
        <v>0</v>
      </c>
      <c r="Q62" s="123">
        <v>26</v>
      </c>
      <c r="R62" s="123">
        <v>0</v>
      </c>
      <c r="S62" s="124">
        <v>0</v>
      </c>
      <c r="T62" s="123">
        <v>26</v>
      </c>
      <c r="U62" s="123">
        <v>1</v>
      </c>
      <c r="V62" s="124">
        <v>0</v>
      </c>
      <c r="W62" s="123">
        <v>20</v>
      </c>
      <c r="X62" s="123">
        <v>0</v>
      </c>
      <c r="Y62" s="124">
        <v>0</v>
      </c>
      <c r="Z62" s="123">
        <v>20</v>
      </c>
      <c r="AA62" s="123">
        <v>0</v>
      </c>
      <c r="AB62" s="124">
        <v>0</v>
      </c>
      <c r="AC62" s="123">
        <v>6</v>
      </c>
      <c r="AD62" s="123"/>
      <c r="AE62" s="124"/>
      <c r="AF62" s="123">
        <v>0</v>
      </c>
      <c r="AG62" s="123"/>
      <c r="AH62" s="124"/>
      <c r="AI62" s="123">
        <v>0</v>
      </c>
      <c r="AJ62" s="123"/>
      <c r="AK62" s="124"/>
      <c r="AL62" s="123">
        <v>316</v>
      </c>
      <c r="AM62" s="123">
        <v>4</v>
      </c>
      <c r="AN62" s="124"/>
    </row>
    <row r="63" spans="1:40" s="121" customFormat="1" hidden="1" x14ac:dyDescent="0.25">
      <c r="A63" s="113" t="s">
        <v>147</v>
      </c>
      <c r="B63" s="149">
        <f t="shared" si="8"/>
        <v>178</v>
      </c>
      <c r="C63" s="149">
        <f t="shared" si="6"/>
        <v>0</v>
      </c>
      <c r="D63" s="149">
        <f t="shared" si="7"/>
        <v>0</v>
      </c>
      <c r="E63" s="123">
        <v>11</v>
      </c>
      <c r="F63" s="123">
        <v>0</v>
      </c>
      <c r="G63" s="124">
        <v>0</v>
      </c>
      <c r="H63" s="122">
        <v>11</v>
      </c>
      <c r="I63" s="123">
        <v>0</v>
      </c>
      <c r="J63" s="124">
        <v>0</v>
      </c>
      <c r="K63" s="122">
        <v>6</v>
      </c>
      <c r="L63" s="123">
        <v>0</v>
      </c>
      <c r="M63" s="124">
        <v>0</v>
      </c>
      <c r="N63" s="122">
        <v>30</v>
      </c>
      <c r="O63" s="123">
        <v>0</v>
      </c>
      <c r="P63" s="124">
        <v>0</v>
      </c>
      <c r="Q63" s="123">
        <v>40</v>
      </c>
      <c r="R63" s="123">
        <v>0</v>
      </c>
      <c r="S63" s="124">
        <v>0</v>
      </c>
      <c r="T63" s="123">
        <v>40</v>
      </c>
      <c r="U63" s="123">
        <v>0</v>
      </c>
      <c r="V63" s="124">
        <v>0</v>
      </c>
      <c r="W63" s="123">
        <v>40</v>
      </c>
      <c r="X63" s="123"/>
      <c r="Y63" s="124"/>
      <c r="Z63" s="123">
        <v>0</v>
      </c>
      <c r="AA63" s="123"/>
      <c r="AB63" s="124"/>
      <c r="AC63" s="123">
        <v>0</v>
      </c>
      <c r="AD63" s="123"/>
      <c r="AE63" s="124"/>
      <c r="AF63" s="123">
        <v>0</v>
      </c>
      <c r="AG63" s="123"/>
      <c r="AH63" s="124"/>
      <c r="AI63" s="123">
        <v>0</v>
      </c>
      <c r="AJ63" s="123"/>
      <c r="AK63" s="124"/>
      <c r="AL63" s="123">
        <v>0</v>
      </c>
      <c r="AM63" s="123"/>
      <c r="AN63" s="124"/>
    </row>
    <row r="64" spans="1:40" s="121" customFormat="1" hidden="1" x14ac:dyDescent="0.25">
      <c r="A64" s="113" t="s">
        <v>41</v>
      </c>
      <c r="B64" s="149">
        <f t="shared" si="8"/>
        <v>85</v>
      </c>
      <c r="C64" s="149">
        <f t="shared" si="6"/>
        <v>4</v>
      </c>
      <c r="D64" s="149">
        <f t="shared" si="7"/>
        <v>0</v>
      </c>
      <c r="E64" s="126">
        <v>9</v>
      </c>
      <c r="F64" s="126">
        <v>0</v>
      </c>
      <c r="G64" s="127">
        <v>0</v>
      </c>
      <c r="H64" s="125">
        <v>4</v>
      </c>
      <c r="I64" s="126">
        <v>0</v>
      </c>
      <c r="J64" s="127">
        <v>0</v>
      </c>
      <c r="K64" s="125">
        <v>5</v>
      </c>
      <c r="L64" s="126">
        <v>1</v>
      </c>
      <c r="M64" s="127">
        <v>0</v>
      </c>
      <c r="N64" s="125">
        <v>5</v>
      </c>
      <c r="O64" s="126">
        <v>2</v>
      </c>
      <c r="P64" s="127">
        <v>0</v>
      </c>
      <c r="Q64" s="123">
        <v>6</v>
      </c>
      <c r="R64" s="123">
        <v>1</v>
      </c>
      <c r="S64" s="124">
        <v>0</v>
      </c>
      <c r="T64" s="123">
        <v>6</v>
      </c>
      <c r="U64" s="123">
        <v>0</v>
      </c>
      <c r="V64" s="124">
        <v>0</v>
      </c>
      <c r="W64" s="123">
        <v>4</v>
      </c>
      <c r="X64" s="123">
        <v>0</v>
      </c>
      <c r="Y64" s="124">
        <v>0</v>
      </c>
      <c r="Z64" s="123">
        <v>8</v>
      </c>
      <c r="AA64" s="123">
        <v>0</v>
      </c>
      <c r="AB64" s="124">
        <v>0</v>
      </c>
      <c r="AC64" s="123">
        <v>7</v>
      </c>
      <c r="AD64" s="123">
        <v>0</v>
      </c>
      <c r="AE64" s="124">
        <v>0</v>
      </c>
      <c r="AF64" s="123">
        <v>10</v>
      </c>
      <c r="AG64" s="123">
        <v>0</v>
      </c>
      <c r="AH64" s="124">
        <v>0</v>
      </c>
      <c r="AI64" s="123">
        <v>9</v>
      </c>
      <c r="AJ64" s="123">
        <v>0</v>
      </c>
      <c r="AK64" s="124">
        <v>0</v>
      </c>
      <c r="AL64" s="123">
        <v>12</v>
      </c>
      <c r="AM64" s="123">
        <v>0</v>
      </c>
      <c r="AN64" s="124">
        <v>0</v>
      </c>
    </row>
    <row r="65" spans="1:40" s="121" customFormat="1" hidden="1" x14ac:dyDescent="0.25">
      <c r="A65" s="113" t="s">
        <v>58</v>
      </c>
      <c r="B65" s="149">
        <f t="shared" si="8"/>
        <v>126</v>
      </c>
      <c r="C65" s="149">
        <f t="shared" si="6"/>
        <v>2</v>
      </c>
      <c r="D65" s="149">
        <f t="shared" si="7"/>
        <v>13</v>
      </c>
      <c r="E65" s="126">
        <v>6</v>
      </c>
      <c r="F65" s="126">
        <v>0</v>
      </c>
      <c r="G65" s="127">
        <v>0</v>
      </c>
      <c r="H65" s="125">
        <v>8</v>
      </c>
      <c r="I65" s="126">
        <v>0</v>
      </c>
      <c r="J65" s="127">
        <v>0</v>
      </c>
      <c r="K65" s="125">
        <v>5</v>
      </c>
      <c r="L65" s="126">
        <v>0</v>
      </c>
      <c r="M65" s="127">
        <v>2</v>
      </c>
      <c r="N65" s="125">
        <v>8</v>
      </c>
      <c r="O65" s="126">
        <v>0</v>
      </c>
      <c r="P65" s="127">
        <v>2</v>
      </c>
      <c r="Q65" s="126">
        <v>8</v>
      </c>
      <c r="R65" s="126">
        <v>0</v>
      </c>
      <c r="S65" s="127">
        <v>2</v>
      </c>
      <c r="T65" s="126">
        <v>5</v>
      </c>
      <c r="U65" s="126">
        <v>0</v>
      </c>
      <c r="V65" s="127">
        <v>0</v>
      </c>
      <c r="W65" s="126">
        <v>6</v>
      </c>
      <c r="X65" s="126">
        <v>0</v>
      </c>
      <c r="Y65" s="127">
        <v>2</v>
      </c>
      <c r="Z65" s="126">
        <v>18</v>
      </c>
      <c r="AA65" s="126">
        <v>0</v>
      </c>
      <c r="AB65" s="127">
        <v>2</v>
      </c>
      <c r="AC65" s="126">
        <v>19</v>
      </c>
      <c r="AD65" s="126">
        <v>1</v>
      </c>
      <c r="AE65" s="127">
        <v>1</v>
      </c>
      <c r="AF65" s="126">
        <v>16</v>
      </c>
      <c r="AG65" s="126">
        <v>0</v>
      </c>
      <c r="AH65" s="127">
        <v>0</v>
      </c>
      <c r="AI65" s="126">
        <v>14</v>
      </c>
      <c r="AJ65" s="126">
        <v>0</v>
      </c>
      <c r="AK65" s="127">
        <v>1</v>
      </c>
      <c r="AL65" s="126">
        <v>13</v>
      </c>
      <c r="AM65" s="126">
        <v>1</v>
      </c>
      <c r="AN65" s="127">
        <v>1</v>
      </c>
    </row>
    <row r="66" spans="1:40" s="121" customFormat="1" hidden="1" x14ac:dyDescent="0.25">
      <c r="A66" s="113" t="s">
        <v>204</v>
      </c>
      <c r="B66" s="149">
        <f t="shared" si="8"/>
        <v>24</v>
      </c>
      <c r="C66" s="149">
        <f t="shared" si="6"/>
        <v>0</v>
      </c>
      <c r="D66" s="149">
        <f t="shared" si="7"/>
        <v>0</v>
      </c>
      <c r="E66" s="123" t="s">
        <v>76</v>
      </c>
      <c r="F66" s="123" t="s">
        <v>76</v>
      </c>
      <c r="G66" s="124" t="s">
        <v>76</v>
      </c>
      <c r="H66" s="122" t="s">
        <v>76</v>
      </c>
      <c r="I66" s="123" t="s">
        <v>76</v>
      </c>
      <c r="J66" s="124" t="s">
        <v>76</v>
      </c>
      <c r="K66" s="122" t="s">
        <v>76</v>
      </c>
      <c r="L66" s="123" t="s">
        <v>76</v>
      </c>
      <c r="M66" s="124" t="s">
        <v>76</v>
      </c>
      <c r="N66" s="122" t="s">
        <v>76</v>
      </c>
      <c r="O66" s="123" t="s">
        <v>76</v>
      </c>
      <c r="P66" s="124" t="s">
        <v>76</v>
      </c>
      <c r="Q66" s="123" t="s">
        <v>76</v>
      </c>
      <c r="R66" s="123" t="s">
        <v>76</v>
      </c>
      <c r="S66" s="124" t="s">
        <v>76</v>
      </c>
      <c r="T66" s="123" t="s">
        <v>76</v>
      </c>
      <c r="U66" s="123" t="s">
        <v>76</v>
      </c>
      <c r="V66" s="124" t="s">
        <v>76</v>
      </c>
      <c r="W66" s="123" t="s">
        <v>76</v>
      </c>
      <c r="X66" s="123" t="s">
        <v>76</v>
      </c>
      <c r="Y66" s="124" t="s">
        <v>76</v>
      </c>
      <c r="Z66" s="123" t="s">
        <v>76</v>
      </c>
      <c r="AA66" s="123" t="s">
        <v>76</v>
      </c>
      <c r="AB66" s="124" t="s">
        <v>76</v>
      </c>
      <c r="AC66" s="123"/>
      <c r="AD66" s="123"/>
      <c r="AE66" s="124"/>
      <c r="AF66" s="123"/>
      <c r="AG66" s="123"/>
      <c r="AH66" s="124"/>
      <c r="AI66" s="123"/>
      <c r="AJ66" s="123"/>
      <c r="AK66" s="124"/>
      <c r="AL66" s="123">
        <v>24</v>
      </c>
      <c r="AM66" s="123">
        <v>0</v>
      </c>
      <c r="AN66" s="124">
        <v>0</v>
      </c>
    </row>
    <row r="67" spans="1:40" s="121" customFormat="1" hidden="1" x14ac:dyDescent="0.25">
      <c r="A67" s="113" t="s">
        <v>118</v>
      </c>
      <c r="B67" s="149">
        <f t="shared" si="8"/>
        <v>29</v>
      </c>
      <c r="C67" s="149">
        <f t="shared" si="6"/>
        <v>1</v>
      </c>
      <c r="D67" s="149">
        <f t="shared" si="7"/>
        <v>0</v>
      </c>
      <c r="E67" s="126" t="s">
        <v>76</v>
      </c>
      <c r="F67" s="126" t="s">
        <v>76</v>
      </c>
      <c r="G67" s="127" t="s">
        <v>76</v>
      </c>
      <c r="H67" s="125" t="s">
        <v>76</v>
      </c>
      <c r="I67" s="126" t="s">
        <v>76</v>
      </c>
      <c r="J67" s="127" t="s">
        <v>76</v>
      </c>
      <c r="K67" s="125" t="s">
        <v>76</v>
      </c>
      <c r="L67" s="126" t="s">
        <v>76</v>
      </c>
      <c r="M67" s="127" t="s">
        <v>76</v>
      </c>
      <c r="N67" s="125">
        <v>5</v>
      </c>
      <c r="O67" s="126">
        <v>0</v>
      </c>
      <c r="P67" s="127">
        <v>0</v>
      </c>
      <c r="Q67" s="123">
        <v>4</v>
      </c>
      <c r="R67" s="123">
        <v>0</v>
      </c>
      <c r="S67" s="124">
        <v>0</v>
      </c>
      <c r="T67" s="123"/>
      <c r="U67" s="123">
        <v>0</v>
      </c>
      <c r="V67" s="124">
        <v>0</v>
      </c>
      <c r="W67" s="123">
        <v>0</v>
      </c>
      <c r="X67" s="123">
        <v>0</v>
      </c>
      <c r="Y67" s="124">
        <v>0</v>
      </c>
      <c r="Z67" s="123">
        <v>3</v>
      </c>
      <c r="AA67" s="123">
        <v>0</v>
      </c>
      <c r="AB67" s="124">
        <v>0</v>
      </c>
      <c r="AC67" s="123">
        <v>4</v>
      </c>
      <c r="AD67" s="123">
        <v>0</v>
      </c>
      <c r="AE67" s="124">
        <v>0</v>
      </c>
      <c r="AF67" s="123">
        <v>3</v>
      </c>
      <c r="AG67" s="123">
        <v>0</v>
      </c>
      <c r="AH67" s="124">
        <v>0</v>
      </c>
      <c r="AI67" s="123">
        <v>4</v>
      </c>
      <c r="AJ67" s="123"/>
      <c r="AK67" s="124"/>
      <c r="AL67" s="123">
        <v>6</v>
      </c>
      <c r="AM67" s="123">
        <v>1</v>
      </c>
      <c r="AN67" s="124">
        <v>0</v>
      </c>
    </row>
    <row r="68" spans="1:40" s="121" customFormat="1" hidden="1" x14ac:dyDescent="0.25">
      <c r="A68" s="113" t="s">
        <v>240</v>
      </c>
      <c r="B68" s="149">
        <f t="shared" si="8"/>
        <v>85</v>
      </c>
      <c r="C68" s="149">
        <f t="shared" si="6"/>
        <v>4</v>
      </c>
      <c r="D68" s="149">
        <f t="shared" si="7"/>
        <v>1</v>
      </c>
      <c r="E68" s="123">
        <v>4</v>
      </c>
      <c r="F68" s="123">
        <v>0</v>
      </c>
      <c r="G68" s="127">
        <v>0</v>
      </c>
      <c r="H68" s="122">
        <v>7</v>
      </c>
      <c r="I68" s="123">
        <v>0</v>
      </c>
      <c r="J68" s="124">
        <v>0</v>
      </c>
      <c r="K68" s="122">
        <v>8</v>
      </c>
      <c r="L68" s="123">
        <v>0</v>
      </c>
      <c r="M68" s="124">
        <v>0</v>
      </c>
      <c r="N68" s="122">
        <v>3</v>
      </c>
      <c r="O68" s="123">
        <v>0</v>
      </c>
      <c r="P68" s="124">
        <v>0</v>
      </c>
      <c r="Q68" s="123">
        <v>0</v>
      </c>
      <c r="R68" s="123">
        <v>2</v>
      </c>
      <c r="S68" s="124">
        <v>0</v>
      </c>
      <c r="T68" s="123">
        <v>2</v>
      </c>
      <c r="U68" s="123">
        <v>1</v>
      </c>
      <c r="V68" s="124">
        <v>0</v>
      </c>
      <c r="W68" s="123">
        <v>3</v>
      </c>
      <c r="X68" s="123">
        <v>0</v>
      </c>
      <c r="Y68" s="124">
        <v>0</v>
      </c>
      <c r="Z68" s="123">
        <v>2</v>
      </c>
      <c r="AA68" s="123">
        <v>0</v>
      </c>
      <c r="AB68" s="124">
        <v>0</v>
      </c>
      <c r="AC68" s="123">
        <v>15</v>
      </c>
      <c r="AD68" s="123">
        <v>1</v>
      </c>
      <c r="AE68" s="124">
        <v>1</v>
      </c>
      <c r="AF68" s="123">
        <v>6</v>
      </c>
      <c r="AG68" s="123">
        <v>0</v>
      </c>
      <c r="AH68" s="124">
        <v>0</v>
      </c>
      <c r="AI68" s="123">
        <v>17</v>
      </c>
      <c r="AJ68" s="123">
        <v>0</v>
      </c>
      <c r="AK68" s="124">
        <v>0</v>
      </c>
      <c r="AL68" s="123">
        <v>18</v>
      </c>
      <c r="AM68" s="123">
        <v>0</v>
      </c>
      <c r="AN68" s="124">
        <v>0</v>
      </c>
    </row>
    <row r="69" spans="1:40" s="121" customFormat="1" hidden="1" x14ac:dyDescent="0.25">
      <c r="A69" s="113" t="s">
        <v>158</v>
      </c>
      <c r="B69" s="149">
        <f t="shared" si="8"/>
        <v>3</v>
      </c>
      <c r="C69" s="149">
        <f t="shared" si="6"/>
        <v>0</v>
      </c>
      <c r="D69" s="149">
        <f t="shared" si="7"/>
        <v>0</v>
      </c>
      <c r="E69" s="123"/>
      <c r="F69" s="123"/>
      <c r="G69" s="124"/>
      <c r="H69" s="122"/>
      <c r="I69" s="123"/>
      <c r="J69" s="124"/>
      <c r="K69" s="122"/>
      <c r="L69" s="123"/>
      <c r="M69" s="124"/>
      <c r="N69" s="122"/>
      <c r="O69" s="123"/>
      <c r="P69" s="124"/>
      <c r="Q69" s="123"/>
      <c r="R69" s="123"/>
      <c r="S69" s="124"/>
      <c r="T69" s="123"/>
      <c r="U69" s="123"/>
      <c r="V69" s="124"/>
      <c r="W69" s="123"/>
      <c r="X69" s="123"/>
      <c r="Y69" s="124"/>
      <c r="Z69" s="123"/>
      <c r="AA69" s="123"/>
      <c r="AB69" s="124"/>
      <c r="AC69" s="123"/>
      <c r="AD69" s="123"/>
      <c r="AE69" s="124"/>
      <c r="AF69" s="123"/>
      <c r="AG69" s="123"/>
      <c r="AH69" s="124"/>
      <c r="AI69" s="123">
        <v>3</v>
      </c>
      <c r="AJ69" s="123">
        <v>0</v>
      </c>
      <c r="AK69" s="124">
        <v>0</v>
      </c>
      <c r="AL69" s="123">
        <v>0</v>
      </c>
      <c r="AM69" s="123"/>
      <c r="AN69" s="124"/>
    </row>
    <row r="70" spans="1:40" s="121" customFormat="1" hidden="1" x14ac:dyDescent="0.25">
      <c r="A70" s="113" t="s">
        <v>78</v>
      </c>
      <c r="B70" s="149">
        <f t="shared" si="8"/>
        <v>150</v>
      </c>
      <c r="C70" s="149">
        <f t="shared" si="6"/>
        <v>3</v>
      </c>
      <c r="D70" s="149">
        <f t="shared" si="7"/>
        <v>0</v>
      </c>
      <c r="E70" s="126" t="s">
        <v>76</v>
      </c>
      <c r="F70" s="126" t="s">
        <v>76</v>
      </c>
      <c r="G70" s="127" t="s">
        <v>76</v>
      </c>
      <c r="H70" s="125" t="s">
        <v>76</v>
      </c>
      <c r="I70" s="126" t="s">
        <v>76</v>
      </c>
      <c r="J70" s="127" t="s">
        <v>76</v>
      </c>
      <c r="K70" s="125" t="s">
        <v>76</v>
      </c>
      <c r="L70" s="126" t="s">
        <v>76</v>
      </c>
      <c r="M70" s="127" t="s">
        <v>76</v>
      </c>
      <c r="N70" s="125">
        <v>20</v>
      </c>
      <c r="O70" s="126">
        <v>0</v>
      </c>
      <c r="P70" s="127" t="s">
        <v>76</v>
      </c>
      <c r="Q70" s="123">
        <v>10</v>
      </c>
      <c r="R70" s="123">
        <v>0</v>
      </c>
      <c r="S70" s="124" t="s">
        <v>76</v>
      </c>
      <c r="T70" s="123">
        <v>20</v>
      </c>
      <c r="U70" s="123">
        <v>0</v>
      </c>
      <c r="V70" s="124" t="s">
        <v>76</v>
      </c>
      <c r="W70" s="123">
        <v>0</v>
      </c>
      <c r="X70" s="123">
        <v>0</v>
      </c>
      <c r="Y70" s="124" t="s">
        <v>76</v>
      </c>
      <c r="Z70" s="123">
        <v>10</v>
      </c>
      <c r="AA70" s="123">
        <v>1</v>
      </c>
      <c r="AB70" s="124" t="s">
        <v>76</v>
      </c>
      <c r="AC70" s="123">
        <v>10</v>
      </c>
      <c r="AD70" s="123">
        <v>1</v>
      </c>
      <c r="AE70" s="124" t="s">
        <v>76</v>
      </c>
      <c r="AF70" s="123">
        <v>10</v>
      </c>
      <c r="AG70" s="123">
        <v>0</v>
      </c>
      <c r="AH70" s="124" t="s">
        <v>76</v>
      </c>
      <c r="AI70" s="123">
        <v>0</v>
      </c>
      <c r="AJ70" s="123">
        <v>0</v>
      </c>
      <c r="AK70" s="124">
        <v>0</v>
      </c>
      <c r="AL70" s="123">
        <v>70</v>
      </c>
      <c r="AM70" s="123">
        <v>1</v>
      </c>
      <c r="AN70" s="124">
        <v>0</v>
      </c>
    </row>
    <row r="71" spans="1:40" s="121" customFormat="1" hidden="1" x14ac:dyDescent="0.25">
      <c r="A71" s="113" t="s">
        <v>235</v>
      </c>
      <c r="B71" s="149">
        <f t="shared" si="8"/>
        <v>8</v>
      </c>
      <c r="C71" s="149">
        <f t="shared" si="6"/>
        <v>0</v>
      </c>
      <c r="D71" s="149">
        <f t="shared" si="7"/>
        <v>1</v>
      </c>
      <c r="E71" s="126" t="s">
        <v>76</v>
      </c>
      <c r="F71" s="126" t="s">
        <v>76</v>
      </c>
      <c r="G71" s="127" t="s">
        <v>76</v>
      </c>
      <c r="H71" s="125" t="s">
        <v>76</v>
      </c>
      <c r="I71" s="126" t="s">
        <v>76</v>
      </c>
      <c r="J71" s="127" t="s">
        <v>76</v>
      </c>
      <c r="K71" s="125" t="s">
        <v>76</v>
      </c>
      <c r="L71" s="126" t="s">
        <v>76</v>
      </c>
      <c r="M71" s="127" t="s">
        <v>76</v>
      </c>
      <c r="N71" s="125">
        <v>0</v>
      </c>
      <c r="O71" s="126">
        <v>0</v>
      </c>
      <c r="P71" s="127">
        <v>0</v>
      </c>
      <c r="Q71" s="122">
        <v>0</v>
      </c>
      <c r="R71" s="123">
        <v>0</v>
      </c>
      <c r="S71" s="124">
        <v>0</v>
      </c>
      <c r="T71" s="122">
        <v>0</v>
      </c>
      <c r="U71" s="123">
        <v>0</v>
      </c>
      <c r="V71" s="124">
        <v>0</v>
      </c>
      <c r="W71" s="122">
        <v>0</v>
      </c>
      <c r="X71" s="123">
        <v>0</v>
      </c>
      <c r="Y71" s="124">
        <v>0</v>
      </c>
      <c r="Z71" s="122">
        <v>0</v>
      </c>
      <c r="AA71" s="123">
        <v>0</v>
      </c>
      <c r="AB71" s="124">
        <v>0</v>
      </c>
      <c r="AC71" s="122">
        <v>3</v>
      </c>
      <c r="AD71" s="123">
        <v>0</v>
      </c>
      <c r="AE71" s="124">
        <v>0</v>
      </c>
      <c r="AF71" s="122">
        <v>0</v>
      </c>
      <c r="AG71" s="123">
        <v>0</v>
      </c>
      <c r="AH71" s="124">
        <v>0</v>
      </c>
      <c r="AI71" s="122">
        <v>0</v>
      </c>
      <c r="AJ71" s="123">
        <v>0</v>
      </c>
      <c r="AK71" s="124">
        <v>0</v>
      </c>
      <c r="AL71" s="122">
        <v>5</v>
      </c>
      <c r="AM71" s="123">
        <v>0</v>
      </c>
      <c r="AN71" s="124">
        <v>1</v>
      </c>
    </row>
    <row r="72" spans="1:40" s="121" customFormat="1" hidden="1" x14ac:dyDescent="0.25">
      <c r="A72" s="113" t="s">
        <v>93</v>
      </c>
      <c r="B72" s="149">
        <f t="shared" si="8"/>
        <v>400</v>
      </c>
      <c r="C72" s="149">
        <f t="shared" si="6"/>
        <v>11</v>
      </c>
      <c r="D72" s="149">
        <f t="shared" si="7"/>
        <v>2</v>
      </c>
      <c r="E72" s="123">
        <v>40</v>
      </c>
      <c r="F72" s="123">
        <v>1</v>
      </c>
      <c r="G72" s="124">
        <v>0</v>
      </c>
      <c r="H72" s="122">
        <v>40</v>
      </c>
      <c r="I72" s="123">
        <v>1</v>
      </c>
      <c r="J72" s="124">
        <v>0</v>
      </c>
      <c r="K72" s="122">
        <v>40</v>
      </c>
      <c r="L72" s="123">
        <v>0</v>
      </c>
      <c r="M72" s="124">
        <v>1</v>
      </c>
      <c r="N72" s="122">
        <v>50</v>
      </c>
      <c r="O72" s="123">
        <v>1</v>
      </c>
      <c r="P72" s="124">
        <v>0</v>
      </c>
      <c r="Q72" s="122">
        <v>60</v>
      </c>
      <c r="R72" s="123">
        <v>2</v>
      </c>
      <c r="S72" s="124">
        <v>1</v>
      </c>
      <c r="T72" s="122">
        <v>40</v>
      </c>
      <c r="U72" s="123">
        <v>1</v>
      </c>
      <c r="V72" s="124">
        <v>0</v>
      </c>
      <c r="W72" s="122">
        <v>35</v>
      </c>
      <c r="X72" s="123">
        <v>2</v>
      </c>
      <c r="Y72" s="124">
        <v>0</v>
      </c>
      <c r="Z72" s="122">
        <v>10</v>
      </c>
      <c r="AA72" s="123">
        <v>0</v>
      </c>
      <c r="AB72" s="124">
        <v>0</v>
      </c>
      <c r="AC72" s="122">
        <v>15</v>
      </c>
      <c r="AD72" s="123">
        <v>1</v>
      </c>
      <c r="AE72" s="124">
        <v>0</v>
      </c>
      <c r="AF72" s="122">
        <v>25</v>
      </c>
      <c r="AG72" s="123">
        <v>1</v>
      </c>
      <c r="AH72" s="124">
        <v>0</v>
      </c>
      <c r="AI72" s="122">
        <v>20</v>
      </c>
      <c r="AJ72" s="123">
        <v>1</v>
      </c>
      <c r="AK72" s="124">
        <v>0</v>
      </c>
      <c r="AL72" s="122">
        <v>25</v>
      </c>
      <c r="AM72" s="123">
        <v>0</v>
      </c>
      <c r="AN72" s="124">
        <v>0</v>
      </c>
    </row>
    <row r="73" spans="1:40" s="121" customFormat="1" hidden="1" x14ac:dyDescent="0.25">
      <c r="A73" s="113" t="s">
        <v>29</v>
      </c>
      <c r="B73" s="149">
        <f t="shared" si="8"/>
        <v>134</v>
      </c>
      <c r="C73" s="149">
        <f t="shared" si="6"/>
        <v>0</v>
      </c>
      <c r="D73" s="149">
        <f t="shared" si="7"/>
        <v>1</v>
      </c>
      <c r="E73" s="126">
        <v>22</v>
      </c>
      <c r="F73" s="126">
        <v>0</v>
      </c>
      <c r="G73" s="127">
        <v>1</v>
      </c>
      <c r="H73" s="125">
        <v>24</v>
      </c>
      <c r="I73" s="126">
        <v>0</v>
      </c>
      <c r="J73" s="127">
        <v>0</v>
      </c>
      <c r="K73" s="122">
        <v>8</v>
      </c>
      <c r="L73" s="123">
        <v>0</v>
      </c>
      <c r="M73" s="124">
        <v>0</v>
      </c>
      <c r="N73" s="122">
        <v>0</v>
      </c>
      <c r="O73" s="123">
        <v>0</v>
      </c>
      <c r="P73" s="124">
        <v>0</v>
      </c>
      <c r="Q73" s="122">
        <v>7</v>
      </c>
      <c r="R73" s="123">
        <v>0</v>
      </c>
      <c r="S73" s="124">
        <v>0</v>
      </c>
      <c r="T73" s="122">
        <v>8</v>
      </c>
      <c r="U73" s="123">
        <v>0</v>
      </c>
      <c r="V73" s="124">
        <v>0</v>
      </c>
      <c r="W73" s="122">
        <v>5</v>
      </c>
      <c r="X73" s="123">
        <v>0</v>
      </c>
      <c r="Y73" s="124">
        <v>0</v>
      </c>
      <c r="Z73" s="122">
        <v>20</v>
      </c>
      <c r="AA73" s="123">
        <v>0</v>
      </c>
      <c r="AB73" s="124">
        <v>0</v>
      </c>
      <c r="AC73" s="122">
        <v>10</v>
      </c>
      <c r="AD73" s="123">
        <v>0</v>
      </c>
      <c r="AE73" s="124">
        <v>0</v>
      </c>
      <c r="AF73" s="122">
        <v>10</v>
      </c>
      <c r="AG73" s="123">
        <v>0</v>
      </c>
      <c r="AH73" s="124">
        <v>0</v>
      </c>
      <c r="AI73" s="122">
        <v>7</v>
      </c>
      <c r="AJ73" s="123">
        <v>0</v>
      </c>
      <c r="AK73" s="124">
        <v>0</v>
      </c>
      <c r="AL73" s="122">
        <v>13</v>
      </c>
      <c r="AM73" s="123"/>
      <c r="AN73" s="124"/>
    </row>
    <row r="74" spans="1:40" s="121" customFormat="1" hidden="1" x14ac:dyDescent="0.25">
      <c r="A74" s="113" t="s">
        <v>53</v>
      </c>
      <c r="B74" s="149">
        <f t="shared" si="8"/>
        <v>50</v>
      </c>
      <c r="C74" s="149">
        <f t="shared" si="6"/>
        <v>0</v>
      </c>
      <c r="D74" s="149">
        <f t="shared" si="7"/>
        <v>0</v>
      </c>
      <c r="E74" s="126">
        <v>12</v>
      </c>
      <c r="F74" s="126">
        <v>0</v>
      </c>
      <c r="G74" s="127">
        <v>0</v>
      </c>
      <c r="H74" s="125">
        <v>9</v>
      </c>
      <c r="I74" s="126">
        <v>0</v>
      </c>
      <c r="J74" s="127">
        <v>0</v>
      </c>
      <c r="K74" s="125">
        <v>4</v>
      </c>
      <c r="L74" s="126">
        <v>0</v>
      </c>
      <c r="M74" s="127">
        <v>0</v>
      </c>
      <c r="N74" s="125">
        <v>0</v>
      </c>
      <c r="O74" s="126">
        <v>0</v>
      </c>
      <c r="P74" s="127">
        <v>0</v>
      </c>
      <c r="Q74" s="122">
        <v>0</v>
      </c>
      <c r="R74" s="123">
        <v>0</v>
      </c>
      <c r="S74" s="124">
        <v>0</v>
      </c>
      <c r="T74" s="122">
        <v>0</v>
      </c>
      <c r="U74" s="123">
        <v>0</v>
      </c>
      <c r="V74" s="124">
        <v>0</v>
      </c>
      <c r="W74" s="122">
        <v>0</v>
      </c>
      <c r="X74" s="123">
        <v>0</v>
      </c>
      <c r="Y74" s="124">
        <v>0</v>
      </c>
      <c r="Z74" s="122">
        <v>0</v>
      </c>
      <c r="AA74" s="123">
        <v>0</v>
      </c>
      <c r="AB74" s="124">
        <v>0</v>
      </c>
      <c r="AC74" s="122">
        <v>0</v>
      </c>
      <c r="AD74" s="123">
        <v>0</v>
      </c>
      <c r="AE74" s="124">
        <v>0</v>
      </c>
      <c r="AF74" s="122">
        <v>0</v>
      </c>
      <c r="AG74" s="123">
        <v>0</v>
      </c>
      <c r="AH74" s="124">
        <v>0</v>
      </c>
      <c r="AI74" s="122">
        <v>0</v>
      </c>
      <c r="AJ74" s="123">
        <v>0</v>
      </c>
      <c r="AK74" s="124">
        <v>0</v>
      </c>
      <c r="AL74" s="122">
        <v>25</v>
      </c>
      <c r="AM74" s="123">
        <v>0</v>
      </c>
      <c r="AN74" s="124">
        <v>0</v>
      </c>
    </row>
    <row r="75" spans="1:40" s="66" customFormat="1" hidden="1" x14ac:dyDescent="0.25">
      <c r="A75" s="54" t="s">
        <v>152</v>
      </c>
      <c r="B75" s="80">
        <f t="shared" si="8"/>
        <v>0</v>
      </c>
      <c r="C75" s="80">
        <f t="shared" si="6"/>
        <v>0</v>
      </c>
      <c r="D75" s="80">
        <f t="shared" si="7"/>
        <v>0</v>
      </c>
      <c r="E75" s="65"/>
      <c r="F75" s="65"/>
      <c r="G75" s="22"/>
      <c r="H75" s="64"/>
      <c r="I75" s="65"/>
      <c r="J75" s="22"/>
      <c r="K75" s="64"/>
      <c r="L75" s="65"/>
      <c r="M75" s="22"/>
      <c r="N75" s="64"/>
      <c r="O75" s="65"/>
      <c r="P75" s="22"/>
      <c r="Q75" s="64"/>
      <c r="R75" s="65"/>
      <c r="S75" s="22"/>
      <c r="T75" s="64"/>
      <c r="U75" s="65"/>
      <c r="V75" s="22"/>
      <c r="W75" s="64"/>
      <c r="X75" s="65"/>
      <c r="Y75" s="22"/>
      <c r="Z75" s="64"/>
      <c r="AA75" s="65"/>
      <c r="AB75" s="22"/>
      <c r="AC75" s="64"/>
      <c r="AD75" s="65"/>
      <c r="AE75" s="22"/>
      <c r="AF75" s="64"/>
      <c r="AG75" s="65"/>
      <c r="AH75" s="22"/>
      <c r="AI75" s="64"/>
      <c r="AJ75" s="65"/>
      <c r="AK75" s="22"/>
      <c r="AL75" s="64"/>
      <c r="AM75" s="65"/>
      <c r="AN75" s="22"/>
    </row>
    <row r="76" spans="1:40" s="121" customFormat="1" hidden="1" x14ac:dyDescent="0.25">
      <c r="A76" s="113" t="s">
        <v>156</v>
      </c>
      <c r="B76" s="149">
        <f t="shared" si="8"/>
        <v>98</v>
      </c>
      <c r="C76" s="149">
        <f t="shared" si="6"/>
        <v>40</v>
      </c>
      <c r="D76" s="149">
        <f t="shared" si="7"/>
        <v>26</v>
      </c>
      <c r="E76" s="123">
        <v>0</v>
      </c>
      <c r="F76" s="123">
        <v>0</v>
      </c>
      <c r="G76" s="124">
        <v>0</v>
      </c>
      <c r="H76" s="122">
        <v>50</v>
      </c>
      <c r="I76" s="123">
        <v>0</v>
      </c>
      <c r="J76" s="124">
        <v>0</v>
      </c>
      <c r="K76" s="122">
        <v>0</v>
      </c>
      <c r="L76" s="123">
        <v>0</v>
      </c>
      <c r="M76" s="124">
        <v>0</v>
      </c>
      <c r="N76" s="122">
        <v>0</v>
      </c>
      <c r="O76" s="123">
        <v>0</v>
      </c>
      <c r="P76" s="124">
        <v>0</v>
      </c>
      <c r="Q76" s="122">
        <v>11</v>
      </c>
      <c r="R76" s="123">
        <v>8</v>
      </c>
      <c r="S76" s="124">
        <v>8</v>
      </c>
      <c r="T76" s="122">
        <v>10</v>
      </c>
      <c r="U76" s="123">
        <v>8</v>
      </c>
      <c r="V76" s="124">
        <v>8</v>
      </c>
      <c r="W76" s="122">
        <v>2</v>
      </c>
      <c r="X76" s="123">
        <v>1</v>
      </c>
      <c r="Y76" s="124">
        <v>1</v>
      </c>
      <c r="Z76" s="122">
        <v>8</v>
      </c>
      <c r="AA76" s="123">
        <v>8</v>
      </c>
      <c r="AB76" s="124">
        <v>8</v>
      </c>
      <c r="AC76" s="122">
        <v>0</v>
      </c>
      <c r="AD76" s="123">
        <v>0</v>
      </c>
      <c r="AE76" s="124">
        <v>0</v>
      </c>
      <c r="AF76" s="122">
        <v>1</v>
      </c>
      <c r="AG76" s="123">
        <v>1</v>
      </c>
      <c r="AH76" s="124">
        <v>1</v>
      </c>
      <c r="AI76" s="122">
        <v>15</v>
      </c>
      <c r="AJ76" s="123">
        <v>14</v>
      </c>
      <c r="AK76" s="124"/>
      <c r="AL76" s="122">
        <v>1</v>
      </c>
      <c r="AM76" s="123">
        <v>0</v>
      </c>
      <c r="AN76" s="124">
        <v>0</v>
      </c>
    </row>
    <row r="77" spans="1:40" s="121" customFormat="1" hidden="1" x14ac:dyDescent="0.25">
      <c r="A77" s="113" t="s">
        <v>304</v>
      </c>
      <c r="B77" s="149">
        <f t="shared" si="8"/>
        <v>38</v>
      </c>
      <c r="C77" s="149">
        <f t="shared" si="6"/>
        <v>0</v>
      </c>
      <c r="D77" s="149">
        <f t="shared" si="7"/>
        <v>0</v>
      </c>
      <c r="E77" s="126">
        <v>2</v>
      </c>
      <c r="F77" s="126" t="s">
        <v>76</v>
      </c>
      <c r="G77" s="127" t="s">
        <v>76</v>
      </c>
      <c r="H77" s="125">
        <v>3</v>
      </c>
      <c r="I77" s="126" t="s">
        <v>76</v>
      </c>
      <c r="J77" s="127" t="s">
        <v>76</v>
      </c>
      <c r="K77" s="125">
        <v>11</v>
      </c>
      <c r="L77" s="126" t="s">
        <v>76</v>
      </c>
      <c r="M77" s="127" t="s">
        <v>76</v>
      </c>
      <c r="N77" s="125">
        <v>2</v>
      </c>
      <c r="O77" s="126" t="s">
        <v>76</v>
      </c>
      <c r="P77" s="127" t="s">
        <v>76</v>
      </c>
      <c r="Q77" s="125">
        <v>3</v>
      </c>
      <c r="R77" s="126" t="s">
        <v>76</v>
      </c>
      <c r="S77" s="127" t="s">
        <v>76</v>
      </c>
      <c r="T77" s="125">
        <v>4</v>
      </c>
      <c r="U77" s="126" t="s">
        <v>76</v>
      </c>
      <c r="V77" s="127" t="s">
        <v>76</v>
      </c>
      <c r="W77" s="125">
        <v>0</v>
      </c>
      <c r="X77" s="126" t="s">
        <v>76</v>
      </c>
      <c r="Y77" s="127" t="s">
        <v>76</v>
      </c>
      <c r="Z77" s="125">
        <v>1</v>
      </c>
      <c r="AA77" s="126" t="s">
        <v>76</v>
      </c>
      <c r="AB77" s="127" t="s">
        <v>76</v>
      </c>
      <c r="AC77" s="125">
        <v>2</v>
      </c>
      <c r="AD77" s="126" t="s">
        <v>76</v>
      </c>
      <c r="AE77" s="127" t="s">
        <v>76</v>
      </c>
      <c r="AF77" s="125">
        <v>3</v>
      </c>
      <c r="AG77" s="126" t="s">
        <v>76</v>
      </c>
      <c r="AH77" s="127" t="s">
        <v>76</v>
      </c>
      <c r="AI77" s="125">
        <v>4</v>
      </c>
      <c r="AJ77" s="126"/>
      <c r="AK77" s="127"/>
      <c r="AL77" s="125">
        <v>3</v>
      </c>
      <c r="AM77" s="126"/>
      <c r="AN77" s="127"/>
    </row>
    <row r="78" spans="1:40" s="66" customFormat="1" hidden="1" x14ac:dyDescent="0.25">
      <c r="A78" s="54" t="s">
        <v>260</v>
      </c>
      <c r="B78" s="80"/>
      <c r="C78" s="80"/>
      <c r="D78" s="80"/>
      <c r="E78" s="135"/>
      <c r="F78" s="135"/>
      <c r="G78" s="19"/>
      <c r="H78" s="136"/>
      <c r="I78" s="135"/>
      <c r="J78" s="19"/>
      <c r="K78" s="136"/>
      <c r="L78" s="135"/>
      <c r="M78" s="19"/>
      <c r="N78" s="136"/>
      <c r="O78" s="135"/>
      <c r="P78" s="19"/>
      <c r="Q78" s="136"/>
      <c r="R78" s="135"/>
      <c r="S78" s="19"/>
      <c r="T78" s="136"/>
      <c r="U78" s="135"/>
      <c r="V78" s="19"/>
      <c r="W78" s="136"/>
      <c r="X78" s="135"/>
      <c r="Y78" s="19"/>
      <c r="Z78" s="136"/>
      <c r="AA78" s="135"/>
      <c r="AB78" s="19"/>
      <c r="AC78" s="136"/>
      <c r="AD78" s="135"/>
      <c r="AE78" s="19"/>
      <c r="AF78" s="136"/>
      <c r="AG78" s="135"/>
      <c r="AH78" s="19"/>
      <c r="AI78" s="136"/>
      <c r="AJ78" s="135"/>
      <c r="AK78" s="19"/>
      <c r="AL78" s="136"/>
      <c r="AM78" s="135"/>
      <c r="AN78" s="19"/>
    </row>
    <row r="79" spans="1:40" s="121" customFormat="1" hidden="1" x14ac:dyDescent="0.25">
      <c r="A79" s="113" t="s">
        <v>199</v>
      </c>
      <c r="B79" s="149">
        <f t="shared" si="8"/>
        <v>762</v>
      </c>
      <c r="C79" s="149">
        <f t="shared" si="6"/>
        <v>68</v>
      </c>
      <c r="D79" s="149">
        <f t="shared" si="7"/>
        <v>11</v>
      </c>
      <c r="E79" s="123"/>
      <c r="F79" s="123"/>
      <c r="G79" s="124"/>
      <c r="H79" s="122"/>
      <c r="I79" s="123"/>
      <c r="J79" s="124"/>
      <c r="K79" s="122"/>
      <c r="L79" s="123"/>
      <c r="M79" s="124"/>
      <c r="N79" s="122"/>
      <c r="O79" s="123"/>
      <c r="P79" s="124"/>
      <c r="Q79" s="122"/>
      <c r="R79" s="123"/>
      <c r="S79" s="124"/>
      <c r="T79" s="122"/>
      <c r="U79" s="123"/>
      <c r="V79" s="124"/>
      <c r="W79" s="122"/>
      <c r="X79" s="123"/>
      <c r="Y79" s="124"/>
      <c r="Z79" s="122"/>
      <c r="AA79" s="123"/>
      <c r="AB79" s="124"/>
      <c r="AC79" s="122"/>
      <c r="AD79" s="123"/>
      <c r="AE79" s="124"/>
      <c r="AF79" s="122"/>
      <c r="AG79" s="123"/>
      <c r="AH79" s="124"/>
      <c r="AI79" s="122">
        <v>322</v>
      </c>
      <c r="AJ79" s="123">
        <v>31</v>
      </c>
      <c r="AK79" s="124">
        <v>6</v>
      </c>
      <c r="AL79" s="122">
        <v>440</v>
      </c>
      <c r="AM79" s="123">
        <v>37</v>
      </c>
      <c r="AN79" s="124">
        <v>5</v>
      </c>
    </row>
    <row r="80" spans="1:40" s="66" customFormat="1" hidden="1" x14ac:dyDescent="0.25">
      <c r="A80" s="54" t="s">
        <v>242</v>
      </c>
      <c r="B80" s="80">
        <v>0</v>
      </c>
      <c r="C80" s="80"/>
      <c r="D80" s="80"/>
      <c r="E80" s="65"/>
      <c r="F80" s="65"/>
      <c r="G80" s="22"/>
      <c r="H80" s="64"/>
      <c r="I80" s="65"/>
      <c r="J80" s="22"/>
      <c r="K80" s="64"/>
      <c r="L80" s="65"/>
      <c r="M80" s="22"/>
      <c r="N80" s="64"/>
      <c r="O80" s="65"/>
      <c r="P80" s="22"/>
      <c r="Q80" s="64"/>
      <c r="R80" s="65"/>
      <c r="S80" s="22"/>
      <c r="T80" s="64"/>
      <c r="U80" s="65"/>
      <c r="V80" s="22"/>
      <c r="W80" s="64"/>
      <c r="X80" s="65"/>
      <c r="Y80" s="22"/>
      <c r="Z80" s="64"/>
      <c r="AA80" s="65"/>
      <c r="AB80" s="22"/>
      <c r="AC80" s="64"/>
      <c r="AD80" s="65"/>
      <c r="AE80" s="22"/>
      <c r="AF80" s="64"/>
      <c r="AG80" s="65"/>
      <c r="AH80" s="22"/>
      <c r="AI80" s="64"/>
      <c r="AJ80" s="65"/>
      <c r="AK80" s="22"/>
      <c r="AL80" s="64"/>
      <c r="AM80" s="65"/>
      <c r="AN80" s="22"/>
    </row>
    <row r="81" spans="1:40" s="121" customFormat="1" hidden="1" x14ac:dyDescent="0.25">
      <c r="A81" s="113" t="s">
        <v>231</v>
      </c>
      <c r="B81" s="149">
        <f t="shared" si="8"/>
        <v>228</v>
      </c>
      <c r="C81" s="149">
        <f t="shared" si="6"/>
        <v>0</v>
      </c>
      <c r="D81" s="149">
        <f t="shared" si="7"/>
        <v>2</v>
      </c>
      <c r="E81" s="123">
        <v>43</v>
      </c>
      <c r="F81" s="123">
        <v>0</v>
      </c>
      <c r="G81" s="127">
        <v>0</v>
      </c>
      <c r="H81" s="122">
        <v>18</v>
      </c>
      <c r="I81" s="123">
        <v>0</v>
      </c>
      <c r="J81" s="124">
        <v>0</v>
      </c>
      <c r="K81" s="122">
        <v>14</v>
      </c>
      <c r="L81" s="123">
        <v>0</v>
      </c>
      <c r="M81" s="124">
        <v>0</v>
      </c>
      <c r="N81" s="122">
        <v>28</v>
      </c>
      <c r="O81" s="123">
        <v>0</v>
      </c>
      <c r="P81" s="124">
        <v>1</v>
      </c>
      <c r="Q81" s="122">
        <v>10</v>
      </c>
      <c r="R81" s="123">
        <v>0</v>
      </c>
      <c r="S81" s="124">
        <v>0</v>
      </c>
      <c r="T81" s="122">
        <v>12</v>
      </c>
      <c r="U81" s="123">
        <v>0</v>
      </c>
      <c r="V81" s="124">
        <v>0</v>
      </c>
      <c r="W81" s="122">
        <v>6</v>
      </c>
      <c r="X81" s="123">
        <v>0</v>
      </c>
      <c r="Y81" s="124">
        <v>1</v>
      </c>
      <c r="Z81" s="122">
        <v>0</v>
      </c>
      <c r="AA81" s="123">
        <v>0</v>
      </c>
      <c r="AB81" s="124">
        <v>0</v>
      </c>
      <c r="AC81" s="122">
        <v>29</v>
      </c>
      <c r="AD81" s="123">
        <v>0</v>
      </c>
      <c r="AE81" s="124">
        <v>0</v>
      </c>
      <c r="AF81" s="122">
        <v>46</v>
      </c>
      <c r="AG81" s="123">
        <v>0</v>
      </c>
      <c r="AH81" s="124">
        <v>0</v>
      </c>
      <c r="AI81" s="122">
        <v>7</v>
      </c>
      <c r="AJ81" s="123">
        <v>0</v>
      </c>
      <c r="AK81" s="124">
        <v>0</v>
      </c>
      <c r="AL81" s="122">
        <v>15</v>
      </c>
      <c r="AM81" s="123">
        <v>0</v>
      </c>
      <c r="AN81" s="124">
        <v>0</v>
      </c>
    </row>
    <row r="82" spans="1:40" s="121" customFormat="1" hidden="1" x14ac:dyDescent="0.25">
      <c r="A82" s="113" t="s">
        <v>62</v>
      </c>
      <c r="B82" s="149">
        <f t="shared" si="8"/>
        <v>533</v>
      </c>
      <c r="C82" s="149">
        <f t="shared" si="6"/>
        <v>1</v>
      </c>
      <c r="D82" s="149">
        <f t="shared" si="7"/>
        <v>3</v>
      </c>
      <c r="E82" s="123">
        <v>26</v>
      </c>
      <c r="F82" s="123">
        <v>0</v>
      </c>
      <c r="G82" s="127">
        <v>0</v>
      </c>
      <c r="H82" s="122">
        <v>90</v>
      </c>
      <c r="I82" s="123">
        <v>0</v>
      </c>
      <c r="J82" s="124">
        <v>1</v>
      </c>
      <c r="K82" s="122">
        <v>91</v>
      </c>
      <c r="L82" s="123">
        <v>0</v>
      </c>
      <c r="M82" s="124">
        <v>1</v>
      </c>
      <c r="N82" s="122">
        <v>7</v>
      </c>
      <c r="O82" s="123">
        <v>0</v>
      </c>
      <c r="P82" s="124">
        <v>0</v>
      </c>
      <c r="Q82" s="122">
        <v>46</v>
      </c>
      <c r="R82" s="123">
        <v>0</v>
      </c>
      <c r="S82" s="124">
        <v>0</v>
      </c>
      <c r="T82" s="122">
        <v>41</v>
      </c>
      <c r="U82" s="123">
        <v>0</v>
      </c>
      <c r="V82" s="124">
        <v>0</v>
      </c>
      <c r="W82" s="122">
        <v>32</v>
      </c>
      <c r="X82" s="123">
        <v>0</v>
      </c>
      <c r="Y82" s="124">
        <v>1</v>
      </c>
      <c r="Z82" s="122">
        <v>51</v>
      </c>
      <c r="AA82" s="123">
        <v>0</v>
      </c>
      <c r="AB82" s="124">
        <v>0</v>
      </c>
      <c r="AC82" s="122">
        <v>42</v>
      </c>
      <c r="AD82" s="123">
        <v>0</v>
      </c>
      <c r="AE82" s="124">
        <v>0</v>
      </c>
      <c r="AF82" s="122">
        <v>68</v>
      </c>
      <c r="AG82" s="123">
        <v>1</v>
      </c>
      <c r="AH82" s="124">
        <v>0</v>
      </c>
      <c r="AI82" s="122">
        <v>27</v>
      </c>
      <c r="AJ82" s="123">
        <v>0</v>
      </c>
      <c r="AK82" s="124">
        <v>0</v>
      </c>
      <c r="AL82" s="122">
        <v>12</v>
      </c>
      <c r="AM82" s="123">
        <v>0</v>
      </c>
      <c r="AN82" s="124">
        <v>0</v>
      </c>
    </row>
    <row r="83" spans="1:40" hidden="1" x14ac:dyDescent="0.25">
      <c r="A83" s="40" t="s">
        <v>139</v>
      </c>
      <c r="B83" s="78">
        <f t="shared" si="8"/>
        <v>900</v>
      </c>
      <c r="C83" s="79">
        <f t="shared" si="6"/>
        <v>33</v>
      </c>
      <c r="D83" s="80">
        <f t="shared" si="7"/>
        <v>0</v>
      </c>
      <c r="E83" s="9" t="s">
        <v>76</v>
      </c>
      <c r="F83" s="10" t="s">
        <v>76</v>
      </c>
      <c r="G83" s="22" t="s">
        <v>76</v>
      </c>
      <c r="H83" s="18" t="s">
        <v>76</v>
      </c>
      <c r="I83" s="10" t="s">
        <v>76</v>
      </c>
      <c r="J83" s="22" t="s">
        <v>76</v>
      </c>
      <c r="K83" s="18" t="s">
        <v>76</v>
      </c>
      <c r="L83" s="10" t="s">
        <v>76</v>
      </c>
      <c r="M83" s="22" t="s">
        <v>76</v>
      </c>
      <c r="N83" s="18" t="s">
        <v>76</v>
      </c>
      <c r="O83" s="10" t="s">
        <v>76</v>
      </c>
      <c r="P83" s="22" t="s">
        <v>76</v>
      </c>
      <c r="Q83" s="18">
        <v>550</v>
      </c>
      <c r="R83" s="10">
        <v>28</v>
      </c>
      <c r="S83" s="22">
        <v>0</v>
      </c>
      <c r="T83" s="18">
        <v>250</v>
      </c>
      <c r="U83" s="10">
        <v>5</v>
      </c>
      <c r="V83" s="22">
        <v>0</v>
      </c>
      <c r="W83" s="18">
        <v>100</v>
      </c>
      <c r="X83" s="10">
        <v>0</v>
      </c>
      <c r="Y83" s="22">
        <v>0</v>
      </c>
      <c r="Z83" s="18"/>
      <c r="AA83" s="10"/>
      <c r="AB83" s="22"/>
      <c r="AC83" s="18"/>
      <c r="AD83" s="10"/>
      <c r="AE83" s="22"/>
      <c r="AF83" s="18"/>
      <c r="AG83" s="10"/>
      <c r="AH83" s="22"/>
      <c r="AI83" s="18"/>
      <c r="AJ83" s="10"/>
      <c r="AK83" s="22"/>
      <c r="AL83" s="18"/>
      <c r="AM83" s="10"/>
      <c r="AN83" s="22"/>
    </row>
    <row r="84" spans="1:40" hidden="1" x14ac:dyDescent="0.25">
      <c r="A84" s="40" t="s">
        <v>143</v>
      </c>
      <c r="B84" s="78">
        <f>SUM(E84,H84,K84,N84,Q84,T84,W84,Z84,AC84,AF84,AI84,AL84)</f>
        <v>165</v>
      </c>
      <c r="C84" s="79">
        <f t="shared" si="6"/>
        <v>0</v>
      </c>
      <c r="D84" s="80">
        <f t="shared" si="7"/>
        <v>0</v>
      </c>
      <c r="E84" s="9" t="s">
        <v>76</v>
      </c>
      <c r="F84" s="10" t="s">
        <v>76</v>
      </c>
      <c r="G84" s="22" t="s">
        <v>76</v>
      </c>
      <c r="H84" s="18" t="s">
        <v>76</v>
      </c>
      <c r="I84" s="10" t="s">
        <v>76</v>
      </c>
      <c r="J84" s="22" t="s">
        <v>76</v>
      </c>
      <c r="K84" s="18" t="s">
        <v>76</v>
      </c>
      <c r="L84" s="10" t="s">
        <v>76</v>
      </c>
      <c r="M84" s="22" t="s">
        <v>76</v>
      </c>
      <c r="N84" s="18" t="s">
        <v>76</v>
      </c>
      <c r="O84" s="10" t="s">
        <v>76</v>
      </c>
      <c r="P84" s="22" t="s">
        <v>76</v>
      </c>
      <c r="Q84" s="18" t="s">
        <v>76</v>
      </c>
      <c r="R84" s="10" t="s">
        <v>76</v>
      </c>
      <c r="S84" s="22" t="s">
        <v>76</v>
      </c>
      <c r="T84" s="18" t="s">
        <v>76</v>
      </c>
      <c r="U84" s="10" t="s">
        <v>76</v>
      </c>
      <c r="V84" s="22" t="s">
        <v>76</v>
      </c>
      <c r="W84" s="18">
        <v>15</v>
      </c>
      <c r="X84" s="10">
        <v>0</v>
      </c>
      <c r="Y84" s="22">
        <v>0</v>
      </c>
      <c r="Z84" s="18">
        <v>50</v>
      </c>
      <c r="AA84" s="10">
        <v>0</v>
      </c>
      <c r="AB84" s="22">
        <v>0</v>
      </c>
      <c r="AC84" s="18">
        <v>50</v>
      </c>
      <c r="AD84" s="10">
        <v>0</v>
      </c>
      <c r="AE84" s="22">
        <v>0</v>
      </c>
      <c r="AF84" s="18">
        <v>50</v>
      </c>
      <c r="AG84" s="10">
        <v>0</v>
      </c>
      <c r="AH84" s="22">
        <v>0</v>
      </c>
      <c r="AI84" s="18"/>
      <c r="AJ84" s="10"/>
      <c r="AK84" s="22"/>
      <c r="AL84" s="18"/>
      <c r="AM84" s="10"/>
      <c r="AN84" s="22"/>
    </row>
    <row r="85" spans="1:40" s="121" customFormat="1" hidden="1" x14ac:dyDescent="0.25">
      <c r="A85" s="113" t="s">
        <v>34</v>
      </c>
      <c r="B85" s="149">
        <f t="shared" si="8"/>
        <v>183</v>
      </c>
      <c r="C85" s="149">
        <f t="shared" ref="C85:C123" si="9">SUM(F85,I85,L85,O85,R85,U85,X85,AA85,AD85,AG85,AJ85,AM85)</f>
        <v>2</v>
      </c>
      <c r="D85" s="149">
        <f t="shared" ref="D85:D123" si="10">SUM(G85,J85,M85,P85,S85,V85,Y85,AB85,AE85,AH85,AK85,AN85)</f>
        <v>0</v>
      </c>
      <c r="E85" s="126">
        <v>15</v>
      </c>
      <c r="F85" s="126">
        <v>0</v>
      </c>
      <c r="G85" s="127">
        <v>0</v>
      </c>
      <c r="H85" s="125">
        <v>17</v>
      </c>
      <c r="I85" s="126">
        <v>0</v>
      </c>
      <c r="J85" s="127">
        <v>0</v>
      </c>
      <c r="K85" s="125">
        <v>16</v>
      </c>
      <c r="L85" s="126">
        <v>0</v>
      </c>
      <c r="M85" s="127">
        <v>0</v>
      </c>
      <c r="N85" s="125">
        <v>20</v>
      </c>
      <c r="O85" s="126">
        <v>0</v>
      </c>
      <c r="P85" s="127">
        <v>0</v>
      </c>
      <c r="Q85" s="125">
        <v>15</v>
      </c>
      <c r="R85" s="126">
        <v>0</v>
      </c>
      <c r="S85" s="127">
        <v>0</v>
      </c>
      <c r="T85" s="125">
        <v>13</v>
      </c>
      <c r="U85" s="126">
        <v>0</v>
      </c>
      <c r="V85" s="127">
        <v>0</v>
      </c>
      <c r="W85" s="125">
        <v>20</v>
      </c>
      <c r="X85" s="126">
        <v>0</v>
      </c>
      <c r="Y85" s="127">
        <v>0</v>
      </c>
      <c r="Z85" s="125">
        <v>16</v>
      </c>
      <c r="AA85" s="126">
        <v>0</v>
      </c>
      <c r="AB85" s="127">
        <v>0</v>
      </c>
      <c r="AC85" s="125">
        <v>19</v>
      </c>
      <c r="AD85" s="126">
        <v>0</v>
      </c>
      <c r="AE85" s="127">
        <v>0</v>
      </c>
      <c r="AF85" s="125">
        <v>14</v>
      </c>
      <c r="AG85" s="126">
        <v>2</v>
      </c>
      <c r="AH85" s="127">
        <v>0</v>
      </c>
      <c r="AI85" s="125">
        <v>10</v>
      </c>
      <c r="AJ85" s="126">
        <v>0</v>
      </c>
      <c r="AK85" s="127">
        <v>0</v>
      </c>
      <c r="AL85" s="125">
        <v>8</v>
      </c>
      <c r="AM85" s="126">
        <v>0</v>
      </c>
      <c r="AN85" s="127">
        <v>0</v>
      </c>
    </row>
    <row r="86" spans="1:40" hidden="1" x14ac:dyDescent="0.25">
      <c r="A86" s="40" t="s">
        <v>257</v>
      </c>
      <c r="B86" s="78">
        <f>SUM(E86,H86,K86,N86,Q86,T86,W86,Z86,AC86,AF86,AI86,AL86)</f>
        <v>5</v>
      </c>
      <c r="C86" s="79"/>
      <c r="D86" s="80"/>
      <c r="E86" s="11"/>
      <c r="F86" s="12"/>
      <c r="G86" s="19"/>
      <c r="H86" s="20"/>
      <c r="I86" s="12"/>
      <c r="J86" s="19"/>
      <c r="K86" s="20"/>
      <c r="L86" s="12"/>
      <c r="M86" s="19"/>
      <c r="N86" s="20"/>
      <c r="O86" s="12"/>
      <c r="P86" s="19"/>
      <c r="Q86" s="20"/>
      <c r="R86" s="12"/>
      <c r="S86" s="19"/>
      <c r="T86" s="20"/>
      <c r="U86" s="12"/>
      <c r="V86" s="19"/>
      <c r="W86" s="20"/>
      <c r="X86" s="12"/>
      <c r="Y86" s="19"/>
      <c r="Z86" s="20"/>
      <c r="AA86" s="12"/>
      <c r="AB86" s="19"/>
      <c r="AC86" s="20"/>
      <c r="AD86" s="12"/>
      <c r="AE86" s="19"/>
      <c r="AF86" s="20"/>
      <c r="AG86" s="12"/>
      <c r="AH86" s="19"/>
      <c r="AI86" s="20"/>
      <c r="AJ86" s="12"/>
      <c r="AK86" s="19"/>
      <c r="AL86" s="20">
        <v>5</v>
      </c>
      <c r="AM86" s="12"/>
      <c r="AN86" s="19"/>
    </row>
    <row r="87" spans="1:40" s="121" customFormat="1" hidden="1" x14ac:dyDescent="0.25">
      <c r="A87" s="113" t="s">
        <v>49</v>
      </c>
      <c r="B87" s="149">
        <f t="shared" ref="B87:B124" si="11">SUM(E87,H87,K87,N87,Q87,T87,W87,Z87,AC87,AF87,AI87,AL87)</f>
        <v>404</v>
      </c>
      <c r="C87" s="149">
        <f t="shared" si="9"/>
        <v>20</v>
      </c>
      <c r="D87" s="149">
        <f t="shared" si="10"/>
        <v>0</v>
      </c>
      <c r="E87" s="126">
        <v>0</v>
      </c>
      <c r="F87" s="126">
        <v>0</v>
      </c>
      <c r="G87" s="127">
        <v>0</v>
      </c>
      <c r="H87" s="125">
        <v>21</v>
      </c>
      <c r="I87" s="126">
        <v>0</v>
      </c>
      <c r="J87" s="127">
        <v>0</v>
      </c>
      <c r="K87" s="125">
        <v>15</v>
      </c>
      <c r="L87" s="126">
        <v>0</v>
      </c>
      <c r="M87" s="127">
        <v>0</v>
      </c>
      <c r="N87" s="125">
        <v>51</v>
      </c>
      <c r="O87" s="126">
        <v>0</v>
      </c>
      <c r="P87" s="127">
        <v>0</v>
      </c>
      <c r="Q87" s="122">
        <v>69</v>
      </c>
      <c r="R87" s="123">
        <v>0</v>
      </c>
      <c r="S87" s="124">
        <v>0</v>
      </c>
      <c r="T87" s="122">
        <v>102</v>
      </c>
      <c r="U87" s="123">
        <v>2</v>
      </c>
      <c r="V87" s="124">
        <v>0</v>
      </c>
      <c r="W87" s="122">
        <v>45</v>
      </c>
      <c r="X87" s="123">
        <v>3</v>
      </c>
      <c r="Y87" s="124">
        <v>0</v>
      </c>
      <c r="Z87" s="122">
        <v>42</v>
      </c>
      <c r="AA87" s="123">
        <v>5</v>
      </c>
      <c r="AB87" s="124">
        <v>0</v>
      </c>
      <c r="AC87" s="122">
        <v>25</v>
      </c>
      <c r="AD87" s="123">
        <v>1</v>
      </c>
      <c r="AE87" s="124">
        <v>0</v>
      </c>
      <c r="AF87" s="122">
        <v>6</v>
      </c>
      <c r="AG87" s="123">
        <v>2</v>
      </c>
      <c r="AH87" s="124">
        <v>0</v>
      </c>
      <c r="AI87" s="122">
        <v>5</v>
      </c>
      <c r="AJ87" s="123">
        <v>4</v>
      </c>
      <c r="AK87" s="124">
        <v>0</v>
      </c>
      <c r="AL87" s="122">
        <v>23</v>
      </c>
      <c r="AM87" s="123">
        <v>3</v>
      </c>
      <c r="AN87" s="124">
        <v>0</v>
      </c>
    </row>
    <row r="88" spans="1:40" s="121" customFormat="1" hidden="1" x14ac:dyDescent="0.25">
      <c r="A88" s="113" t="s">
        <v>38</v>
      </c>
      <c r="B88" s="149">
        <f t="shared" si="11"/>
        <v>11</v>
      </c>
      <c r="C88" s="149">
        <f t="shared" si="9"/>
        <v>0</v>
      </c>
      <c r="D88" s="149">
        <f t="shared" si="10"/>
        <v>0</v>
      </c>
      <c r="E88" s="126">
        <v>0</v>
      </c>
      <c r="F88" s="126">
        <v>0</v>
      </c>
      <c r="G88" s="127">
        <v>0</v>
      </c>
      <c r="H88" s="125">
        <v>2</v>
      </c>
      <c r="I88" s="126">
        <v>0</v>
      </c>
      <c r="J88" s="127">
        <v>0</v>
      </c>
      <c r="K88" s="125">
        <v>1</v>
      </c>
      <c r="L88" s="126">
        <v>0</v>
      </c>
      <c r="M88" s="127">
        <v>0</v>
      </c>
      <c r="N88" s="125">
        <v>0</v>
      </c>
      <c r="O88" s="126">
        <v>0</v>
      </c>
      <c r="P88" s="127">
        <v>0</v>
      </c>
      <c r="Q88" s="125">
        <v>0</v>
      </c>
      <c r="R88" s="126">
        <v>0</v>
      </c>
      <c r="S88" s="127">
        <v>0</v>
      </c>
      <c r="T88" s="125">
        <v>0</v>
      </c>
      <c r="U88" s="126">
        <v>0</v>
      </c>
      <c r="V88" s="127">
        <v>0</v>
      </c>
      <c r="W88" s="125">
        <v>2</v>
      </c>
      <c r="X88" s="126">
        <v>0</v>
      </c>
      <c r="Y88" s="127">
        <v>0</v>
      </c>
      <c r="Z88" s="125">
        <v>3</v>
      </c>
      <c r="AA88" s="126">
        <v>0</v>
      </c>
      <c r="AB88" s="127">
        <v>0</v>
      </c>
      <c r="AC88" s="125">
        <v>2</v>
      </c>
      <c r="AD88" s="126">
        <v>0</v>
      </c>
      <c r="AE88" s="127">
        <v>0</v>
      </c>
      <c r="AF88" s="125">
        <v>1</v>
      </c>
      <c r="AG88" s="126">
        <v>0</v>
      </c>
      <c r="AH88" s="127">
        <v>0</v>
      </c>
      <c r="AI88" s="125"/>
      <c r="AJ88" s="126"/>
      <c r="AK88" s="127"/>
      <c r="AL88" s="125"/>
      <c r="AM88" s="126"/>
      <c r="AN88" s="127"/>
    </row>
    <row r="89" spans="1:40" s="121" customFormat="1" hidden="1" x14ac:dyDescent="0.25">
      <c r="A89" s="113" t="s">
        <v>116</v>
      </c>
      <c r="B89" s="149">
        <f t="shared" si="11"/>
        <v>278</v>
      </c>
      <c r="C89" s="149">
        <f t="shared" si="9"/>
        <v>12</v>
      </c>
      <c r="D89" s="149">
        <f t="shared" si="10"/>
        <v>12</v>
      </c>
      <c r="E89" s="126" t="s">
        <v>76</v>
      </c>
      <c r="F89" s="126" t="s">
        <v>76</v>
      </c>
      <c r="G89" s="127" t="s">
        <v>76</v>
      </c>
      <c r="H89" s="125" t="s">
        <v>76</v>
      </c>
      <c r="I89" s="126" t="s">
        <v>76</v>
      </c>
      <c r="J89" s="127" t="s">
        <v>76</v>
      </c>
      <c r="K89" s="125" t="s">
        <v>76</v>
      </c>
      <c r="L89" s="126" t="s">
        <v>76</v>
      </c>
      <c r="M89" s="127" t="s">
        <v>76</v>
      </c>
      <c r="N89" s="125">
        <v>47</v>
      </c>
      <c r="O89" s="126">
        <v>0</v>
      </c>
      <c r="P89" s="127">
        <f>-O1038</f>
        <v>0</v>
      </c>
      <c r="Q89" s="122">
        <v>45</v>
      </c>
      <c r="R89" s="123">
        <v>3</v>
      </c>
      <c r="S89" s="124">
        <v>3</v>
      </c>
      <c r="T89" s="122">
        <v>21</v>
      </c>
      <c r="U89" s="123">
        <v>1</v>
      </c>
      <c r="V89" s="124">
        <v>1</v>
      </c>
      <c r="W89" s="122">
        <v>32</v>
      </c>
      <c r="X89" s="123">
        <v>0</v>
      </c>
      <c r="Y89" s="124">
        <v>0</v>
      </c>
      <c r="Z89" s="122">
        <v>18</v>
      </c>
      <c r="AA89" s="123">
        <v>0</v>
      </c>
      <c r="AB89" s="124">
        <v>0</v>
      </c>
      <c r="AC89" s="122">
        <v>43</v>
      </c>
      <c r="AD89" s="123">
        <v>5</v>
      </c>
      <c r="AE89" s="124">
        <v>5</v>
      </c>
      <c r="AF89" s="122">
        <v>24</v>
      </c>
      <c r="AG89" s="123">
        <v>1</v>
      </c>
      <c r="AH89" s="124">
        <v>1</v>
      </c>
      <c r="AI89" s="122">
        <v>29</v>
      </c>
      <c r="AJ89" s="123">
        <v>0</v>
      </c>
      <c r="AK89" s="124">
        <v>0</v>
      </c>
      <c r="AL89" s="122">
        <v>19</v>
      </c>
      <c r="AM89" s="123">
        <v>2</v>
      </c>
      <c r="AN89" s="124">
        <v>2</v>
      </c>
    </row>
    <row r="90" spans="1:40" s="121" customFormat="1" hidden="1" x14ac:dyDescent="0.25">
      <c r="A90" s="113" t="s">
        <v>121</v>
      </c>
      <c r="B90" s="149">
        <f t="shared" si="11"/>
        <v>100</v>
      </c>
      <c r="C90" s="149">
        <f t="shared" si="9"/>
        <v>0</v>
      </c>
      <c r="D90" s="149">
        <f t="shared" si="10"/>
        <v>0</v>
      </c>
      <c r="E90" s="123"/>
      <c r="F90" s="123"/>
      <c r="G90" s="124"/>
      <c r="H90" s="122"/>
      <c r="I90" s="123"/>
      <c r="J90" s="124"/>
      <c r="K90" s="122"/>
      <c r="L90" s="123"/>
      <c r="M90" s="124"/>
      <c r="N90" s="122"/>
      <c r="O90" s="123"/>
      <c r="P90" s="124"/>
      <c r="Q90" s="122"/>
      <c r="R90" s="123"/>
      <c r="S90" s="124"/>
      <c r="T90" s="122"/>
      <c r="U90" s="123"/>
      <c r="V90" s="124"/>
      <c r="W90" s="122"/>
      <c r="X90" s="123"/>
      <c r="Y90" s="124"/>
      <c r="Z90" s="122"/>
      <c r="AA90" s="123"/>
      <c r="AB90" s="124"/>
      <c r="AC90" s="122"/>
      <c r="AD90" s="123"/>
      <c r="AE90" s="124"/>
      <c r="AF90" s="122"/>
      <c r="AG90" s="123"/>
      <c r="AH90" s="124"/>
      <c r="AI90" s="122"/>
      <c r="AJ90" s="123"/>
      <c r="AK90" s="124"/>
      <c r="AL90" s="122">
        <v>100</v>
      </c>
      <c r="AM90" s="123">
        <v>0</v>
      </c>
      <c r="AN90" s="124">
        <v>0</v>
      </c>
    </row>
    <row r="91" spans="1:40" s="66" customFormat="1" hidden="1" x14ac:dyDescent="0.25">
      <c r="A91" s="54" t="s">
        <v>299</v>
      </c>
      <c r="B91" s="80"/>
      <c r="C91" s="80"/>
      <c r="D91" s="80"/>
      <c r="E91" s="65"/>
      <c r="F91" s="65"/>
      <c r="G91" s="22"/>
      <c r="H91" s="64"/>
      <c r="I91" s="65"/>
      <c r="J91" s="22"/>
      <c r="K91" s="64"/>
      <c r="L91" s="65"/>
      <c r="M91" s="22"/>
      <c r="N91" s="64"/>
      <c r="O91" s="65"/>
      <c r="P91" s="22"/>
      <c r="Q91" s="64"/>
      <c r="R91" s="65"/>
      <c r="S91" s="22"/>
      <c r="T91" s="64"/>
      <c r="U91" s="65"/>
      <c r="V91" s="22"/>
      <c r="W91" s="64"/>
      <c r="X91" s="65"/>
      <c r="Y91" s="22"/>
      <c r="Z91" s="64"/>
      <c r="AA91" s="65"/>
      <c r="AB91" s="22"/>
      <c r="AC91" s="64"/>
      <c r="AD91" s="65"/>
      <c r="AE91" s="22"/>
      <c r="AF91" s="64"/>
      <c r="AG91" s="65"/>
      <c r="AH91" s="22"/>
      <c r="AI91" s="64"/>
      <c r="AJ91" s="65"/>
      <c r="AK91" s="22"/>
      <c r="AL91" s="64"/>
      <c r="AM91" s="65"/>
      <c r="AN91" s="22"/>
    </row>
    <row r="92" spans="1:40" s="121" customFormat="1" hidden="1" x14ac:dyDescent="0.25">
      <c r="A92" s="113" t="s">
        <v>59</v>
      </c>
      <c r="B92" s="149">
        <f t="shared" si="11"/>
        <v>252</v>
      </c>
      <c r="C92" s="149">
        <f t="shared" si="9"/>
        <v>0</v>
      </c>
      <c r="D92" s="149">
        <f t="shared" si="10"/>
        <v>0</v>
      </c>
      <c r="E92" s="126">
        <v>18</v>
      </c>
      <c r="F92" s="126">
        <v>0</v>
      </c>
      <c r="G92" s="127">
        <v>0</v>
      </c>
      <c r="H92" s="125">
        <v>15</v>
      </c>
      <c r="I92" s="126">
        <v>0</v>
      </c>
      <c r="J92" s="127">
        <v>0</v>
      </c>
      <c r="K92" s="125">
        <v>18</v>
      </c>
      <c r="L92" s="126">
        <v>0</v>
      </c>
      <c r="M92" s="127">
        <v>0</v>
      </c>
      <c r="N92" s="125">
        <v>15</v>
      </c>
      <c r="O92" s="126">
        <v>0</v>
      </c>
      <c r="P92" s="127">
        <v>0</v>
      </c>
      <c r="Q92" s="125">
        <v>16</v>
      </c>
      <c r="R92" s="126">
        <v>0</v>
      </c>
      <c r="S92" s="127">
        <v>0</v>
      </c>
      <c r="T92" s="125">
        <v>24</v>
      </c>
      <c r="U92" s="126">
        <v>0</v>
      </c>
      <c r="V92" s="127">
        <v>0</v>
      </c>
      <c r="W92" s="125">
        <v>24</v>
      </c>
      <c r="X92" s="126">
        <v>0</v>
      </c>
      <c r="Y92" s="127">
        <v>0</v>
      </c>
      <c r="Z92" s="125">
        <v>24</v>
      </c>
      <c r="AA92" s="126">
        <v>0</v>
      </c>
      <c r="AB92" s="127">
        <v>0</v>
      </c>
      <c r="AC92" s="125">
        <v>34</v>
      </c>
      <c r="AD92" s="126">
        <v>0</v>
      </c>
      <c r="AE92" s="127">
        <v>0</v>
      </c>
      <c r="AF92" s="125">
        <v>30</v>
      </c>
      <c r="AG92" s="126">
        <v>0</v>
      </c>
      <c r="AH92" s="127">
        <v>0</v>
      </c>
      <c r="AI92" s="125">
        <v>20</v>
      </c>
      <c r="AJ92" s="126"/>
      <c r="AK92" s="127"/>
      <c r="AL92" s="125">
        <v>14</v>
      </c>
      <c r="AM92" s="126"/>
      <c r="AN92" s="127"/>
    </row>
    <row r="93" spans="1:40" s="121" customFormat="1" hidden="1" x14ac:dyDescent="0.25">
      <c r="A93" s="113" t="s">
        <v>99</v>
      </c>
      <c r="B93" s="149">
        <f t="shared" si="11"/>
        <v>26</v>
      </c>
      <c r="C93" s="149">
        <f t="shared" si="9"/>
        <v>0</v>
      </c>
      <c r="D93" s="149">
        <f t="shared" si="10"/>
        <v>0</v>
      </c>
      <c r="E93" s="126">
        <v>3</v>
      </c>
      <c r="F93" s="126" t="s">
        <v>76</v>
      </c>
      <c r="G93" s="127" t="s">
        <v>76</v>
      </c>
      <c r="H93" s="125">
        <v>3</v>
      </c>
      <c r="I93" s="126" t="s">
        <v>76</v>
      </c>
      <c r="J93" s="127" t="s">
        <v>76</v>
      </c>
      <c r="K93" s="125">
        <v>3</v>
      </c>
      <c r="L93" s="126" t="s">
        <v>76</v>
      </c>
      <c r="M93" s="127" t="s">
        <v>76</v>
      </c>
      <c r="N93" s="125">
        <v>2</v>
      </c>
      <c r="O93" s="126" t="s">
        <v>76</v>
      </c>
      <c r="P93" s="127" t="s">
        <v>76</v>
      </c>
      <c r="Q93" s="122">
        <v>1</v>
      </c>
      <c r="R93" s="123" t="s">
        <v>76</v>
      </c>
      <c r="S93" s="124" t="s">
        <v>76</v>
      </c>
      <c r="T93" s="122">
        <v>1</v>
      </c>
      <c r="U93" s="123" t="s">
        <v>76</v>
      </c>
      <c r="V93" s="124" t="s">
        <v>76</v>
      </c>
      <c r="W93" s="122">
        <v>0</v>
      </c>
      <c r="X93" s="123">
        <v>0</v>
      </c>
      <c r="Y93" s="124">
        <v>0</v>
      </c>
      <c r="Z93" s="122">
        <v>1</v>
      </c>
      <c r="AA93" s="123">
        <v>0</v>
      </c>
      <c r="AB93" s="124">
        <v>0</v>
      </c>
      <c r="AC93" s="122">
        <v>1</v>
      </c>
      <c r="AD93" s="123">
        <v>0</v>
      </c>
      <c r="AE93" s="124">
        <v>0</v>
      </c>
      <c r="AF93" s="122">
        <v>3</v>
      </c>
      <c r="AG93" s="123">
        <v>0</v>
      </c>
      <c r="AH93" s="124">
        <v>0</v>
      </c>
      <c r="AI93" s="122">
        <v>3</v>
      </c>
      <c r="AJ93" s="123">
        <v>0</v>
      </c>
      <c r="AK93" s="124">
        <v>0</v>
      </c>
      <c r="AL93" s="122">
        <v>5</v>
      </c>
      <c r="AM93" s="123"/>
      <c r="AN93" s="124"/>
    </row>
    <row r="94" spans="1:40" s="66" customFormat="1" hidden="1" x14ac:dyDescent="0.25">
      <c r="A94" s="54" t="s">
        <v>262</v>
      </c>
      <c r="B94" s="80"/>
      <c r="C94" s="80"/>
      <c r="D94" s="80"/>
      <c r="E94" s="135"/>
      <c r="F94" s="135"/>
      <c r="G94" s="19"/>
      <c r="H94" s="136"/>
      <c r="I94" s="135"/>
      <c r="J94" s="19"/>
      <c r="K94" s="136"/>
      <c r="L94" s="135"/>
      <c r="M94" s="19"/>
      <c r="N94" s="136"/>
      <c r="O94" s="135"/>
      <c r="P94" s="19"/>
      <c r="Q94" s="64"/>
      <c r="R94" s="65"/>
      <c r="S94" s="22"/>
      <c r="T94" s="64"/>
      <c r="U94" s="65"/>
      <c r="V94" s="22"/>
      <c r="W94" s="64"/>
      <c r="X94" s="65"/>
      <c r="Y94" s="22"/>
      <c r="Z94" s="64"/>
      <c r="AA94" s="65"/>
      <c r="AB94" s="22"/>
      <c r="AC94" s="64"/>
      <c r="AD94" s="65"/>
      <c r="AE94" s="22"/>
      <c r="AF94" s="64"/>
      <c r="AG94" s="65"/>
      <c r="AH94" s="22"/>
      <c r="AI94" s="64"/>
      <c r="AJ94" s="65"/>
      <c r="AK94" s="22"/>
      <c r="AL94" s="64"/>
      <c r="AM94" s="65"/>
      <c r="AN94" s="22"/>
    </row>
    <row r="95" spans="1:40" s="121" customFormat="1" hidden="1" x14ac:dyDescent="0.25">
      <c r="A95" s="113" t="s">
        <v>132</v>
      </c>
      <c r="B95" s="149">
        <f t="shared" si="11"/>
        <v>541</v>
      </c>
      <c r="C95" s="149">
        <f t="shared" si="9"/>
        <v>11</v>
      </c>
      <c r="D95" s="149">
        <f t="shared" si="10"/>
        <v>0</v>
      </c>
      <c r="E95" s="123" t="s">
        <v>76</v>
      </c>
      <c r="F95" s="123" t="s">
        <v>76</v>
      </c>
      <c r="G95" s="124" t="s">
        <v>76</v>
      </c>
      <c r="H95" s="122" t="s">
        <v>76</v>
      </c>
      <c r="I95" s="123" t="s">
        <v>76</v>
      </c>
      <c r="J95" s="124" t="s">
        <v>76</v>
      </c>
      <c r="K95" s="122" t="s">
        <v>76</v>
      </c>
      <c r="L95" s="123" t="s">
        <v>76</v>
      </c>
      <c r="M95" s="124" t="s">
        <v>76</v>
      </c>
      <c r="N95" s="122" t="s">
        <v>76</v>
      </c>
      <c r="O95" s="123" t="s">
        <v>76</v>
      </c>
      <c r="P95" s="124" t="s">
        <v>76</v>
      </c>
      <c r="Q95" s="125">
        <v>29</v>
      </c>
      <c r="R95" s="126">
        <v>1</v>
      </c>
      <c r="S95" s="127">
        <v>0</v>
      </c>
      <c r="T95" s="125">
        <v>68</v>
      </c>
      <c r="U95" s="126">
        <v>3</v>
      </c>
      <c r="V95" s="127">
        <v>0</v>
      </c>
      <c r="W95" s="125">
        <v>48</v>
      </c>
      <c r="X95" s="126">
        <v>2</v>
      </c>
      <c r="Y95" s="127">
        <v>0</v>
      </c>
      <c r="Z95" s="125">
        <v>104</v>
      </c>
      <c r="AA95" s="126">
        <v>3</v>
      </c>
      <c r="AB95" s="127">
        <v>0</v>
      </c>
      <c r="AC95" s="125">
        <v>112</v>
      </c>
      <c r="AD95" s="126">
        <v>2</v>
      </c>
      <c r="AE95" s="127">
        <v>0</v>
      </c>
      <c r="AF95" s="125">
        <v>70</v>
      </c>
      <c r="AG95" s="126">
        <v>0</v>
      </c>
      <c r="AH95" s="127">
        <v>0</v>
      </c>
      <c r="AI95" s="125">
        <v>50</v>
      </c>
      <c r="AJ95" s="126">
        <v>0</v>
      </c>
      <c r="AK95" s="127">
        <v>0</v>
      </c>
      <c r="AL95" s="125">
        <v>60</v>
      </c>
      <c r="AM95" s="126">
        <v>0</v>
      </c>
      <c r="AN95" s="127">
        <v>0</v>
      </c>
    </row>
    <row r="96" spans="1:40" hidden="1" x14ac:dyDescent="0.25">
      <c r="A96" s="40" t="s">
        <v>97</v>
      </c>
      <c r="B96" s="78">
        <f t="shared" si="11"/>
        <v>58</v>
      </c>
      <c r="C96" s="79">
        <f t="shared" si="9"/>
        <v>0</v>
      </c>
      <c r="D96" s="80">
        <f t="shared" si="10"/>
        <v>0</v>
      </c>
      <c r="E96" s="11" t="s">
        <v>76</v>
      </c>
      <c r="F96" s="12" t="s">
        <v>76</v>
      </c>
      <c r="G96" s="19" t="s">
        <v>76</v>
      </c>
      <c r="H96" s="20" t="s">
        <v>76</v>
      </c>
      <c r="I96" s="12" t="s">
        <v>76</v>
      </c>
      <c r="J96" s="19" t="s">
        <v>76</v>
      </c>
      <c r="K96" s="20">
        <v>0</v>
      </c>
      <c r="L96" s="12" t="s">
        <v>76</v>
      </c>
      <c r="M96" s="19" t="s">
        <v>76</v>
      </c>
      <c r="N96" s="20">
        <v>0</v>
      </c>
      <c r="O96" s="12" t="s">
        <v>76</v>
      </c>
      <c r="P96" s="19" t="s">
        <v>76</v>
      </c>
      <c r="Q96" s="18">
        <v>0</v>
      </c>
      <c r="R96" s="10" t="s">
        <v>76</v>
      </c>
      <c r="S96" s="22" t="s">
        <v>76</v>
      </c>
      <c r="T96" s="18">
        <v>2</v>
      </c>
      <c r="U96" s="10" t="s">
        <v>76</v>
      </c>
      <c r="V96" s="22" t="s">
        <v>76</v>
      </c>
      <c r="W96" s="18">
        <v>14</v>
      </c>
      <c r="X96" s="10" t="s">
        <v>76</v>
      </c>
      <c r="Y96" s="22" t="s">
        <v>76</v>
      </c>
      <c r="Z96" s="18">
        <v>15</v>
      </c>
      <c r="AA96" s="10" t="s">
        <v>76</v>
      </c>
      <c r="AB96" s="22" t="s">
        <v>76</v>
      </c>
      <c r="AC96" s="18">
        <v>8</v>
      </c>
      <c r="AD96" s="10" t="s">
        <v>76</v>
      </c>
      <c r="AE96" s="22" t="s">
        <v>76</v>
      </c>
      <c r="AF96" s="18">
        <v>19</v>
      </c>
      <c r="AG96" s="10" t="s">
        <v>76</v>
      </c>
      <c r="AH96" s="22" t="s">
        <v>76</v>
      </c>
      <c r="AI96" s="18"/>
      <c r="AJ96" s="10"/>
      <c r="AK96" s="22"/>
      <c r="AL96" s="18"/>
      <c r="AM96" s="10"/>
      <c r="AN96" s="22"/>
    </row>
    <row r="97" spans="1:40" s="66" customFormat="1" hidden="1" x14ac:dyDescent="0.25">
      <c r="A97" s="54" t="s">
        <v>248</v>
      </c>
      <c r="B97" s="80">
        <v>0</v>
      </c>
      <c r="C97" s="80"/>
      <c r="D97" s="80"/>
      <c r="E97" s="135"/>
      <c r="F97" s="135"/>
      <c r="G97" s="19"/>
      <c r="H97" s="136"/>
      <c r="I97" s="135"/>
      <c r="J97" s="19"/>
      <c r="K97" s="136"/>
      <c r="L97" s="135"/>
      <c r="M97" s="19"/>
      <c r="N97" s="136"/>
      <c r="O97" s="135"/>
      <c r="P97" s="19"/>
      <c r="Q97" s="64"/>
      <c r="R97" s="65"/>
      <c r="S97" s="22"/>
      <c r="T97" s="64"/>
      <c r="U97" s="65"/>
      <c r="V97" s="22"/>
      <c r="W97" s="64"/>
      <c r="X97" s="65"/>
      <c r="Y97" s="22"/>
      <c r="Z97" s="64"/>
      <c r="AA97" s="65"/>
      <c r="AB97" s="22"/>
      <c r="AC97" s="64"/>
      <c r="AD97" s="65"/>
      <c r="AE97" s="22"/>
      <c r="AF97" s="64"/>
      <c r="AG97" s="65"/>
      <c r="AH97" s="22"/>
      <c r="AI97" s="64"/>
      <c r="AJ97" s="65"/>
      <c r="AK97" s="22"/>
      <c r="AL97" s="64"/>
      <c r="AM97" s="65"/>
      <c r="AN97" s="22"/>
    </row>
    <row r="98" spans="1:40" s="121" customFormat="1" hidden="1" x14ac:dyDescent="0.25">
      <c r="A98" s="113" t="s">
        <v>92</v>
      </c>
      <c r="B98" s="149">
        <f t="shared" si="11"/>
        <v>398</v>
      </c>
      <c r="C98" s="149">
        <f t="shared" si="9"/>
        <v>0</v>
      </c>
      <c r="D98" s="149">
        <f t="shared" si="10"/>
        <v>0</v>
      </c>
      <c r="E98" s="126">
        <v>9</v>
      </c>
      <c r="F98" s="126">
        <v>0</v>
      </c>
      <c r="G98" s="127">
        <v>0</v>
      </c>
      <c r="H98" s="125">
        <v>31</v>
      </c>
      <c r="I98" s="126">
        <v>0</v>
      </c>
      <c r="J98" s="127">
        <v>0</v>
      </c>
      <c r="K98" s="125">
        <v>43</v>
      </c>
      <c r="L98" s="126">
        <v>0</v>
      </c>
      <c r="M98" s="127">
        <v>0</v>
      </c>
      <c r="N98" s="125">
        <v>21</v>
      </c>
      <c r="O98" s="126">
        <v>0</v>
      </c>
      <c r="P98" s="127">
        <v>0</v>
      </c>
      <c r="Q98" s="122">
        <v>0</v>
      </c>
      <c r="R98" s="123">
        <v>0</v>
      </c>
      <c r="S98" s="124">
        <v>0</v>
      </c>
      <c r="T98" s="122">
        <v>4</v>
      </c>
      <c r="U98" s="123">
        <v>0</v>
      </c>
      <c r="V98" s="124">
        <v>0</v>
      </c>
      <c r="W98" s="122">
        <v>40</v>
      </c>
      <c r="X98" s="123">
        <v>0</v>
      </c>
      <c r="Y98" s="124">
        <v>0</v>
      </c>
      <c r="Z98" s="122">
        <v>11</v>
      </c>
      <c r="AA98" s="123">
        <v>0</v>
      </c>
      <c r="AB98" s="124">
        <v>0</v>
      </c>
      <c r="AC98" s="122">
        <v>22</v>
      </c>
      <c r="AD98" s="123">
        <v>0</v>
      </c>
      <c r="AE98" s="124">
        <v>0</v>
      </c>
      <c r="AF98" s="122">
        <v>32</v>
      </c>
      <c r="AG98" s="123">
        <v>0</v>
      </c>
      <c r="AH98" s="124">
        <v>0</v>
      </c>
      <c r="AI98" s="122">
        <v>18</v>
      </c>
      <c r="AJ98" s="123">
        <v>0</v>
      </c>
      <c r="AK98" s="124">
        <v>0</v>
      </c>
      <c r="AL98" s="122">
        <v>167</v>
      </c>
      <c r="AM98" s="123">
        <v>0</v>
      </c>
      <c r="AN98" s="124">
        <v>0</v>
      </c>
    </row>
    <row r="99" spans="1:40" s="121" customFormat="1" hidden="1" x14ac:dyDescent="0.25">
      <c r="A99" s="113" t="s">
        <v>2</v>
      </c>
      <c r="B99" s="149">
        <f t="shared" si="11"/>
        <v>390</v>
      </c>
      <c r="C99" s="149">
        <f t="shared" si="9"/>
        <v>5</v>
      </c>
      <c r="D99" s="149">
        <f t="shared" si="10"/>
        <v>1</v>
      </c>
      <c r="E99" s="126">
        <v>32</v>
      </c>
      <c r="F99" s="126">
        <v>1</v>
      </c>
      <c r="G99" s="127">
        <v>0</v>
      </c>
      <c r="H99" s="125">
        <v>55</v>
      </c>
      <c r="I99" s="126">
        <v>0</v>
      </c>
      <c r="J99" s="127">
        <v>1</v>
      </c>
      <c r="K99" s="125">
        <v>37</v>
      </c>
      <c r="L99" s="126">
        <v>1</v>
      </c>
      <c r="M99" s="127">
        <v>0</v>
      </c>
      <c r="N99" s="125">
        <v>61</v>
      </c>
      <c r="O99" s="126">
        <v>1</v>
      </c>
      <c r="P99" s="127">
        <v>0</v>
      </c>
      <c r="Q99" s="125">
        <v>35</v>
      </c>
      <c r="R99" s="126">
        <v>0</v>
      </c>
      <c r="S99" s="127">
        <v>0</v>
      </c>
      <c r="T99" s="125">
        <v>39</v>
      </c>
      <c r="U99" s="126">
        <v>0</v>
      </c>
      <c r="V99" s="127">
        <v>0</v>
      </c>
      <c r="W99" s="125">
        <v>34</v>
      </c>
      <c r="X99" s="126">
        <v>0</v>
      </c>
      <c r="Y99" s="127">
        <v>0</v>
      </c>
      <c r="Z99" s="125">
        <v>11</v>
      </c>
      <c r="AA99" s="126">
        <v>0</v>
      </c>
      <c r="AB99" s="127">
        <v>0</v>
      </c>
      <c r="AC99" s="125">
        <v>19</v>
      </c>
      <c r="AD99" s="126">
        <v>0</v>
      </c>
      <c r="AE99" s="127">
        <v>0</v>
      </c>
      <c r="AF99" s="125">
        <v>23</v>
      </c>
      <c r="AG99" s="126">
        <v>0</v>
      </c>
      <c r="AH99" s="127">
        <v>0</v>
      </c>
      <c r="AI99" s="125">
        <v>14</v>
      </c>
      <c r="AJ99" s="126">
        <v>0</v>
      </c>
      <c r="AK99" s="127">
        <v>0</v>
      </c>
      <c r="AL99" s="125">
        <v>30</v>
      </c>
      <c r="AM99" s="126">
        <v>2</v>
      </c>
      <c r="AN99" s="127">
        <v>0</v>
      </c>
    </row>
    <row r="100" spans="1:40" s="121" customFormat="1" hidden="1" x14ac:dyDescent="0.25">
      <c r="A100" s="113" t="s">
        <v>119</v>
      </c>
      <c r="B100" s="149">
        <f t="shared" si="11"/>
        <v>15</v>
      </c>
      <c r="C100" s="149">
        <f t="shared" si="9"/>
        <v>0</v>
      </c>
      <c r="D100" s="149">
        <f t="shared" si="10"/>
        <v>0</v>
      </c>
      <c r="E100" s="126">
        <v>1</v>
      </c>
      <c r="F100" s="126" t="s">
        <v>76</v>
      </c>
      <c r="G100" s="127" t="s">
        <v>76</v>
      </c>
      <c r="H100" s="125">
        <v>2</v>
      </c>
      <c r="I100" s="126" t="s">
        <v>76</v>
      </c>
      <c r="J100" s="127" t="s">
        <v>76</v>
      </c>
      <c r="K100" s="125">
        <v>2</v>
      </c>
      <c r="L100" s="126" t="s">
        <v>76</v>
      </c>
      <c r="M100" s="127" t="s">
        <v>76</v>
      </c>
      <c r="N100" s="125">
        <v>1</v>
      </c>
      <c r="O100" s="126" t="s">
        <v>76</v>
      </c>
      <c r="P100" s="127" t="s">
        <v>76</v>
      </c>
      <c r="Q100" s="122">
        <v>1</v>
      </c>
      <c r="R100" s="123" t="s">
        <v>76</v>
      </c>
      <c r="S100" s="124" t="s">
        <v>76</v>
      </c>
      <c r="T100" s="122">
        <v>0</v>
      </c>
      <c r="U100" s="123" t="s">
        <v>76</v>
      </c>
      <c r="V100" s="124" t="s">
        <v>76</v>
      </c>
      <c r="W100" s="122">
        <v>1</v>
      </c>
      <c r="X100" s="123" t="s">
        <v>76</v>
      </c>
      <c r="Y100" s="124" t="s">
        <v>76</v>
      </c>
      <c r="Z100" s="122">
        <v>3</v>
      </c>
      <c r="AA100" s="123" t="s">
        <v>76</v>
      </c>
      <c r="AB100" s="124" t="s">
        <v>76</v>
      </c>
      <c r="AC100" s="122">
        <v>0</v>
      </c>
      <c r="AD100" s="123" t="s">
        <v>76</v>
      </c>
      <c r="AE100" s="124" t="s">
        <v>76</v>
      </c>
      <c r="AF100" s="122">
        <v>0</v>
      </c>
      <c r="AG100" s="123">
        <v>0</v>
      </c>
      <c r="AH100" s="124">
        <v>0</v>
      </c>
      <c r="AI100" s="122">
        <v>1</v>
      </c>
      <c r="AJ100" s="123">
        <v>0</v>
      </c>
      <c r="AK100" s="124">
        <v>0</v>
      </c>
      <c r="AL100" s="122">
        <v>3</v>
      </c>
      <c r="AM100" s="123">
        <v>0</v>
      </c>
      <c r="AN100" s="124">
        <v>0</v>
      </c>
    </row>
    <row r="101" spans="1:40" s="121" customFormat="1" hidden="1" x14ac:dyDescent="0.25">
      <c r="A101" s="113" t="s">
        <v>106</v>
      </c>
      <c r="B101" s="149">
        <f t="shared" si="11"/>
        <v>35</v>
      </c>
      <c r="C101" s="149">
        <f t="shared" si="9"/>
        <v>0</v>
      </c>
      <c r="D101" s="149">
        <f t="shared" si="10"/>
        <v>0</v>
      </c>
      <c r="E101" s="126">
        <v>7</v>
      </c>
      <c r="F101" s="126" t="s">
        <v>76</v>
      </c>
      <c r="G101" s="127" t="s">
        <v>76</v>
      </c>
      <c r="H101" s="125">
        <v>10</v>
      </c>
      <c r="I101" s="126" t="s">
        <v>76</v>
      </c>
      <c r="J101" s="127" t="s">
        <v>76</v>
      </c>
      <c r="K101" s="125">
        <v>2</v>
      </c>
      <c r="L101" s="126" t="s">
        <v>76</v>
      </c>
      <c r="M101" s="127" t="s">
        <v>76</v>
      </c>
      <c r="N101" s="125">
        <v>1</v>
      </c>
      <c r="O101" s="126" t="s">
        <v>76</v>
      </c>
      <c r="P101" s="127" t="s">
        <v>76</v>
      </c>
      <c r="Q101" s="125">
        <v>5</v>
      </c>
      <c r="R101" s="126" t="s">
        <v>76</v>
      </c>
      <c r="S101" s="127" t="s">
        <v>76</v>
      </c>
      <c r="T101" s="125">
        <v>5</v>
      </c>
      <c r="U101" s="126" t="s">
        <v>76</v>
      </c>
      <c r="V101" s="127" t="s">
        <v>76</v>
      </c>
      <c r="W101" s="125">
        <v>1</v>
      </c>
      <c r="X101" s="126" t="s">
        <v>76</v>
      </c>
      <c r="Y101" s="127" t="s">
        <v>76</v>
      </c>
      <c r="Z101" s="125">
        <v>1</v>
      </c>
      <c r="AA101" s="126" t="s">
        <v>76</v>
      </c>
      <c r="AB101" s="127" t="s">
        <v>76</v>
      </c>
      <c r="AC101" s="125">
        <v>0</v>
      </c>
      <c r="AD101" s="126" t="s">
        <v>76</v>
      </c>
      <c r="AE101" s="127" t="s">
        <v>76</v>
      </c>
      <c r="AF101" s="125">
        <v>1</v>
      </c>
      <c r="AG101" s="126" t="s">
        <v>76</v>
      </c>
      <c r="AH101" s="127" t="s">
        <v>76</v>
      </c>
      <c r="AI101" s="125">
        <v>0</v>
      </c>
      <c r="AJ101" s="126"/>
      <c r="AK101" s="127"/>
      <c r="AL101" s="125">
        <v>2</v>
      </c>
      <c r="AM101" s="126"/>
      <c r="AN101" s="127"/>
    </row>
    <row r="102" spans="1:40" s="121" customFormat="1" hidden="1" x14ac:dyDescent="0.25">
      <c r="A102" s="113" t="s">
        <v>210</v>
      </c>
      <c r="B102" s="149">
        <f t="shared" si="11"/>
        <v>19</v>
      </c>
      <c r="C102" s="149">
        <f t="shared" si="9"/>
        <v>0</v>
      </c>
      <c r="D102" s="149">
        <f t="shared" si="10"/>
        <v>0</v>
      </c>
      <c r="E102" s="126">
        <v>2</v>
      </c>
      <c r="F102" s="126" t="s">
        <v>76</v>
      </c>
      <c r="G102" s="127" t="s">
        <v>76</v>
      </c>
      <c r="H102" s="125">
        <v>2</v>
      </c>
      <c r="I102" s="126" t="s">
        <v>76</v>
      </c>
      <c r="J102" s="127" t="s">
        <v>76</v>
      </c>
      <c r="K102" s="125">
        <v>0</v>
      </c>
      <c r="L102" s="126" t="s">
        <v>76</v>
      </c>
      <c r="M102" s="127" t="s">
        <v>76</v>
      </c>
      <c r="N102" s="125">
        <v>0</v>
      </c>
      <c r="O102" s="126" t="s">
        <v>76</v>
      </c>
      <c r="P102" s="127" t="s">
        <v>76</v>
      </c>
      <c r="Q102" s="125">
        <v>1</v>
      </c>
      <c r="R102" s="126" t="s">
        <v>76</v>
      </c>
      <c r="S102" s="127" t="s">
        <v>76</v>
      </c>
      <c r="T102" s="125">
        <v>3</v>
      </c>
      <c r="U102" s="126" t="s">
        <v>76</v>
      </c>
      <c r="V102" s="127" t="s">
        <v>76</v>
      </c>
      <c r="W102" s="125">
        <v>1</v>
      </c>
      <c r="X102" s="126" t="s">
        <v>76</v>
      </c>
      <c r="Y102" s="127" t="s">
        <v>76</v>
      </c>
      <c r="Z102" s="125">
        <v>1</v>
      </c>
      <c r="AA102" s="126" t="s">
        <v>76</v>
      </c>
      <c r="AB102" s="127" t="s">
        <v>76</v>
      </c>
      <c r="AC102" s="125">
        <v>3</v>
      </c>
      <c r="AD102" s="126" t="s">
        <v>76</v>
      </c>
      <c r="AE102" s="127" t="s">
        <v>76</v>
      </c>
      <c r="AF102" s="125">
        <v>2</v>
      </c>
      <c r="AG102" s="126"/>
      <c r="AH102" s="127"/>
      <c r="AI102" s="125">
        <v>3</v>
      </c>
      <c r="AJ102" s="126"/>
      <c r="AK102" s="127"/>
      <c r="AL102" s="125">
        <v>1</v>
      </c>
      <c r="AM102" s="126"/>
      <c r="AN102" s="127"/>
    </row>
    <row r="103" spans="1:40" s="121" customFormat="1" hidden="1" x14ac:dyDescent="0.25">
      <c r="A103" s="113" t="s">
        <v>219</v>
      </c>
      <c r="B103" s="149">
        <f t="shared" si="11"/>
        <v>87</v>
      </c>
      <c r="C103" s="149">
        <f t="shared" si="9"/>
        <v>0</v>
      </c>
      <c r="D103" s="149">
        <v>0</v>
      </c>
      <c r="E103" s="126">
        <v>9</v>
      </c>
      <c r="F103" s="126" t="s">
        <v>76</v>
      </c>
      <c r="G103" s="127" t="s">
        <v>76</v>
      </c>
      <c r="H103" s="125">
        <v>5</v>
      </c>
      <c r="I103" s="126" t="s">
        <v>76</v>
      </c>
      <c r="J103" s="127" t="s">
        <v>76</v>
      </c>
      <c r="K103" s="125">
        <v>9</v>
      </c>
      <c r="L103" s="126" t="s">
        <v>76</v>
      </c>
      <c r="M103" s="127" t="s">
        <v>76</v>
      </c>
      <c r="N103" s="125">
        <v>3</v>
      </c>
      <c r="O103" s="126" t="s">
        <v>76</v>
      </c>
      <c r="P103" s="127" t="s">
        <v>76</v>
      </c>
      <c r="Q103" s="125">
        <v>11</v>
      </c>
      <c r="R103" s="126" t="s">
        <v>76</v>
      </c>
      <c r="S103" s="127" t="s">
        <v>76</v>
      </c>
      <c r="T103" s="125">
        <v>5</v>
      </c>
      <c r="U103" s="126" t="s">
        <v>76</v>
      </c>
      <c r="V103" s="127" t="s">
        <v>76</v>
      </c>
      <c r="W103" s="125">
        <v>9</v>
      </c>
      <c r="X103" s="126" t="s">
        <v>76</v>
      </c>
      <c r="Y103" s="127" t="s">
        <v>76</v>
      </c>
      <c r="Z103" s="125">
        <v>10</v>
      </c>
      <c r="AA103" s="126" t="s">
        <v>76</v>
      </c>
      <c r="AB103" s="127" t="s">
        <v>76</v>
      </c>
      <c r="AC103" s="125">
        <v>5</v>
      </c>
      <c r="AD103" s="126" t="s">
        <v>76</v>
      </c>
      <c r="AE103" s="127" t="s">
        <v>76</v>
      </c>
      <c r="AF103" s="125">
        <v>8</v>
      </c>
      <c r="AG103" s="126" t="s">
        <v>76</v>
      </c>
      <c r="AH103" s="127" t="s">
        <v>76</v>
      </c>
      <c r="AI103" s="125">
        <v>4</v>
      </c>
      <c r="AJ103" s="126" t="s">
        <v>76</v>
      </c>
      <c r="AK103" s="127">
        <v>0</v>
      </c>
      <c r="AL103" s="125">
        <v>9</v>
      </c>
      <c r="AM103" s="126"/>
      <c r="AN103" s="127"/>
    </row>
    <row r="104" spans="1:40" s="121" customFormat="1" hidden="1" x14ac:dyDescent="0.25">
      <c r="A104" s="113" t="s">
        <v>138</v>
      </c>
      <c r="B104" s="149">
        <f t="shared" si="11"/>
        <v>166</v>
      </c>
      <c r="C104" s="149">
        <f t="shared" si="9"/>
        <v>5</v>
      </c>
      <c r="D104" s="149">
        <f t="shared" si="10"/>
        <v>0</v>
      </c>
      <c r="E104" s="126">
        <v>23</v>
      </c>
      <c r="F104" s="126">
        <v>0</v>
      </c>
      <c r="G104" s="127">
        <v>0</v>
      </c>
      <c r="H104" s="125">
        <v>16</v>
      </c>
      <c r="I104" s="126">
        <v>0</v>
      </c>
      <c r="J104" s="127">
        <v>0</v>
      </c>
      <c r="K104" s="125">
        <v>17</v>
      </c>
      <c r="L104" s="126">
        <v>0</v>
      </c>
      <c r="M104" s="127">
        <v>0</v>
      </c>
      <c r="N104" s="125">
        <v>11</v>
      </c>
      <c r="O104" s="126">
        <v>0</v>
      </c>
      <c r="P104" s="127">
        <v>0</v>
      </c>
      <c r="Q104" s="122">
        <v>15</v>
      </c>
      <c r="R104" s="123">
        <v>0</v>
      </c>
      <c r="S104" s="124">
        <v>0</v>
      </c>
      <c r="T104" s="122">
        <v>10</v>
      </c>
      <c r="U104" s="123">
        <v>0</v>
      </c>
      <c r="V104" s="124">
        <v>0</v>
      </c>
      <c r="W104" s="122">
        <v>12</v>
      </c>
      <c r="X104" s="123">
        <v>1</v>
      </c>
      <c r="Y104" s="124">
        <v>0</v>
      </c>
      <c r="Z104" s="122">
        <v>14</v>
      </c>
      <c r="AA104" s="123">
        <v>0</v>
      </c>
      <c r="AB104" s="124">
        <v>0</v>
      </c>
      <c r="AC104" s="122">
        <v>10</v>
      </c>
      <c r="AD104" s="123">
        <v>2</v>
      </c>
      <c r="AE104" s="124">
        <v>0</v>
      </c>
      <c r="AF104" s="122">
        <v>14</v>
      </c>
      <c r="AG104" s="123">
        <v>0</v>
      </c>
      <c r="AH104" s="124">
        <v>0</v>
      </c>
      <c r="AI104" s="122">
        <v>11</v>
      </c>
      <c r="AJ104" s="123">
        <v>0</v>
      </c>
      <c r="AK104" s="124">
        <v>0</v>
      </c>
      <c r="AL104" s="122">
        <v>13</v>
      </c>
      <c r="AM104" s="123">
        <v>2</v>
      </c>
      <c r="AN104" s="124">
        <v>0</v>
      </c>
    </row>
    <row r="105" spans="1:40" s="121" customFormat="1" hidden="1" x14ac:dyDescent="0.25">
      <c r="A105" s="113" t="s">
        <v>220</v>
      </c>
      <c r="B105" s="149">
        <f t="shared" si="11"/>
        <v>49</v>
      </c>
      <c r="C105" s="149">
        <f t="shared" si="9"/>
        <v>0</v>
      </c>
      <c r="D105" s="149">
        <f t="shared" si="10"/>
        <v>0</v>
      </c>
      <c r="E105" s="126">
        <v>4</v>
      </c>
      <c r="F105" s="126" t="s">
        <v>76</v>
      </c>
      <c r="G105" s="127" t="s">
        <v>76</v>
      </c>
      <c r="H105" s="125">
        <v>4</v>
      </c>
      <c r="I105" s="126" t="s">
        <v>76</v>
      </c>
      <c r="J105" s="127" t="s">
        <v>76</v>
      </c>
      <c r="K105" s="125">
        <v>2</v>
      </c>
      <c r="L105" s="126" t="s">
        <v>76</v>
      </c>
      <c r="M105" s="127" t="s">
        <v>76</v>
      </c>
      <c r="N105" s="125">
        <v>10</v>
      </c>
      <c r="O105" s="126" t="s">
        <v>76</v>
      </c>
      <c r="P105" s="127" t="s">
        <v>76</v>
      </c>
      <c r="Q105" s="125">
        <v>5</v>
      </c>
      <c r="R105" s="126" t="s">
        <v>76</v>
      </c>
      <c r="S105" s="127" t="s">
        <v>76</v>
      </c>
      <c r="T105" s="125">
        <v>2</v>
      </c>
      <c r="U105" s="126" t="s">
        <v>76</v>
      </c>
      <c r="V105" s="127" t="s">
        <v>76</v>
      </c>
      <c r="W105" s="125">
        <v>3</v>
      </c>
      <c r="X105" s="126" t="s">
        <v>76</v>
      </c>
      <c r="Y105" s="127" t="s">
        <v>76</v>
      </c>
      <c r="Z105" s="125">
        <v>6</v>
      </c>
      <c r="AA105" s="126" t="s">
        <v>76</v>
      </c>
      <c r="AB105" s="127" t="s">
        <v>76</v>
      </c>
      <c r="AC105" s="125">
        <v>3</v>
      </c>
      <c r="AD105" s="126" t="s">
        <v>76</v>
      </c>
      <c r="AE105" s="127" t="s">
        <v>76</v>
      </c>
      <c r="AF105" s="125">
        <v>1</v>
      </c>
      <c r="AG105" s="126" t="s">
        <v>76</v>
      </c>
      <c r="AH105" s="127" t="s">
        <v>76</v>
      </c>
      <c r="AI105" s="125">
        <v>3</v>
      </c>
      <c r="AJ105" s="126" t="s">
        <v>76</v>
      </c>
      <c r="AK105" s="127">
        <f>-'[1]Provider Monthly Reports'!$F$10012</f>
        <v>0</v>
      </c>
      <c r="AL105" s="125">
        <v>6</v>
      </c>
      <c r="AM105" s="126"/>
      <c r="AN105" s="127"/>
    </row>
    <row r="106" spans="1:40" s="121" customFormat="1" hidden="1" x14ac:dyDescent="0.25">
      <c r="A106" s="113" t="s">
        <v>117</v>
      </c>
      <c r="B106" s="149">
        <f t="shared" si="11"/>
        <v>125</v>
      </c>
      <c r="C106" s="149">
        <f t="shared" si="9"/>
        <v>0</v>
      </c>
      <c r="D106" s="149">
        <f t="shared" si="10"/>
        <v>0</v>
      </c>
      <c r="E106" s="126" t="s">
        <v>76</v>
      </c>
      <c r="F106" s="126" t="s">
        <v>76</v>
      </c>
      <c r="G106" s="127" t="s">
        <v>76</v>
      </c>
      <c r="H106" s="125">
        <v>32</v>
      </c>
      <c r="I106" s="126">
        <v>0</v>
      </c>
      <c r="J106" s="127">
        <v>0</v>
      </c>
      <c r="K106" s="125">
        <v>4</v>
      </c>
      <c r="L106" s="126">
        <v>0</v>
      </c>
      <c r="M106" s="127">
        <v>0</v>
      </c>
      <c r="N106" s="125">
        <v>0</v>
      </c>
      <c r="O106" s="126">
        <v>0</v>
      </c>
      <c r="P106" s="127">
        <v>0</v>
      </c>
      <c r="Q106" s="122">
        <v>5</v>
      </c>
      <c r="R106" s="123">
        <v>0</v>
      </c>
      <c r="S106" s="124">
        <v>0</v>
      </c>
      <c r="T106" s="122">
        <v>3</v>
      </c>
      <c r="U106" s="123">
        <v>0</v>
      </c>
      <c r="V106" s="124">
        <v>0</v>
      </c>
      <c r="W106" s="122">
        <v>5</v>
      </c>
      <c r="X106" s="123">
        <v>0</v>
      </c>
      <c r="Y106" s="124">
        <v>0</v>
      </c>
      <c r="Z106" s="122">
        <v>4</v>
      </c>
      <c r="AA106" s="123">
        <v>0</v>
      </c>
      <c r="AB106" s="124">
        <v>0</v>
      </c>
      <c r="AC106" s="122">
        <v>9</v>
      </c>
      <c r="AD106" s="123">
        <v>0</v>
      </c>
      <c r="AE106" s="124">
        <v>0</v>
      </c>
      <c r="AF106" s="122">
        <v>11</v>
      </c>
      <c r="AG106" s="123">
        <v>0</v>
      </c>
      <c r="AH106" s="124">
        <v>0</v>
      </c>
      <c r="AI106" s="122">
        <v>25</v>
      </c>
      <c r="AJ106" s="123"/>
      <c r="AK106" s="124"/>
      <c r="AL106" s="122">
        <v>27</v>
      </c>
      <c r="AM106" s="123"/>
      <c r="AN106" s="124"/>
    </row>
    <row r="107" spans="1:40" s="121" customFormat="1" hidden="1" x14ac:dyDescent="0.25">
      <c r="A107" s="113" t="s">
        <v>136</v>
      </c>
      <c r="B107" s="149">
        <f t="shared" si="11"/>
        <v>42</v>
      </c>
      <c r="C107" s="149">
        <f t="shared" si="9"/>
        <v>0</v>
      </c>
      <c r="D107" s="149">
        <f t="shared" si="10"/>
        <v>0</v>
      </c>
      <c r="E107" s="126">
        <v>5</v>
      </c>
      <c r="F107" s="126">
        <v>0</v>
      </c>
      <c r="G107" s="127">
        <v>0</v>
      </c>
      <c r="H107" s="125">
        <v>2</v>
      </c>
      <c r="I107" s="126">
        <v>0</v>
      </c>
      <c r="J107" s="127">
        <v>0</v>
      </c>
      <c r="K107" s="125">
        <v>5</v>
      </c>
      <c r="L107" s="126">
        <v>0</v>
      </c>
      <c r="M107" s="127">
        <v>0</v>
      </c>
      <c r="N107" s="125">
        <v>2</v>
      </c>
      <c r="O107" s="126">
        <v>0</v>
      </c>
      <c r="P107" s="127">
        <v>0</v>
      </c>
      <c r="Q107" s="125">
        <v>6</v>
      </c>
      <c r="R107" s="126">
        <v>0</v>
      </c>
      <c r="S107" s="127">
        <v>0</v>
      </c>
      <c r="T107" s="125">
        <v>3</v>
      </c>
      <c r="U107" s="126">
        <v>0</v>
      </c>
      <c r="V107" s="127">
        <v>0</v>
      </c>
      <c r="W107" s="125">
        <v>6</v>
      </c>
      <c r="X107" s="126">
        <v>0</v>
      </c>
      <c r="Y107" s="127">
        <v>0</v>
      </c>
      <c r="Z107" s="125">
        <v>0</v>
      </c>
      <c r="AA107" s="126">
        <v>0</v>
      </c>
      <c r="AB107" s="127">
        <v>0</v>
      </c>
      <c r="AC107" s="125">
        <v>0</v>
      </c>
      <c r="AD107" s="126">
        <v>0</v>
      </c>
      <c r="AE107" s="127">
        <v>0</v>
      </c>
      <c r="AF107" s="125">
        <v>11</v>
      </c>
      <c r="AG107" s="126">
        <v>0</v>
      </c>
      <c r="AH107" s="127">
        <v>0</v>
      </c>
      <c r="AI107" s="125">
        <v>0</v>
      </c>
      <c r="AJ107" s="126">
        <v>0</v>
      </c>
      <c r="AK107" s="127">
        <v>0</v>
      </c>
      <c r="AL107" s="125">
        <v>2</v>
      </c>
      <c r="AM107" s="126">
        <v>0</v>
      </c>
      <c r="AN107" s="127">
        <v>0</v>
      </c>
    </row>
    <row r="108" spans="1:40" s="121" customFormat="1" hidden="1" x14ac:dyDescent="0.25">
      <c r="A108" s="113" t="s">
        <v>161</v>
      </c>
      <c r="B108" s="149">
        <f t="shared" si="11"/>
        <v>288</v>
      </c>
      <c r="C108" s="149">
        <f t="shared" si="9"/>
        <v>4</v>
      </c>
      <c r="D108" s="149">
        <f t="shared" si="10"/>
        <v>1</v>
      </c>
      <c r="E108" s="126">
        <v>33</v>
      </c>
      <c r="F108" s="126">
        <v>0</v>
      </c>
      <c r="G108" s="127">
        <v>0</v>
      </c>
      <c r="H108" s="125">
        <v>27</v>
      </c>
      <c r="I108" s="126">
        <v>0</v>
      </c>
      <c r="J108" s="127">
        <v>0</v>
      </c>
      <c r="K108" s="125">
        <v>22</v>
      </c>
      <c r="L108" s="126">
        <v>0</v>
      </c>
      <c r="M108" s="127">
        <v>0</v>
      </c>
      <c r="N108" s="125">
        <v>11</v>
      </c>
      <c r="O108" s="126">
        <v>0</v>
      </c>
      <c r="P108" s="127">
        <v>1</v>
      </c>
      <c r="Q108" s="122">
        <v>16</v>
      </c>
      <c r="R108" s="123">
        <v>0</v>
      </c>
      <c r="S108" s="124">
        <v>0</v>
      </c>
      <c r="T108" s="122">
        <v>21</v>
      </c>
      <c r="U108" s="123">
        <v>0</v>
      </c>
      <c r="V108" s="124">
        <v>0</v>
      </c>
      <c r="W108" s="122">
        <v>19</v>
      </c>
      <c r="X108" s="123">
        <v>0</v>
      </c>
      <c r="Y108" s="124">
        <v>0</v>
      </c>
      <c r="Z108" s="122">
        <v>21</v>
      </c>
      <c r="AA108" s="123">
        <v>1</v>
      </c>
      <c r="AB108" s="124">
        <v>0</v>
      </c>
      <c r="AC108" s="122">
        <v>23</v>
      </c>
      <c r="AD108" s="123">
        <v>2</v>
      </c>
      <c r="AE108" s="124">
        <v>0</v>
      </c>
      <c r="AF108" s="122">
        <v>27</v>
      </c>
      <c r="AG108" s="123">
        <v>1</v>
      </c>
      <c r="AH108" s="124">
        <v>0</v>
      </c>
      <c r="AI108" s="122">
        <v>27</v>
      </c>
      <c r="AJ108" s="123"/>
      <c r="AK108" s="124"/>
      <c r="AL108" s="122">
        <v>41</v>
      </c>
      <c r="AM108" s="123"/>
      <c r="AN108" s="124"/>
    </row>
    <row r="109" spans="1:40" s="121" customFormat="1" hidden="1" x14ac:dyDescent="0.25">
      <c r="A109" s="113" t="s">
        <v>236</v>
      </c>
      <c r="B109" s="149">
        <f t="shared" si="11"/>
        <v>537</v>
      </c>
      <c r="C109" s="149">
        <f t="shared" si="9"/>
        <v>3</v>
      </c>
      <c r="D109" s="149">
        <f t="shared" si="10"/>
        <v>0</v>
      </c>
      <c r="E109" s="126">
        <v>50</v>
      </c>
      <c r="F109" s="126">
        <v>0</v>
      </c>
      <c r="G109" s="127">
        <v>0</v>
      </c>
      <c r="H109" s="125">
        <v>52</v>
      </c>
      <c r="I109" s="126">
        <v>2</v>
      </c>
      <c r="J109" s="127">
        <v>0</v>
      </c>
      <c r="K109" s="125">
        <v>45</v>
      </c>
      <c r="L109" s="126">
        <v>1</v>
      </c>
      <c r="M109" s="127">
        <v>0</v>
      </c>
      <c r="N109" s="125">
        <v>24</v>
      </c>
      <c r="O109" s="126">
        <v>0</v>
      </c>
      <c r="P109" s="127">
        <v>0</v>
      </c>
      <c r="Q109" s="125">
        <v>77</v>
      </c>
      <c r="R109" s="126">
        <v>0</v>
      </c>
      <c r="S109" s="127">
        <v>0</v>
      </c>
      <c r="T109" s="125">
        <v>63</v>
      </c>
      <c r="U109" s="126">
        <v>0</v>
      </c>
      <c r="V109" s="127">
        <v>0</v>
      </c>
      <c r="W109" s="125">
        <v>56</v>
      </c>
      <c r="X109" s="126">
        <v>0</v>
      </c>
      <c r="Y109" s="127">
        <v>0</v>
      </c>
      <c r="Z109" s="125">
        <v>42</v>
      </c>
      <c r="AA109" s="126">
        <v>0</v>
      </c>
      <c r="AB109" s="127">
        <v>0</v>
      </c>
      <c r="AC109" s="125">
        <v>22</v>
      </c>
      <c r="AD109" s="126">
        <v>0</v>
      </c>
      <c r="AE109" s="127">
        <v>0</v>
      </c>
      <c r="AF109" s="125">
        <v>22</v>
      </c>
      <c r="AG109" s="126">
        <v>0</v>
      </c>
      <c r="AH109" s="127">
        <v>0</v>
      </c>
      <c r="AI109" s="125">
        <v>55</v>
      </c>
      <c r="AJ109" s="126">
        <v>0</v>
      </c>
      <c r="AK109" s="127">
        <v>0</v>
      </c>
      <c r="AL109" s="125">
        <v>29</v>
      </c>
      <c r="AM109" s="126">
        <v>0</v>
      </c>
      <c r="AN109" s="127">
        <v>0</v>
      </c>
    </row>
    <row r="110" spans="1:40" s="121" customFormat="1" hidden="1" x14ac:dyDescent="0.25">
      <c r="A110" s="113" t="s">
        <v>24</v>
      </c>
      <c r="B110" s="149">
        <f t="shared" si="11"/>
        <v>1721</v>
      </c>
      <c r="C110" s="149">
        <f t="shared" si="9"/>
        <v>4</v>
      </c>
      <c r="D110" s="149">
        <f t="shared" si="10"/>
        <v>0</v>
      </c>
      <c r="E110" s="123">
        <v>154</v>
      </c>
      <c r="F110" s="123">
        <v>0</v>
      </c>
      <c r="G110" s="127">
        <v>0</v>
      </c>
      <c r="H110" s="122">
        <v>138</v>
      </c>
      <c r="I110" s="123">
        <v>0</v>
      </c>
      <c r="J110" s="124">
        <v>0</v>
      </c>
      <c r="K110" s="122">
        <v>332</v>
      </c>
      <c r="L110" s="123">
        <v>0</v>
      </c>
      <c r="M110" s="124">
        <v>0</v>
      </c>
      <c r="N110" s="122">
        <v>278</v>
      </c>
      <c r="O110" s="123">
        <v>0</v>
      </c>
      <c r="P110" s="124">
        <v>0</v>
      </c>
      <c r="Q110" s="122">
        <v>157</v>
      </c>
      <c r="R110" s="123">
        <v>0</v>
      </c>
      <c r="S110" s="124">
        <v>0</v>
      </c>
      <c r="T110" s="122">
        <v>103</v>
      </c>
      <c r="U110" s="123">
        <v>0</v>
      </c>
      <c r="V110" s="124">
        <v>0</v>
      </c>
      <c r="W110" s="122">
        <v>75</v>
      </c>
      <c r="X110" s="123">
        <v>0</v>
      </c>
      <c r="Y110" s="124">
        <v>0</v>
      </c>
      <c r="Z110" s="122">
        <v>129</v>
      </c>
      <c r="AA110" s="123">
        <v>1</v>
      </c>
      <c r="AB110" s="124">
        <v>0</v>
      </c>
      <c r="AC110" s="122">
        <v>58</v>
      </c>
      <c r="AD110" s="123">
        <v>0</v>
      </c>
      <c r="AE110" s="124">
        <v>0</v>
      </c>
      <c r="AF110" s="122">
        <v>87</v>
      </c>
      <c r="AG110" s="123">
        <v>3</v>
      </c>
      <c r="AH110" s="124">
        <v>0</v>
      </c>
      <c r="AI110" s="122">
        <v>75</v>
      </c>
      <c r="AJ110" s="123"/>
      <c r="AK110" s="124"/>
      <c r="AL110" s="122">
        <v>135</v>
      </c>
      <c r="AM110" s="123"/>
      <c r="AN110" s="124"/>
    </row>
    <row r="111" spans="1:40" s="121" customFormat="1" hidden="1" x14ac:dyDescent="0.25">
      <c r="A111" s="113" t="s">
        <v>125</v>
      </c>
      <c r="B111" s="149">
        <f t="shared" si="11"/>
        <v>6</v>
      </c>
      <c r="C111" s="149">
        <f t="shared" si="9"/>
        <v>0</v>
      </c>
      <c r="D111" s="149">
        <f t="shared" si="10"/>
        <v>0</v>
      </c>
      <c r="E111" s="123" t="s">
        <v>76</v>
      </c>
      <c r="F111" s="123" t="s">
        <v>76</v>
      </c>
      <c r="G111" s="124" t="s">
        <v>76</v>
      </c>
      <c r="H111" s="122" t="s">
        <v>76</v>
      </c>
      <c r="I111" s="123" t="s">
        <v>76</v>
      </c>
      <c r="J111" s="124" t="s">
        <v>76</v>
      </c>
      <c r="K111" s="122" t="s">
        <v>76</v>
      </c>
      <c r="L111" s="123" t="s">
        <v>76</v>
      </c>
      <c r="M111" s="124" t="s">
        <v>76</v>
      </c>
      <c r="N111" s="122" t="s">
        <v>76</v>
      </c>
      <c r="O111" s="123" t="s">
        <v>76</v>
      </c>
      <c r="P111" s="124" t="s">
        <v>76</v>
      </c>
      <c r="Q111" s="125">
        <v>0</v>
      </c>
      <c r="R111" s="126">
        <v>0</v>
      </c>
      <c r="S111" s="127">
        <v>0</v>
      </c>
      <c r="T111" s="125">
        <v>0</v>
      </c>
      <c r="U111" s="126">
        <v>0</v>
      </c>
      <c r="V111" s="127">
        <v>0</v>
      </c>
      <c r="W111" s="125">
        <v>0</v>
      </c>
      <c r="X111" s="126">
        <v>0</v>
      </c>
      <c r="Y111" s="127">
        <v>0</v>
      </c>
      <c r="Z111" s="125">
        <v>0</v>
      </c>
      <c r="AA111" s="126">
        <v>0</v>
      </c>
      <c r="AB111" s="127">
        <v>0</v>
      </c>
      <c r="AC111" s="125">
        <v>6</v>
      </c>
      <c r="AD111" s="126">
        <v>0</v>
      </c>
      <c r="AE111" s="127">
        <v>0</v>
      </c>
      <c r="AF111" s="125">
        <v>0</v>
      </c>
      <c r="AG111" s="126">
        <v>0</v>
      </c>
      <c r="AH111" s="127">
        <v>0</v>
      </c>
      <c r="AI111" s="125">
        <v>0</v>
      </c>
      <c r="AJ111" s="126"/>
      <c r="AK111" s="127"/>
      <c r="AL111" s="125">
        <v>0</v>
      </c>
      <c r="AM111" s="126"/>
      <c r="AN111" s="127"/>
    </row>
    <row r="112" spans="1:40" s="66" customFormat="1" hidden="1" x14ac:dyDescent="0.25">
      <c r="A112" s="54" t="s">
        <v>255</v>
      </c>
      <c r="B112" s="80">
        <v>0</v>
      </c>
      <c r="C112" s="80"/>
      <c r="D112" s="80"/>
      <c r="E112" s="65"/>
      <c r="F112" s="65"/>
      <c r="G112" s="22"/>
      <c r="H112" s="64"/>
      <c r="I112" s="65"/>
      <c r="J112" s="22"/>
      <c r="K112" s="64"/>
      <c r="L112" s="65"/>
      <c r="M112" s="22"/>
      <c r="N112" s="64"/>
      <c r="O112" s="65"/>
      <c r="P112" s="22"/>
      <c r="Q112" s="136"/>
      <c r="R112" s="135"/>
      <c r="S112" s="19"/>
      <c r="T112" s="136"/>
      <c r="U112" s="135"/>
      <c r="V112" s="19"/>
      <c r="W112" s="136"/>
      <c r="X112" s="135"/>
      <c r="Y112" s="19"/>
      <c r="Z112" s="136"/>
      <c r="AA112" s="135"/>
      <c r="AB112" s="19"/>
      <c r="AC112" s="136"/>
      <c r="AD112" s="135"/>
      <c r="AE112" s="19"/>
      <c r="AF112" s="136"/>
      <c r="AG112" s="135"/>
      <c r="AH112" s="19"/>
      <c r="AI112" s="136"/>
      <c r="AJ112" s="135"/>
      <c r="AK112" s="19"/>
      <c r="AL112" s="136"/>
      <c r="AM112" s="135"/>
      <c r="AN112" s="19"/>
    </row>
    <row r="113" spans="1:40" s="66" customFormat="1" hidden="1" x14ac:dyDescent="0.25">
      <c r="A113" s="54" t="s">
        <v>256</v>
      </c>
      <c r="B113" s="80">
        <v>0</v>
      </c>
      <c r="C113" s="80"/>
      <c r="D113" s="80"/>
      <c r="E113" s="65"/>
      <c r="F113" s="65"/>
      <c r="G113" s="22"/>
      <c r="H113" s="64"/>
      <c r="I113" s="65"/>
      <c r="J113" s="22"/>
      <c r="K113" s="64"/>
      <c r="L113" s="65"/>
      <c r="M113" s="22"/>
      <c r="N113" s="64"/>
      <c r="O113" s="65"/>
      <c r="P113" s="22"/>
      <c r="Q113" s="136"/>
      <c r="R113" s="135"/>
      <c r="S113" s="19"/>
      <c r="T113" s="136"/>
      <c r="U113" s="135"/>
      <c r="V113" s="19"/>
      <c r="W113" s="136"/>
      <c r="X113" s="135"/>
      <c r="Y113" s="19"/>
      <c r="Z113" s="136"/>
      <c r="AA113" s="135"/>
      <c r="AB113" s="19"/>
      <c r="AC113" s="136"/>
      <c r="AD113" s="135"/>
      <c r="AE113" s="19"/>
      <c r="AF113" s="136"/>
      <c r="AG113" s="135"/>
      <c r="AH113" s="19"/>
      <c r="AI113" s="136"/>
      <c r="AJ113" s="135"/>
      <c r="AK113" s="19"/>
      <c r="AL113" s="136"/>
      <c r="AM113" s="135"/>
      <c r="AN113" s="19"/>
    </row>
    <row r="114" spans="1:40" hidden="1" x14ac:dyDescent="0.25">
      <c r="A114" s="40" t="s">
        <v>87</v>
      </c>
      <c r="B114" s="78">
        <f t="shared" si="11"/>
        <v>1</v>
      </c>
      <c r="C114" s="79">
        <f t="shared" si="9"/>
        <v>0</v>
      </c>
      <c r="D114" s="80">
        <f t="shared" si="10"/>
        <v>0</v>
      </c>
      <c r="E114" s="11">
        <v>1</v>
      </c>
      <c r="F114" s="12">
        <v>0</v>
      </c>
      <c r="G114" s="19">
        <v>0</v>
      </c>
      <c r="H114" s="20">
        <v>0</v>
      </c>
      <c r="I114" s="12">
        <v>0</v>
      </c>
      <c r="J114" s="19">
        <v>0</v>
      </c>
      <c r="K114" s="20">
        <v>0</v>
      </c>
      <c r="L114" s="12">
        <v>0</v>
      </c>
      <c r="M114" s="19">
        <v>0</v>
      </c>
      <c r="N114" s="20">
        <v>0</v>
      </c>
      <c r="O114" s="12"/>
      <c r="P114" s="19"/>
      <c r="Q114" s="18">
        <v>0</v>
      </c>
      <c r="R114" s="10"/>
      <c r="S114" s="22"/>
      <c r="T114" s="18">
        <v>0</v>
      </c>
      <c r="U114" s="10"/>
      <c r="V114" s="22"/>
      <c r="W114" s="18">
        <v>0</v>
      </c>
      <c r="X114" s="10"/>
      <c r="Y114" s="22"/>
      <c r="Z114" s="18">
        <v>0</v>
      </c>
      <c r="AA114" s="10"/>
      <c r="AB114" s="22"/>
      <c r="AC114" s="18">
        <v>0</v>
      </c>
      <c r="AD114" s="10"/>
      <c r="AE114" s="22"/>
      <c r="AF114" s="18">
        <v>0</v>
      </c>
      <c r="AG114" s="10"/>
      <c r="AH114" s="22"/>
      <c r="AI114" s="18">
        <v>0</v>
      </c>
      <c r="AJ114" s="10"/>
      <c r="AK114" s="22"/>
      <c r="AL114" s="18">
        <v>0</v>
      </c>
      <c r="AM114" s="10"/>
      <c r="AN114" s="22"/>
    </row>
    <row r="115" spans="1:40" s="66" customFormat="1" hidden="1" x14ac:dyDescent="0.25">
      <c r="A115" s="54" t="s">
        <v>246</v>
      </c>
      <c r="B115" s="80">
        <v>0</v>
      </c>
      <c r="C115" s="80"/>
      <c r="D115" s="80"/>
      <c r="E115" s="135"/>
      <c r="F115" s="135"/>
      <c r="G115" s="19"/>
      <c r="H115" s="136"/>
      <c r="I115" s="135"/>
      <c r="J115" s="19"/>
      <c r="K115" s="136"/>
      <c r="L115" s="135"/>
      <c r="M115" s="19"/>
      <c r="N115" s="136"/>
      <c r="O115" s="135"/>
      <c r="P115" s="19"/>
      <c r="Q115" s="64"/>
      <c r="R115" s="65"/>
      <c r="S115" s="22"/>
      <c r="T115" s="64"/>
      <c r="U115" s="65"/>
      <c r="V115" s="22"/>
      <c r="W115" s="64"/>
      <c r="X115" s="65"/>
      <c r="Y115" s="22"/>
      <c r="Z115" s="64"/>
      <c r="AA115" s="65"/>
      <c r="AB115" s="22"/>
      <c r="AC115" s="64"/>
      <c r="AD115" s="65"/>
      <c r="AE115" s="22"/>
      <c r="AF115" s="64"/>
      <c r="AG115" s="65"/>
      <c r="AH115" s="22"/>
      <c r="AI115" s="64"/>
      <c r="AJ115" s="65"/>
      <c r="AK115" s="22"/>
      <c r="AL115" s="64"/>
      <c r="AM115" s="65"/>
      <c r="AN115" s="22"/>
    </row>
    <row r="116" spans="1:40" ht="30" hidden="1" x14ac:dyDescent="0.25">
      <c r="A116" s="40" t="s">
        <v>306</v>
      </c>
      <c r="B116" s="78">
        <f t="shared" si="11"/>
        <v>415</v>
      </c>
      <c r="C116" s="79">
        <f t="shared" si="9"/>
        <v>2</v>
      </c>
      <c r="D116" s="80">
        <f t="shared" si="10"/>
        <v>0</v>
      </c>
      <c r="E116" s="11">
        <v>46</v>
      </c>
      <c r="F116" s="12">
        <v>2</v>
      </c>
      <c r="G116" s="19">
        <v>0</v>
      </c>
      <c r="H116" s="20">
        <v>6</v>
      </c>
      <c r="I116" s="12">
        <v>0</v>
      </c>
      <c r="J116" s="19">
        <v>0</v>
      </c>
      <c r="K116" s="20">
        <v>10</v>
      </c>
      <c r="L116" s="12">
        <v>0</v>
      </c>
      <c r="M116" s="19">
        <v>0</v>
      </c>
      <c r="N116" s="20">
        <v>143</v>
      </c>
      <c r="O116" s="12">
        <v>0</v>
      </c>
      <c r="P116" s="19">
        <v>0</v>
      </c>
      <c r="Q116" s="20">
        <v>93</v>
      </c>
      <c r="R116" s="12">
        <v>0</v>
      </c>
      <c r="S116" s="19">
        <v>0</v>
      </c>
      <c r="T116" s="20">
        <v>36</v>
      </c>
      <c r="U116" s="12">
        <v>0</v>
      </c>
      <c r="V116" s="19">
        <v>0</v>
      </c>
      <c r="W116" s="20">
        <v>55</v>
      </c>
      <c r="X116" s="12">
        <v>0</v>
      </c>
      <c r="Y116" s="19">
        <v>0</v>
      </c>
      <c r="Z116" s="20">
        <v>26</v>
      </c>
      <c r="AA116" s="12">
        <v>0</v>
      </c>
      <c r="AB116" s="19">
        <v>0</v>
      </c>
      <c r="AC116" s="20">
        <v>0</v>
      </c>
      <c r="AD116" s="12">
        <v>0</v>
      </c>
      <c r="AE116" s="19">
        <v>0</v>
      </c>
      <c r="AF116" s="20"/>
      <c r="AG116" s="12"/>
      <c r="AH116" s="19"/>
      <c r="AI116" s="20"/>
      <c r="AJ116" s="12"/>
      <c r="AK116" s="19"/>
      <c r="AL116" s="20"/>
      <c r="AM116" s="12"/>
      <c r="AN116" s="19"/>
    </row>
    <row r="117" spans="1:40" s="121" customFormat="1" hidden="1" x14ac:dyDescent="0.25">
      <c r="A117" s="113" t="s">
        <v>221</v>
      </c>
      <c r="B117" s="149">
        <f t="shared" si="11"/>
        <v>75</v>
      </c>
      <c r="C117" s="149">
        <f t="shared" si="9"/>
        <v>0</v>
      </c>
      <c r="D117" s="149">
        <f t="shared" si="10"/>
        <v>0</v>
      </c>
      <c r="E117" s="126">
        <v>4</v>
      </c>
      <c r="F117" s="126">
        <v>0</v>
      </c>
      <c r="G117" s="127">
        <v>0</v>
      </c>
      <c r="H117" s="125">
        <v>11</v>
      </c>
      <c r="I117" s="126">
        <v>0</v>
      </c>
      <c r="J117" s="127">
        <v>0</v>
      </c>
      <c r="K117" s="125">
        <v>4</v>
      </c>
      <c r="L117" s="126">
        <v>0</v>
      </c>
      <c r="M117" s="127">
        <v>0</v>
      </c>
      <c r="N117" s="125">
        <v>0</v>
      </c>
      <c r="O117" s="126">
        <v>0</v>
      </c>
      <c r="P117" s="127">
        <v>0</v>
      </c>
      <c r="Q117" s="125">
        <v>0</v>
      </c>
      <c r="R117" s="126">
        <v>0</v>
      </c>
      <c r="S117" s="127">
        <v>0</v>
      </c>
      <c r="T117" s="125">
        <v>56</v>
      </c>
      <c r="U117" s="126">
        <v>0</v>
      </c>
      <c r="V117" s="127">
        <v>0</v>
      </c>
      <c r="W117" s="125">
        <v>0</v>
      </c>
      <c r="X117" s="126">
        <v>0</v>
      </c>
      <c r="Y117" s="127">
        <v>0</v>
      </c>
      <c r="Z117" s="125">
        <v>0</v>
      </c>
      <c r="AA117" s="126">
        <v>0</v>
      </c>
      <c r="AB117" s="127">
        <v>0</v>
      </c>
      <c r="AC117" s="125">
        <v>0</v>
      </c>
      <c r="AD117" s="126">
        <v>0</v>
      </c>
      <c r="AE117" s="127">
        <v>0</v>
      </c>
      <c r="AF117" s="125">
        <v>0</v>
      </c>
      <c r="AG117" s="126">
        <v>0</v>
      </c>
      <c r="AH117" s="127">
        <v>0</v>
      </c>
      <c r="AI117" s="125"/>
      <c r="AJ117" s="126"/>
      <c r="AK117" s="127"/>
      <c r="AL117" s="125"/>
      <c r="AM117" s="126"/>
      <c r="AN117" s="127"/>
    </row>
    <row r="118" spans="1:40" s="121" customFormat="1" hidden="1" x14ac:dyDescent="0.25">
      <c r="A118" s="113" t="s">
        <v>148</v>
      </c>
      <c r="B118" s="149">
        <f t="shared" si="11"/>
        <v>930</v>
      </c>
      <c r="C118" s="149">
        <f t="shared" si="9"/>
        <v>9</v>
      </c>
      <c r="D118" s="149">
        <f t="shared" si="10"/>
        <v>0</v>
      </c>
      <c r="E118" s="123">
        <v>0</v>
      </c>
      <c r="F118" s="123">
        <v>0</v>
      </c>
      <c r="G118" s="124">
        <v>0</v>
      </c>
      <c r="H118" s="122">
        <v>0</v>
      </c>
      <c r="I118" s="123">
        <v>0</v>
      </c>
      <c r="J118" s="124">
        <v>0</v>
      </c>
      <c r="K118" s="122">
        <v>175</v>
      </c>
      <c r="L118" s="123">
        <v>0</v>
      </c>
      <c r="M118" s="124">
        <v>0</v>
      </c>
      <c r="N118" s="122">
        <v>100</v>
      </c>
      <c r="O118" s="123">
        <v>0</v>
      </c>
      <c r="P118" s="124">
        <v>0</v>
      </c>
      <c r="Q118" s="122">
        <v>45</v>
      </c>
      <c r="R118" s="123">
        <v>1</v>
      </c>
      <c r="S118" s="124">
        <v>0</v>
      </c>
      <c r="T118" s="122">
        <v>75</v>
      </c>
      <c r="U118" s="123">
        <v>2</v>
      </c>
      <c r="V118" s="124">
        <v>0</v>
      </c>
      <c r="W118" s="122">
        <v>60</v>
      </c>
      <c r="X118" s="123">
        <v>1</v>
      </c>
      <c r="Y118" s="124">
        <v>0</v>
      </c>
      <c r="Z118" s="122">
        <v>125</v>
      </c>
      <c r="AA118" s="123">
        <v>0</v>
      </c>
      <c r="AB118" s="124">
        <v>0</v>
      </c>
      <c r="AC118" s="122">
        <v>75</v>
      </c>
      <c r="AD118" s="123">
        <v>0</v>
      </c>
      <c r="AE118" s="124">
        <v>0</v>
      </c>
      <c r="AF118" s="122">
        <v>75</v>
      </c>
      <c r="AG118" s="123">
        <v>1</v>
      </c>
      <c r="AH118" s="124">
        <v>0</v>
      </c>
      <c r="AI118" s="122">
        <v>100</v>
      </c>
      <c r="AJ118" s="123">
        <v>2</v>
      </c>
      <c r="AK118" s="124">
        <v>0</v>
      </c>
      <c r="AL118" s="122">
        <v>100</v>
      </c>
      <c r="AM118" s="123">
        <v>2</v>
      </c>
      <c r="AN118" s="124">
        <v>0</v>
      </c>
    </row>
    <row r="119" spans="1:40" s="121" customFormat="1" hidden="1" x14ac:dyDescent="0.25">
      <c r="A119" s="113" t="s">
        <v>267</v>
      </c>
      <c r="B119" s="149">
        <f t="shared" si="11"/>
        <v>186</v>
      </c>
      <c r="C119" s="149">
        <f t="shared" si="9"/>
        <v>9</v>
      </c>
      <c r="D119" s="149">
        <f t="shared" si="10"/>
        <v>0</v>
      </c>
      <c r="E119" s="126">
        <v>8</v>
      </c>
      <c r="F119" s="126">
        <v>2</v>
      </c>
      <c r="G119" s="127">
        <v>0</v>
      </c>
      <c r="H119" s="125">
        <v>20</v>
      </c>
      <c r="I119" s="126">
        <v>1</v>
      </c>
      <c r="J119" s="127">
        <v>0</v>
      </c>
      <c r="K119" s="125">
        <v>65</v>
      </c>
      <c r="L119" s="126">
        <v>0</v>
      </c>
      <c r="M119" s="127">
        <v>0</v>
      </c>
      <c r="N119" s="125">
        <v>5</v>
      </c>
      <c r="O119" s="126">
        <v>0</v>
      </c>
      <c r="P119" s="127">
        <v>0</v>
      </c>
      <c r="Q119" s="122">
        <v>6</v>
      </c>
      <c r="R119" s="123">
        <v>0</v>
      </c>
      <c r="S119" s="124">
        <v>0</v>
      </c>
      <c r="T119" s="122">
        <v>6</v>
      </c>
      <c r="U119" s="123">
        <v>0</v>
      </c>
      <c r="V119" s="124">
        <v>0</v>
      </c>
      <c r="W119" s="122">
        <v>5</v>
      </c>
      <c r="X119" s="123">
        <v>0</v>
      </c>
      <c r="Y119" s="124">
        <v>0</v>
      </c>
      <c r="Z119" s="122">
        <v>10</v>
      </c>
      <c r="AA119" s="123">
        <v>0</v>
      </c>
      <c r="AB119" s="124">
        <v>0</v>
      </c>
      <c r="AC119" s="122">
        <v>26</v>
      </c>
      <c r="AD119" s="123">
        <v>3</v>
      </c>
      <c r="AE119" s="124">
        <v>0</v>
      </c>
      <c r="AF119" s="122">
        <v>6</v>
      </c>
      <c r="AG119" s="123">
        <v>1</v>
      </c>
      <c r="AH119" s="124">
        <v>0</v>
      </c>
      <c r="AI119" s="122">
        <v>16</v>
      </c>
      <c r="AJ119" s="123">
        <v>0</v>
      </c>
      <c r="AK119" s="124">
        <v>0</v>
      </c>
      <c r="AL119" s="122">
        <v>13</v>
      </c>
      <c r="AM119" s="123">
        <v>2</v>
      </c>
      <c r="AN119" s="124">
        <v>0</v>
      </c>
    </row>
    <row r="120" spans="1:40" s="121" customFormat="1" hidden="1" x14ac:dyDescent="0.25">
      <c r="A120" s="113" t="s">
        <v>214</v>
      </c>
      <c r="B120" s="149">
        <f t="shared" si="11"/>
        <v>102</v>
      </c>
      <c r="C120" s="149">
        <f t="shared" si="9"/>
        <v>0</v>
      </c>
      <c r="D120" s="149">
        <f t="shared" si="10"/>
        <v>0</v>
      </c>
      <c r="E120" s="126">
        <v>10</v>
      </c>
      <c r="F120" s="126">
        <v>0</v>
      </c>
      <c r="G120" s="127">
        <v>0</v>
      </c>
      <c r="H120" s="125">
        <v>8</v>
      </c>
      <c r="I120" s="126">
        <v>0</v>
      </c>
      <c r="J120" s="127">
        <v>0</v>
      </c>
      <c r="K120" s="125">
        <v>16</v>
      </c>
      <c r="L120" s="126">
        <v>0</v>
      </c>
      <c r="M120" s="127">
        <v>0</v>
      </c>
      <c r="N120" s="125">
        <v>2</v>
      </c>
      <c r="O120" s="126">
        <v>0</v>
      </c>
      <c r="P120" s="127">
        <v>0</v>
      </c>
      <c r="Q120" s="125">
        <v>2</v>
      </c>
      <c r="R120" s="126">
        <v>0</v>
      </c>
      <c r="S120" s="127">
        <v>0</v>
      </c>
      <c r="T120" s="125">
        <v>2</v>
      </c>
      <c r="U120" s="126">
        <v>0</v>
      </c>
      <c r="V120" s="127">
        <v>0</v>
      </c>
      <c r="W120" s="125">
        <v>8</v>
      </c>
      <c r="X120" s="126">
        <v>0</v>
      </c>
      <c r="Y120" s="127">
        <v>0</v>
      </c>
      <c r="Z120" s="125">
        <v>6</v>
      </c>
      <c r="AA120" s="126">
        <v>0</v>
      </c>
      <c r="AB120" s="127">
        <v>0</v>
      </c>
      <c r="AC120" s="125">
        <v>10</v>
      </c>
      <c r="AD120" s="126">
        <v>0</v>
      </c>
      <c r="AE120" s="127">
        <v>0</v>
      </c>
      <c r="AF120" s="125">
        <v>24</v>
      </c>
      <c r="AG120" s="126">
        <v>0</v>
      </c>
      <c r="AH120" s="127">
        <v>0</v>
      </c>
      <c r="AI120" s="125">
        <v>6</v>
      </c>
      <c r="AJ120" s="126">
        <v>0</v>
      </c>
      <c r="AK120" s="127">
        <v>0</v>
      </c>
      <c r="AL120" s="125">
        <v>8</v>
      </c>
      <c r="AM120" s="126">
        <v>0</v>
      </c>
      <c r="AN120" s="127">
        <v>0</v>
      </c>
    </row>
    <row r="121" spans="1:40" s="121" customFormat="1" hidden="1" x14ac:dyDescent="0.25">
      <c r="A121" s="113" t="s">
        <v>4</v>
      </c>
      <c r="B121" s="149">
        <f t="shared" si="11"/>
        <v>87</v>
      </c>
      <c r="C121" s="149">
        <f t="shared" si="9"/>
        <v>1</v>
      </c>
      <c r="D121" s="149">
        <f t="shared" si="10"/>
        <v>1</v>
      </c>
      <c r="E121" s="126">
        <v>11</v>
      </c>
      <c r="F121" s="126">
        <v>1</v>
      </c>
      <c r="G121" s="127">
        <v>1</v>
      </c>
      <c r="H121" s="125">
        <v>9</v>
      </c>
      <c r="I121" s="126">
        <v>0</v>
      </c>
      <c r="J121" s="127">
        <v>0</v>
      </c>
      <c r="K121" s="125">
        <v>5</v>
      </c>
      <c r="L121" s="126">
        <v>0</v>
      </c>
      <c r="M121" s="127">
        <v>0</v>
      </c>
      <c r="N121" s="125">
        <v>12</v>
      </c>
      <c r="O121" s="126">
        <v>0</v>
      </c>
      <c r="P121" s="127">
        <v>0</v>
      </c>
      <c r="Q121" s="122">
        <v>5</v>
      </c>
      <c r="R121" s="123">
        <v>0</v>
      </c>
      <c r="S121" s="124">
        <v>0</v>
      </c>
      <c r="T121" s="122">
        <v>4</v>
      </c>
      <c r="U121" s="123">
        <v>0</v>
      </c>
      <c r="V121" s="124">
        <v>0</v>
      </c>
      <c r="W121" s="122">
        <v>9</v>
      </c>
      <c r="X121" s="123">
        <v>0</v>
      </c>
      <c r="Y121" s="124">
        <v>0</v>
      </c>
      <c r="Z121" s="122">
        <v>12</v>
      </c>
      <c r="AA121" s="123">
        <v>0</v>
      </c>
      <c r="AB121" s="124">
        <v>0</v>
      </c>
      <c r="AC121" s="122">
        <v>10</v>
      </c>
      <c r="AD121" s="123">
        <v>0</v>
      </c>
      <c r="AE121" s="124">
        <v>0</v>
      </c>
      <c r="AF121" s="122">
        <v>3</v>
      </c>
      <c r="AG121" s="123">
        <v>0</v>
      </c>
      <c r="AH121" s="124">
        <v>0</v>
      </c>
      <c r="AI121" s="122">
        <v>7</v>
      </c>
      <c r="AJ121" s="123">
        <v>0</v>
      </c>
      <c r="AK121" s="124">
        <v>0</v>
      </c>
      <c r="AL121" s="122">
        <v>0</v>
      </c>
      <c r="AM121" s="123">
        <v>0</v>
      </c>
      <c r="AN121" s="124">
        <v>0</v>
      </c>
    </row>
    <row r="122" spans="1:40" s="121" customFormat="1" hidden="1" x14ac:dyDescent="0.25">
      <c r="A122" s="113" t="s">
        <v>222</v>
      </c>
      <c r="B122" s="149">
        <f t="shared" si="11"/>
        <v>289</v>
      </c>
      <c r="C122" s="149">
        <f t="shared" si="9"/>
        <v>3</v>
      </c>
      <c r="D122" s="149">
        <f t="shared" si="10"/>
        <v>2</v>
      </c>
      <c r="E122" s="126" t="s">
        <v>76</v>
      </c>
      <c r="F122" s="126" t="s">
        <v>76</v>
      </c>
      <c r="G122" s="127" t="s">
        <v>76</v>
      </c>
      <c r="H122" s="125" t="s">
        <v>76</v>
      </c>
      <c r="I122" s="126" t="s">
        <v>76</v>
      </c>
      <c r="J122" s="127" t="s">
        <v>76</v>
      </c>
      <c r="K122" s="125" t="s">
        <v>76</v>
      </c>
      <c r="L122" s="126" t="s">
        <v>76</v>
      </c>
      <c r="M122" s="127" t="s">
        <v>76</v>
      </c>
      <c r="N122" s="125">
        <v>65</v>
      </c>
      <c r="O122" s="126">
        <v>2</v>
      </c>
      <c r="P122" s="127">
        <v>0</v>
      </c>
      <c r="Q122" s="125">
        <v>45</v>
      </c>
      <c r="R122" s="126">
        <v>1</v>
      </c>
      <c r="S122" s="127">
        <v>0</v>
      </c>
      <c r="T122" s="125">
        <v>45</v>
      </c>
      <c r="U122" s="126">
        <v>0</v>
      </c>
      <c r="V122" s="127">
        <v>2</v>
      </c>
      <c r="W122" s="125">
        <v>25</v>
      </c>
      <c r="X122" s="126">
        <v>0</v>
      </c>
      <c r="Y122" s="127">
        <v>0</v>
      </c>
      <c r="Z122" s="125">
        <v>22</v>
      </c>
      <c r="AA122" s="126">
        <v>0</v>
      </c>
      <c r="AB122" s="127">
        <v>0</v>
      </c>
      <c r="AC122" s="125">
        <v>0</v>
      </c>
      <c r="AD122" s="126"/>
      <c r="AE122" s="127"/>
      <c r="AF122" s="125">
        <v>0</v>
      </c>
      <c r="AG122" s="126"/>
      <c r="AH122" s="127"/>
      <c r="AI122" s="125">
        <v>65</v>
      </c>
      <c r="AJ122" s="126"/>
      <c r="AK122" s="127"/>
      <c r="AL122" s="125">
        <v>22</v>
      </c>
      <c r="AM122" s="126">
        <v>0</v>
      </c>
      <c r="AN122" s="127">
        <v>0</v>
      </c>
    </row>
    <row r="123" spans="1:40" hidden="1" x14ac:dyDescent="0.25">
      <c r="A123" s="40" t="s">
        <v>149</v>
      </c>
      <c r="B123" s="78">
        <f t="shared" si="11"/>
        <v>140</v>
      </c>
      <c r="C123" s="79">
        <f t="shared" si="9"/>
        <v>0</v>
      </c>
      <c r="D123" s="80">
        <f t="shared" si="10"/>
        <v>0</v>
      </c>
      <c r="E123" s="9">
        <v>28</v>
      </c>
      <c r="F123" s="10">
        <v>0</v>
      </c>
      <c r="G123" s="22">
        <v>0</v>
      </c>
      <c r="H123" s="18">
        <v>28</v>
      </c>
      <c r="I123" s="10">
        <v>0</v>
      </c>
      <c r="J123" s="22">
        <v>0</v>
      </c>
      <c r="K123" s="18">
        <v>28</v>
      </c>
      <c r="L123" s="10">
        <v>0</v>
      </c>
      <c r="M123" s="22">
        <v>0</v>
      </c>
      <c r="N123" s="18">
        <v>28</v>
      </c>
      <c r="O123" s="10">
        <v>0</v>
      </c>
      <c r="P123" s="22">
        <v>0</v>
      </c>
      <c r="Q123" s="18">
        <v>28</v>
      </c>
      <c r="R123" s="10">
        <v>0</v>
      </c>
      <c r="S123" s="22">
        <v>0</v>
      </c>
      <c r="T123" s="18"/>
      <c r="U123" s="10"/>
      <c r="V123" s="22"/>
      <c r="W123" s="18"/>
      <c r="X123" s="10"/>
      <c r="Y123" s="22"/>
      <c r="Z123" s="18"/>
      <c r="AA123" s="10"/>
      <c r="AB123" s="22"/>
      <c r="AC123" s="18"/>
      <c r="AD123" s="10"/>
      <c r="AE123" s="22"/>
      <c r="AF123" s="18"/>
      <c r="AG123" s="10"/>
      <c r="AH123" s="22"/>
      <c r="AI123" s="18"/>
      <c r="AJ123" s="10"/>
      <c r="AK123" s="22"/>
      <c r="AL123" s="18"/>
      <c r="AM123" s="10"/>
      <c r="AN123" s="22"/>
    </row>
    <row r="124" spans="1:40" s="66" customFormat="1" hidden="1" x14ac:dyDescent="0.25">
      <c r="A124" s="54" t="s">
        <v>140</v>
      </c>
      <c r="B124" s="80">
        <f t="shared" si="11"/>
        <v>0</v>
      </c>
      <c r="C124" s="80">
        <f t="shared" ref="C124:C161" si="12">SUM(F124,I124,L124,O124,R124,U124,X124,AA124,AD124,AG124,AJ124,AM124)</f>
        <v>0</v>
      </c>
      <c r="D124" s="80">
        <f t="shared" ref="D124:D161" si="13">SUM(G124,J124,M124,P124,S124,V124,Y124,AB124,AE124,AH124,AK124,AN124)</f>
        <v>0</v>
      </c>
      <c r="E124" s="65" t="s">
        <v>76</v>
      </c>
      <c r="F124" s="65" t="s">
        <v>76</v>
      </c>
      <c r="G124" s="22" t="s">
        <v>76</v>
      </c>
      <c r="H124" s="64" t="s">
        <v>76</v>
      </c>
      <c r="I124" s="65" t="s">
        <v>76</v>
      </c>
      <c r="J124" s="22" t="s">
        <v>76</v>
      </c>
      <c r="K124" s="64" t="s">
        <v>76</v>
      </c>
      <c r="L124" s="65" t="s">
        <v>76</v>
      </c>
      <c r="M124" s="22" t="s">
        <v>76</v>
      </c>
      <c r="N124" s="64" t="s">
        <v>76</v>
      </c>
      <c r="O124" s="65" t="s">
        <v>76</v>
      </c>
      <c r="P124" s="22" t="s">
        <v>76</v>
      </c>
      <c r="Q124" s="64"/>
      <c r="R124" s="65"/>
      <c r="S124" s="22"/>
      <c r="T124" s="64"/>
      <c r="U124" s="65"/>
      <c r="V124" s="22"/>
      <c r="W124" s="64"/>
      <c r="X124" s="65"/>
      <c r="Y124" s="22"/>
      <c r="Z124" s="64"/>
      <c r="AA124" s="65"/>
      <c r="AB124" s="22"/>
      <c r="AC124" s="64"/>
      <c r="AD124" s="65"/>
      <c r="AE124" s="22"/>
      <c r="AF124" s="64"/>
      <c r="AG124" s="65"/>
      <c r="AH124" s="22"/>
      <c r="AI124" s="64"/>
      <c r="AJ124" s="65"/>
      <c r="AK124" s="22"/>
      <c r="AL124" s="64"/>
      <c r="AM124" s="65"/>
      <c r="AN124" s="22"/>
    </row>
    <row r="125" spans="1:40" s="121" customFormat="1" x14ac:dyDescent="0.25">
      <c r="A125" s="113" t="s">
        <v>30</v>
      </c>
      <c r="B125" s="149">
        <f t="shared" ref="B125:B162" si="14">SUM(E125,H125,K125,N125,Q125,T125,W125,Z125,AC125,AF125,AI125,AL125)</f>
        <v>8967</v>
      </c>
      <c r="C125" s="149">
        <f t="shared" si="12"/>
        <v>49</v>
      </c>
      <c r="D125" s="149">
        <f t="shared" si="13"/>
        <v>2</v>
      </c>
      <c r="E125" s="126">
        <v>274</v>
      </c>
      <c r="F125" s="126">
        <v>1</v>
      </c>
      <c r="G125" s="127">
        <v>0</v>
      </c>
      <c r="H125" s="125">
        <v>580</v>
      </c>
      <c r="I125" s="126">
        <v>3</v>
      </c>
      <c r="J125" s="127">
        <v>0</v>
      </c>
      <c r="K125" s="125">
        <v>304</v>
      </c>
      <c r="L125" s="126">
        <v>1</v>
      </c>
      <c r="M125" s="127">
        <v>0</v>
      </c>
      <c r="N125" s="125">
        <v>815</v>
      </c>
      <c r="O125" s="126">
        <v>2</v>
      </c>
      <c r="P125" s="127">
        <v>0</v>
      </c>
      <c r="Q125" s="125">
        <v>1300</v>
      </c>
      <c r="R125" s="126">
        <v>4</v>
      </c>
      <c r="S125" s="127">
        <v>0</v>
      </c>
      <c r="T125" s="125">
        <v>1291</v>
      </c>
      <c r="U125" s="126">
        <v>5</v>
      </c>
      <c r="V125" s="127">
        <v>0</v>
      </c>
      <c r="W125" s="125">
        <v>963</v>
      </c>
      <c r="X125" s="126">
        <v>8</v>
      </c>
      <c r="Y125" s="127">
        <v>0</v>
      </c>
      <c r="Z125" s="125">
        <v>1039</v>
      </c>
      <c r="AA125" s="126">
        <v>5</v>
      </c>
      <c r="AB125" s="127">
        <v>0</v>
      </c>
      <c r="AC125" s="125">
        <v>712</v>
      </c>
      <c r="AD125" s="126">
        <v>6</v>
      </c>
      <c r="AE125" s="127">
        <v>1</v>
      </c>
      <c r="AF125" s="125">
        <v>650</v>
      </c>
      <c r="AG125" s="126">
        <v>5</v>
      </c>
      <c r="AH125" s="127">
        <v>1</v>
      </c>
      <c r="AI125" s="125">
        <v>408</v>
      </c>
      <c r="AJ125" s="126">
        <v>2</v>
      </c>
      <c r="AK125" s="127">
        <v>0</v>
      </c>
      <c r="AL125" s="125">
        <v>631</v>
      </c>
      <c r="AM125" s="126">
        <v>7</v>
      </c>
      <c r="AN125" s="127">
        <v>0</v>
      </c>
    </row>
    <row r="126" spans="1:40" s="121" customFormat="1" hidden="1" x14ac:dyDescent="0.25">
      <c r="A126" s="113" t="s">
        <v>85</v>
      </c>
      <c r="B126" s="149">
        <f t="shared" si="14"/>
        <v>90</v>
      </c>
      <c r="C126" s="149">
        <f t="shared" si="12"/>
        <v>0</v>
      </c>
      <c r="D126" s="149">
        <f t="shared" si="13"/>
        <v>0</v>
      </c>
      <c r="E126" s="126">
        <v>10</v>
      </c>
      <c r="F126" s="126" t="s">
        <v>76</v>
      </c>
      <c r="G126" s="127" t="s">
        <v>76</v>
      </c>
      <c r="H126" s="125">
        <v>17</v>
      </c>
      <c r="I126" s="126" t="s">
        <v>76</v>
      </c>
      <c r="J126" s="127" t="s">
        <v>76</v>
      </c>
      <c r="K126" s="125">
        <v>7</v>
      </c>
      <c r="L126" s="126" t="s">
        <v>76</v>
      </c>
      <c r="M126" s="127" t="s">
        <v>76</v>
      </c>
      <c r="N126" s="125">
        <v>2</v>
      </c>
      <c r="O126" s="126" t="s">
        <v>76</v>
      </c>
      <c r="P126" s="127" t="s">
        <v>76</v>
      </c>
      <c r="Q126" s="122">
        <v>9</v>
      </c>
      <c r="R126" s="123" t="s">
        <v>76</v>
      </c>
      <c r="S126" s="124" t="s">
        <v>76</v>
      </c>
      <c r="T126" s="122">
        <v>5</v>
      </c>
      <c r="U126" s="123" t="s">
        <v>76</v>
      </c>
      <c r="V126" s="124" t="s">
        <v>76</v>
      </c>
      <c r="W126" s="122">
        <v>10</v>
      </c>
      <c r="X126" s="123" t="s">
        <v>76</v>
      </c>
      <c r="Y126" s="124" t="s">
        <v>76</v>
      </c>
      <c r="Z126" s="122">
        <v>5</v>
      </c>
      <c r="AA126" s="123" t="s">
        <v>76</v>
      </c>
      <c r="AB126" s="124" t="s">
        <v>76</v>
      </c>
      <c r="AC126" s="122">
        <v>8</v>
      </c>
      <c r="AD126" s="123" t="s">
        <v>76</v>
      </c>
      <c r="AE126" s="124" t="s">
        <v>76</v>
      </c>
      <c r="AF126" s="122">
        <v>7</v>
      </c>
      <c r="AG126" s="123" t="s">
        <v>76</v>
      </c>
      <c r="AH126" s="124" t="s">
        <v>76</v>
      </c>
      <c r="AI126" s="122">
        <v>6</v>
      </c>
      <c r="AJ126" s="123" t="s">
        <v>76</v>
      </c>
      <c r="AK126" s="124" t="s">
        <v>76</v>
      </c>
      <c r="AL126" s="122">
        <v>4</v>
      </c>
      <c r="AM126" s="123" t="s">
        <v>76</v>
      </c>
      <c r="AN126" s="124" t="s">
        <v>76</v>
      </c>
    </row>
    <row r="127" spans="1:40" s="66" customFormat="1" hidden="1" x14ac:dyDescent="0.25">
      <c r="A127" s="54" t="s">
        <v>244</v>
      </c>
      <c r="B127" s="80">
        <v>0</v>
      </c>
      <c r="C127" s="80"/>
      <c r="D127" s="80"/>
      <c r="E127" s="135"/>
      <c r="F127" s="135"/>
      <c r="G127" s="19"/>
      <c r="H127" s="136"/>
      <c r="I127" s="135"/>
      <c r="J127" s="19"/>
      <c r="K127" s="136"/>
      <c r="L127" s="135"/>
      <c r="M127" s="19"/>
      <c r="N127" s="136"/>
      <c r="O127" s="135"/>
      <c r="P127" s="19"/>
      <c r="Q127" s="64"/>
      <c r="R127" s="65"/>
      <c r="S127" s="22"/>
      <c r="T127" s="64"/>
      <c r="U127" s="65"/>
      <c r="V127" s="22"/>
      <c r="W127" s="64"/>
      <c r="X127" s="65"/>
      <c r="Y127" s="22"/>
      <c r="Z127" s="64"/>
      <c r="AA127" s="65"/>
      <c r="AB127" s="22"/>
      <c r="AC127" s="64"/>
      <c r="AD127" s="65"/>
      <c r="AE127" s="22"/>
      <c r="AF127" s="64"/>
      <c r="AG127" s="65"/>
      <c r="AH127" s="22"/>
      <c r="AI127" s="64"/>
      <c r="AJ127" s="65"/>
      <c r="AK127" s="22"/>
      <c r="AL127" s="64"/>
      <c r="AM127" s="65"/>
      <c r="AN127" s="22"/>
    </row>
    <row r="128" spans="1:40" s="66" customFormat="1" hidden="1" x14ac:dyDescent="0.25">
      <c r="A128" s="54" t="s">
        <v>245</v>
      </c>
      <c r="B128" s="80">
        <v>0</v>
      </c>
      <c r="C128" s="80"/>
      <c r="D128" s="80"/>
      <c r="E128" s="135"/>
      <c r="F128" s="135"/>
      <c r="G128" s="19"/>
      <c r="H128" s="136"/>
      <c r="I128" s="135"/>
      <c r="J128" s="19"/>
      <c r="K128" s="136"/>
      <c r="L128" s="135"/>
      <c r="M128" s="19"/>
      <c r="N128" s="136"/>
      <c r="O128" s="135"/>
      <c r="P128" s="19"/>
      <c r="Q128" s="64"/>
      <c r="R128" s="65"/>
      <c r="S128" s="22"/>
      <c r="T128" s="64"/>
      <c r="U128" s="65"/>
      <c r="V128" s="22"/>
      <c r="W128" s="64"/>
      <c r="X128" s="65"/>
      <c r="Y128" s="22"/>
      <c r="Z128" s="64"/>
      <c r="AA128" s="65"/>
      <c r="AB128" s="22"/>
      <c r="AC128" s="64"/>
      <c r="AD128" s="65"/>
      <c r="AE128" s="22"/>
      <c r="AF128" s="64"/>
      <c r="AG128" s="65"/>
      <c r="AH128" s="22"/>
      <c r="AI128" s="64"/>
      <c r="AJ128" s="65"/>
      <c r="AK128" s="22"/>
      <c r="AL128" s="64"/>
      <c r="AM128" s="65"/>
      <c r="AN128" s="22"/>
    </row>
    <row r="129" spans="1:40" hidden="1" x14ac:dyDescent="0.25">
      <c r="A129" s="40" t="s">
        <v>90</v>
      </c>
      <c r="B129" s="78">
        <f t="shared" si="14"/>
        <v>50</v>
      </c>
      <c r="C129" s="79">
        <f t="shared" si="12"/>
        <v>0</v>
      </c>
      <c r="D129" s="80">
        <f t="shared" si="13"/>
        <v>0</v>
      </c>
      <c r="E129" s="11" t="s">
        <v>76</v>
      </c>
      <c r="F129" s="12" t="s">
        <v>76</v>
      </c>
      <c r="G129" s="19" t="s">
        <v>76</v>
      </c>
      <c r="H129" s="20" t="s">
        <v>76</v>
      </c>
      <c r="I129" s="12" t="s">
        <v>76</v>
      </c>
      <c r="J129" s="19" t="s">
        <v>76</v>
      </c>
      <c r="K129" s="20" t="s">
        <v>76</v>
      </c>
      <c r="L129" s="12" t="s">
        <v>76</v>
      </c>
      <c r="M129" s="19" t="s">
        <v>76</v>
      </c>
      <c r="N129" s="20"/>
      <c r="O129" s="12" t="s">
        <v>76</v>
      </c>
      <c r="P129" s="19" t="s">
        <v>76</v>
      </c>
      <c r="Q129" s="18" t="s">
        <v>76</v>
      </c>
      <c r="R129" s="10" t="s">
        <v>76</v>
      </c>
      <c r="S129" s="22" t="s">
        <v>76</v>
      </c>
      <c r="T129" s="18">
        <v>17</v>
      </c>
      <c r="U129" s="10" t="s">
        <v>76</v>
      </c>
      <c r="V129" s="22" t="s">
        <v>76</v>
      </c>
      <c r="W129" s="18">
        <v>17</v>
      </c>
      <c r="X129" s="10" t="s">
        <v>76</v>
      </c>
      <c r="Y129" s="22" t="s">
        <v>76</v>
      </c>
      <c r="Z129" s="18">
        <v>2</v>
      </c>
      <c r="AA129" s="10" t="s">
        <v>76</v>
      </c>
      <c r="AB129" s="22" t="s">
        <v>76</v>
      </c>
      <c r="AC129" s="18">
        <v>4</v>
      </c>
      <c r="AD129" s="10" t="s">
        <v>76</v>
      </c>
      <c r="AE129" s="22" t="s">
        <v>76</v>
      </c>
      <c r="AF129" s="18">
        <v>10</v>
      </c>
      <c r="AG129" s="10" t="s">
        <v>76</v>
      </c>
      <c r="AH129" s="22" t="s">
        <v>76</v>
      </c>
      <c r="AI129" s="18"/>
      <c r="AJ129" s="10"/>
      <c r="AK129" s="22"/>
      <c r="AL129" s="18"/>
      <c r="AM129" s="10"/>
      <c r="AN129" s="22"/>
    </row>
    <row r="130" spans="1:40" s="121" customFormat="1" hidden="1" x14ac:dyDescent="0.25">
      <c r="A130" s="113" t="s">
        <v>238</v>
      </c>
      <c r="B130" s="149">
        <f t="shared" si="14"/>
        <v>197</v>
      </c>
      <c r="C130" s="149">
        <f t="shared" si="12"/>
        <v>0</v>
      </c>
      <c r="D130" s="149">
        <f t="shared" si="13"/>
        <v>0</v>
      </c>
      <c r="E130" s="126">
        <v>5</v>
      </c>
      <c r="F130" s="126" t="s">
        <v>76</v>
      </c>
      <c r="G130" s="127" t="s">
        <v>76</v>
      </c>
      <c r="H130" s="125">
        <v>0</v>
      </c>
      <c r="I130" s="126" t="s">
        <v>76</v>
      </c>
      <c r="J130" s="127" t="s">
        <v>76</v>
      </c>
      <c r="K130" s="125">
        <v>12</v>
      </c>
      <c r="L130" s="126" t="s">
        <v>76</v>
      </c>
      <c r="M130" s="127" t="s">
        <v>76</v>
      </c>
      <c r="N130" s="125">
        <v>23</v>
      </c>
      <c r="O130" s="126" t="s">
        <v>76</v>
      </c>
      <c r="P130" s="127" t="s">
        <v>76</v>
      </c>
      <c r="Q130" s="125">
        <v>24</v>
      </c>
      <c r="R130" s="126" t="s">
        <v>76</v>
      </c>
      <c r="S130" s="127" t="s">
        <v>76</v>
      </c>
      <c r="T130" s="125">
        <v>26</v>
      </c>
      <c r="U130" s="126" t="s">
        <v>76</v>
      </c>
      <c r="V130" s="127" t="s">
        <v>76</v>
      </c>
      <c r="W130" s="125">
        <v>18</v>
      </c>
      <c r="X130" s="126" t="s">
        <v>76</v>
      </c>
      <c r="Y130" s="127" t="s">
        <v>76</v>
      </c>
      <c r="Z130" s="125">
        <v>21</v>
      </c>
      <c r="AA130" s="126" t="s">
        <v>76</v>
      </c>
      <c r="AB130" s="127" t="s">
        <v>76</v>
      </c>
      <c r="AC130" s="125">
        <v>16</v>
      </c>
      <c r="AD130" s="126" t="s">
        <v>76</v>
      </c>
      <c r="AE130" s="127" t="s">
        <v>76</v>
      </c>
      <c r="AF130" s="125">
        <v>22</v>
      </c>
      <c r="AG130" s="126" t="s">
        <v>76</v>
      </c>
      <c r="AH130" s="127" t="s">
        <v>76</v>
      </c>
      <c r="AI130" s="125">
        <v>12</v>
      </c>
      <c r="AJ130" s="126"/>
      <c r="AK130" s="127"/>
      <c r="AL130" s="125">
        <v>18</v>
      </c>
      <c r="AM130" s="126"/>
      <c r="AN130" s="127"/>
    </row>
    <row r="131" spans="1:40" s="66" customFormat="1" hidden="1" x14ac:dyDescent="0.25">
      <c r="A131" s="54" t="s">
        <v>254</v>
      </c>
      <c r="B131" s="80">
        <v>0</v>
      </c>
      <c r="C131" s="80"/>
      <c r="D131" s="80"/>
      <c r="E131" s="135"/>
      <c r="F131" s="135"/>
      <c r="G131" s="19"/>
      <c r="H131" s="136"/>
      <c r="I131" s="135"/>
      <c r="J131" s="19"/>
      <c r="K131" s="136"/>
      <c r="L131" s="135"/>
      <c r="M131" s="19"/>
      <c r="N131" s="136"/>
      <c r="O131" s="135"/>
      <c r="P131" s="19"/>
      <c r="Q131" s="136"/>
      <c r="R131" s="135"/>
      <c r="S131" s="19"/>
      <c r="T131" s="136"/>
      <c r="U131" s="135"/>
      <c r="V131" s="19"/>
      <c r="W131" s="136"/>
      <c r="X131" s="135"/>
      <c r="Y131" s="19"/>
      <c r="Z131" s="136"/>
      <c r="AA131" s="135"/>
      <c r="AB131" s="19"/>
      <c r="AC131" s="136"/>
      <c r="AD131" s="135"/>
      <c r="AE131" s="19"/>
      <c r="AF131" s="136"/>
      <c r="AG131" s="135"/>
      <c r="AH131" s="19"/>
      <c r="AI131" s="136"/>
      <c r="AJ131" s="135"/>
      <c r="AK131" s="19"/>
      <c r="AL131" s="136"/>
      <c r="AM131" s="135"/>
      <c r="AN131" s="19"/>
    </row>
    <row r="132" spans="1:40" s="137" customFormat="1" hidden="1" x14ac:dyDescent="0.25">
      <c r="A132" s="54" t="s">
        <v>155</v>
      </c>
      <c r="B132" s="80">
        <f t="shared" si="14"/>
        <v>0</v>
      </c>
      <c r="C132" s="80">
        <f t="shared" si="12"/>
        <v>0</v>
      </c>
      <c r="D132" s="80">
        <f t="shared" si="13"/>
        <v>0</v>
      </c>
      <c r="E132" s="65"/>
      <c r="F132" s="65"/>
      <c r="G132" s="22"/>
      <c r="H132" s="64"/>
      <c r="I132" s="65"/>
      <c r="J132" s="22"/>
      <c r="K132" s="64"/>
      <c r="L132" s="65"/>
      <c r="M132" s="22"/>
      <c r="N132" s="64"/>
      <c r="O132" s="65"/>
      <c r="P132" s="22"/>
      <c r="Q132" s="64"/>
      <c r="R132" s="65"/>
      <c r="S132" s="22"/>
      <c r="T132" s="64"/>
      <c r="U132" s="65"/>
      <c r="V132" s="22"/>
      <c r="W132" s="64"/>
      <c r="X132" s="65"/>
      <c r="Y132" s="22"/>
      <c r="Z132" s="64"/>
      <c r="AA132" s="65"/>
      <c r="AB132" s="22"/>
      <c r="AC132" s="64"/>
      <c r="AD132" s="65"/>
      <c r="AE132" s="22"/>
      <c r="AF132" s="64"/>
      <c r="AG132" s="65"/>
      <c r="AH132" s="22"/>
      <c r="AI132" s="64"/>
      <c r="AJ132" s="65"/>
      <c r="AK132" s="22"/>
      <c r="AL132" s="64"/>
      <c r="AM132" s="65"/>
      <c r="AN132" s="22"/>
    </row>
    <row r="133" spans="1:40" hidden="1" x14ac:dyDescent="0.25">
      <c r="A133" s="40" t="s">
        <v>57</v>
      </c>
      <c r="B133" s="78">
        <f t="shared" si="14"/>
        <v>345</v>
      </c>
      <c r="C133" s="79">
        <f t="shared" si="12"/>
        <v>0</v>
      </c>
      <c r="D133" s="80">
        <f t="shared" si="13"/>
        <v>0</v>
      </c>
      <c r="E133" s="11">
        <v>35</v>
      </c>
      <c r="F133" s="12">
        <v>0</v>
      </c>
      <c r="G133" s="19">
        <v>0</v>
      </c>
      <c r="H133" s="20">
        <v>15</v>
      </c>
      <c r="I133" s="12">
        <v>0</v>
      </c>
      <c r="J133" s="19">
        <v>0</v>
      </c>
      <c r="K133" s="20"/>
      <c r="L133" s="12"/>
      <c r="M133" s="19"/>
      <c r="N133" s="20"/>
      <c r="O133" s="12"/>
      <c r="P133" s="19"/>
      <c r="Q133" s="20">
        <v>40</v>
      </c>
      <c r="R133" s="12">
        <v>0</v>
      </c>
      <c r="S133" s="19">
        <v>0</v>
      </c>
      <c r="T133" s="20">
        <v>45</v>
      </c>
      <c r="U133" s="12">
        <v>0</v>
      </c>
      <c r="V133" s="19">
        <v>0</v>
      </c>
      <c r="W133" s="20">
        <v>40</v>
      </c>
      <c r="X133" s="12">
        <v>0</v>
      </c>
      <c r="Y133" s="19">
        <v>0</v>
      </c>
      <c r="Z133" s="20">
        <v>40</v>
      </c>
      <c r="AA133" s="12">
        <v>0</v>
      </c>
      <c r="AB133" s="19">
        <v>0</v>
      </c>
      <c r="AC133" s="20">
        <v>40</v>
      </c>
      <c r="AD133" s="12">
        <v>0</v>
      </c>
      <c r="AE133" s="19">
        <v>0</v>
      </c>
      <c r="AF133" s="20">
        <v>35</v>
      </c>
      <c r="AG133" s="12">
        <v>0</v>
      </c>
      <c r="AH133" s="19">
        <v>0</v>
      </c>
      <c r="AI133" s="20">
        <v>40</v>
      </c>
      <c r="AJ133" s="12">
        <v>0</v>
      </c>
      <c r="AK133" s="19">
        <v>0</v>
      </c>
      <c r="AL133" s="20">
        <v>15</v>
      </c>
      <c r="AM133" s="12">
        <v>0</v>
      </c>
      <c r="AN133" s="19">
        <v>0</v>
      </c>
    </row>
    <row r="134" spans="1:40" s="60" customFormat="1" hidden="1" x14ac:dyDescent="0.25">
      <c r="A134" s="56" t="s">
        <v>84</v>
      </c>
      <c r="B134" s="94">
        <f t="shared" si="14"/>
        <v>14</v>
      </c>
      <c r="C134" s="94">
        <f t="shared" si="12"/>
        <v>8</v>
      </c>
      <c r="D134" s="94">
        <f t="shared" si="13"/>
        <v>0</v>
      </c>
      <c r="E134" s="62">
        <v>7</v>
      </c>
      <c r="F134" s="62">
        <v>4</v>
      </c>
      <c r="G134" s="63">
        <v>0</v>
      </c>
      <c r="H134" s="61">
        <v>7</v>
      </c>
      <c r="I134" s="62">
        <v>4</v>
      </c>
      <c r="J134" s="63">
        <v>0</v>
      </c>
      <c r="K134" s="61"/>
      <c r="L134" s="62"/>
      <c r="M134" s="63"/>
      <c r="N134" s="61"/>
      <c r="O134" s="62"/>
      <c r="P134" s="63"/>
      <c r="Q134" s="57"/>
      <c r="R134" s="58"/>
      <c r="S134" s="59"/>
      <c r="T134" s="57"/>
      <c r="U134" s="58"/>
      <c r="V134" s="59"/>
      <c r="W134" s="57"/>
      <c r="X134" s="58"/>
      <c r="Y134" s="59"/>
      <c r="Z134" s="57"/>
      <c r="AA134" s="58"/>
      <c r="AB134" s="59"/>
      <c r="AC134" s="57"/>
      <c r="AD134" s="58"/>
      <c r="AE134" s="59"/>
      <c r="AF134" s="57"/>
      <c r="AG134" s="58"/>
      <c r="AH134" s="59"/>
      <c r="AI134" s="57"/>
      <c r="AJ134" s="58"/>
      <c r="AK134" s="59"/>
      <c r="AL134" s="57"/>
      <c r="AM134" s="58"/>
      <c r="AN134" s="59"/>
    </row>
    <row r="135" spans="1:40" s="121" customFormat="1" hidden="1" x14ac:dyDescent="0.25">
      <c r="A135" s="113" t="s">
        <v>212</v>
      </c>
      <c r="B135" s="149">
        <f t="shared" si="14"/>
        <v>251</v>
      </c>
      <c r="C135" s="149">
        <f t="shared" si="12"/>
        <v>0</v>
      </c>
      <c r="D135" s="149">
        <f t="shared" si="13"/>
        <v>0</v>
      </c>
      <c r="E135" s="123" t="s">
        <v>76</v>
      </c>
      <c r="F135" s="123" t="s">
        <v>76</v>
      </c>
      <c r="G135" s="124" t="s">
        <v>76</v>
      </c>
      <c r="H135" s="122" t="s">
        <v>76</v>
      </c>
      <c r="I135" s="123" t="s">
        <v>76</v>
      </c>
      <c r="J135" s="124" t="s">
        <v>76</v>
      </c>
      <c r="K135" s="122" t="s">
        <v>76</v>
      </c>
      <c r="L135" s="123" t="s">
        <v>76</v>
      </c>
      <c r="M135" s="124" t="s">
        <v>76</v>
      </c>
      <c r="N135" s="122" t="s">
        <v>76</v>
      </c>
      <c r="O135" s="123" t="s">
        <v>76</v>
      </c>
      <c r="P135" s="124" t="s">
        <v>76</v>
      </c>
      <c r="Q135" s="122">
        <v>0</v>
      </c>
      <c r="R135" s="123" t="s">
        <v>76</v>
      </c>
      <c r="S135" s="124" t="s">
        <v>76</v>
      </c>
      <c r="T135" s="122">
        <v>0</v>
      </c>
      <c r="U135" s="123" t="s">
        <v>76</v>
      </c>
      <c r="V135" s="124" t="s">
        <v>76</v>
      </c>
      <c r="W135" s="122">
        <v>0</v>
      </c>
      <c r="X135" s="123" t="s">
        <v>76</v>
      </c>
      <c r="Y135" s="124" t="s">
        <v>76</v>
      </c>
      <c r="Z135" s="122">
        <v>0</v>
      </c>
      <c r="AA135" s="123" t="s">
        <v>76</v>
      </c>
      <c r="AB135" s="124" t="s">
        <v>76</v>
      </c>
      <c r="AC135" s="122">
        <v>0</v>
      </c>
      <c r="AD135" s="123"/>
      <c r="AE135" s="124"/>
      <c r="AF135" s="122">
        <v>0</v>
      </c>
      <c r="AG135" s="123"/>
      <c r="AH135" s="124"/>
      <c r="AI135" s="122">
        <v>77</v>
      </c>
      <c r="AJ135" s="123"/>
      <c r="AK135" s="124"/>
      <c r="AL135" s="122">
        <v>174</v>
      </c>
      <c r="AM135" s="123">
        <v>0</v>
      </c>
      <c r="AN135" s="124">
        <v>0</v>
      </c>
    </row>
    <row r="136" spans="1:40" s="121" customFormat="1" hidden="1" x14ac:dyDescent="0.25">
      <c r="A136" s="113" t="s">
        <v>213</v>
      </c>
      <c r="B136" s="149">
        <f t="shared" si="14"/>
        <v>252</v>
      </c>
      <c r="C136" s="149">
        <f t="shared" si="12"/>
        <v>0</v>
      </c>
      <c r="D136" s="149">
        <f t="shared" si="13"/>
        <v>0</v>
      </c>
      <c r="E136" s="123" t="s">
        <v>76</v>
      </c>
      <c r="F136" s="123" t="s">
        <v>76</v>
      </c>
      <c r="G136" s="124" t="s">
        <v>76</v>
      </c>
      <c r="H136" s="122" t="s">
        <v>76</v>
      </c>
      <c r="I136" s="123" t="s">
        <v>76</v>
      </c>
      <c r="J136" s="124" t="s">
        <v>76</v>
      </c>
      <c r="K136" s="122" t="s">
        <v>76</v>
      </c>
      <c r="L136" s="123" t="s">
        <v>76</v>
      </c>
      <c r="M136" s="124" t="s">
        <v>76</v>
      </c>
      <c r="N136" s="122" t="s">
        <v>76</v>
      </c>
      <c r="O136" s="123" t="s">
        <v>76</v>
      </c>
      <c r="P136" s="124" t="s">
        <v>76</v>
      </c>
      <c r="Q136" s="125">
        <v>27</v>
      </c>
      <c r="R136" s="126" t="s">
        <v>76</v>
      </c>
      <c r="S136" s="127" t="s">
        <v>76</v>
      </c>
      <c r="T136" s="125">
        <v>29</v>
      </c>
      <c r="U136" s="126" t="s">
        <v>76</v>
      </c>
      <c r="V136" s="127" t="s">
        <v>76</v>
      </c>
      <c r="W136" s="125">
        <v>29</v>
      </c>
      <c r="X136" s="126" t="s">
        <v>76</v>
      </c>
      <c r="Y136" s="127" t="s">
        <v>76</v>
      </c>
      <c r="Z136" s="125">
        <v>35</v>
      </c>
      <c r="AA136" s="126" t="s">
        <v>76</v>
      </c>
      <c r="AB136" s="127" t="s">
        <v>76</v>
      </c>
      <c r="AC136" s="125">
        <v>29</v>
      </c>
      <c r="AD136" s="126" t="s">
        <v>76</v>
      </c>
      <c r="AE136" s="127" t="s">
        <v>76</v>
      </c>
      <c r="AF136" s="125">
        <v>37</v>
      </c>
      <c r="AG136" s="126" t="s">
        <v>76</v>
      </c>
      <c r="AH136" s="127" t="s">
        <v>76</v>
      </c>
      <c r="AI136" s="125">
        <v>27</v>
      </c>
      <c r="AJ136" s="126"/>
      <c r="AK136" s="127"/>
      <c r="AL136" s="125">
        <v>39</v>
      </c>
      <c r="AM136" s="126"/>
      <c r="AN136" s="127"/>
    </row>
    <row r="137" spans="1:40" s="66" customFormat="1" hidden="1" x14ac:dyDescent="0.25">
      <c r="A137" s="54" t="s">
        <v>202</v>
      </c>
      <c r="B137" s="80">
        <f t="shared" si="14"/>
        <v>0</v>
      </c>
      <c r="C137" s="80">
        <f t="shared" si="12"/>
        <v>0</v>
      </c>
      <c r="D137" s="80">
        <f t="shared" si="13"/>
        <v>0</v>
      </c>
      <c r="E137" s="65" t="s">
        <v>76</v>
      </c>
      <c r="F137" s="65" t="s">
        <v>76</v>
      </c>
      <c r="G137" s="22" t="s">
        <v>76</v>
      </c>
      <c r="H137" s="64" t="s">
        <v>76</v>
      </c>
      <c r="I137" s="65" t="s">
        <v>76</v>
      </c>
      <c r="J137" s="22" t="s">
        <v>76</v>
      </c>
      <c r="K137" s="64" t="s">
        <v>76</v>
      </c>
      <c r="L137" s="65" t="s">
        <v>76</v>
      </c>
      <c r="M137" s="22" t="s">
        <v>76</v>
      </c>
      <c r="N137" s="64" t="s">
        <v>76</v>
      </c>
      <c r="O137" s="65" t="s">
        <v>76</v>
      </c>
      <c r="P137" s="22" t="s">
        <v>76</v>
      </c>
      <c r="Q137" s="64" t="s">
        <v>76</v>
      </c>
      <c r="R137" s="65" t="s">
        <v>76</v>
      </c>
      <c r="S137" s="22" t="s">
        <v>76</v>
      </c>
      <c r="T137" s="64" t="s">
        <v>76</v>
      </c>
      <c r="U137" s="65" t="s">
        <v>76</v>
      </c>
      <c r="V137" s="22" t="s">
        <v>76</v>
      </c>
      <c r="W137" s="64" t="s">
        <v>76</v>
      </c>
      <c r="X137" s="65" t="s">
        <v>76</v>
      </c>
      <c r="Y137" s="22" t="s">
        <v>76</v>
      </c>
      <c r="Z137" s="64"/>
      <c r="AA137" s="65"/>
      <c r="AB137" s="22"/>
      <c r="AC137" s="64"/>
      <c r="AD137" s="65"/>
      <c r="AE137" s="22"/>
      <c r="AF137" s="64"/>
      <c r="AG137" s="65"/>
      <c r="AH137" s="22"/>
      <c r="AI137" s="64"/>
      <c r="AJ137" s="65"/>
      <c r="AK137" s="22"/>
      <c r="AL137" s="64"/>
      <c r="AM137" s="65"/>
      <c r="AN137" s="22"/>
    </row>
    <row r="138" spans="1:40" s="121" customFormat="1" hidden="1" x14ac:dyDescent="0.25">
      <c r="A138" s="113" t="s">
        <v>307</v>
      </c>
      <c r="B138" s="149">
        <f t="shared" si="14"/>
        <v>1522</v>
      </c>
      <c r="C138" s="149">
        <f t="shared" si="12"/>
        <v>120</v>
      </c>
      <c r="D138" s="149">
        <f t="shared" si="13"/>
        <v>29</v>
      </c>
      <c r="E138" s="123" t="s">
        <v>76</v>
      </c>
      <c r="F138" s="123" t="s">
        <v>76</v>
      </c>
      <c r="G138" s="124" t="s">
        <v>76</v>
      </c>
      <c r="H138" s="122" t="s">
        <v>76</v>
      </c>
      <c r="I138" s="123" t="s">
        <v>76</v>
      </c>
      <c r="J138" s="124" t="s">
        <v>76</v>
      </c>
      <c r="K138" s="122" t="s">
        <v>76</v>
      </c>
      <c r="L138" s="123" t="s">
        <v>76</v>
      </c>
      <c r="M138" s="124" t="s">
        <v>76</v>
      </c>
      <c r="N138" s="122" t="s">
        <v>76</v>
      </c>
      <c r="O138" s="123" t="s">
        <v>76</v>
      </c>
      <c r="P138" s="124" t="s">
        <v>76</v>
      </c>
      <c r="Q138" s="125">
        <v>125</v>
      </c>
      <c r="R138" s="126">
        <v>9</v>
      </c>
      <c r="S138" s="127">
        <v>0</v>
      </c>
      <c r="T138" s="125">
        <v>173</v>
      </c>
      <c r="U138" s="126">
        <v>6</v>
      </c>
      <c r="V138" s="127">
        <v>2</v>
      </c>
      <c r="W138" s="125">
        <v>256</v>
      </c>
      <c r="X138" s="126">
        <v>14</v>
      </c>
      <c r="Y138" s="127">
        <v>6</v>
      </c>
      <c r="Z138" s="125">
        <v>484</v>
      </c>
      <c r="AA138" s="126">
        <v>24</v>
      </c>
      <c r="AB138" s="127">
        <v>11</v>
      </c>
      <c r="AC138" s="125">
        <v>404</v>
      </c>
      <c r="AD138" s="126">
        <v>10</v>
      </c>
      <c r="AE138" s="127">
        <v>6</v>
      </c>
      <c r="AF138" s="125">
        <v>80</v>
      </c>
      <c r="AG138" s="126">
        <v>1</v>
      </c>
      <c r="AH138" s="127">
        <v>0</v>
      </c>
      <c r="AI138" s="125">
        <v>0</v>
      </c>
      <c r="AJ138" s="126">
        <v>10</v>
      </c>
      <c r="AK138" s="127">
        <v>0</v>
      </c>
      <c r="AL138" s="125">
        <v>0</v>
      </c>
      <c r="AM138" s="126">
        <v>46</v>
      </c>
      <c r="AN138" s="127">
        <v>4</v>
      </c>
    </row>
    <row r="139" spans="1:40" ht="30" hidden="1" x14ac:dyDescent="0.25">
      <c r="A139" s="40" t="s">
        <v>305</v>
      </c>
      <c r="B139" s="78">
        <f t="shared" si="14"/>
        <v>424</v>
      </c>
      <c r="C139" s="79">
        <f t="shared" si="12"/>
        <v>20</v>
      </c>
      <c r="D139" s="80">
        <f t="shared" si="13"/>
        <v>0</v>
      </c>
      <c r="E139" s="11">
        <v>89</v>
      </c>
      <c r="F139" s="12">
        <v>2</v>
      </c>
      <c r="G139" s="19">
        <v>0</v>
      </c>
      <c r="H139" s="20">
        <v>97</v>
      </c>
      <c r="I139" s="12">
        <v>4</v>
      </c>
      <c r="J139" s="19">
        <v>0</v>
      </c>
      <c r="K139" s="20">
        <v>42</v>
      </c>
      <c r="L139" s="12">
        <v>1</v>
      </c>
      <c r="M139" s="19">
        <v>0</v>
      </c>
      <c r="N139" s="20">
        <v>104</v>
      </c>
      <c r="O139" s="12">
        <v>5</v>
      </c>
      <c r="P139" s="19">
        <v>0</v>
      </c>
      <c r="Q139" s="20">
        <v>53</v>
      </c>
      <c r="R139" s="12">
        <v>5</v>
      </c>
      <c r="S139" s="19">
        <v>0</v>
      </c>
      <c r="T139" s="20">
        <v>39</v>
      </c>
      <c r="U139" s="12">
        <v>3</v>
      </c>
      <c r="V139" s="19">
        <v>0</v>
      </c>
      <c r="W139" s="20"/>
      <c r="X139" s="12"/>
      <c r="Y139" s="19"/>
      <c r="Z139" s="20"/>
      <c r="AA139" s="12"/>
      <c r="AB139" s="19"/>
      <c r="AC139" s="20"/>
      <c r="AD139" s="12"/>
      <c r="AE139" s="19"/>
      <c r="AF139" s="20"/>
      <c r="AG139" s="12"/>
      <c r="AH139" s="19"/>
      <c r="AI139" s="20"/>
      <c r="AJ139" s="12"/>
      <c r="AK139" s="19"/>
      <c r="AL139" s="20"/>
      <c r="AM139" s="12"/>
      <c r="AN139" s="19"/>
    </row>
    <row r="140" spans="1:40" s="121" customFormat="1" hidden="1" x14ac:dyDescent="0.25">
      <c r="A140" s="113" t="s">
        <v>201</v>
      </c>
      <c r="B140" s="149">
        <f t="shared" si="14"/>
        <v>535</v>
      </c>
      <c r="C140" s="149">
        <f t="shared" si="12"/>
        <v>0</v>
      </c>
      <c r="D140" s="149">
        <f t="shared" si="13"/>
        <v>0</v>
      </c>
      <c r="E140" s="123" t="s">
        <v>76</v>
      </c>
      <c r="F140" s="123" t="s">
        <v>76</v>
      </c>
      <c r="G140" s="124" t="s">
        <v>76</v>
      </c>
      <c r="H140" s="122" t="s">
        <v>76</v>
      </c>
      <c r="I140" s="123" t="s">
        <v>76</v>
      </c>
      <c r="J140" s="124" t="s">
        <v>76</v>
      </c>
      <c r="K140" s="122" t="s">
        <v>76</v>
      </c>
      <c r="L140" s="123" t="s">
        <v>76</v>
      </c>
      <c r="M140" s="124" t="s">
        <v>76</v>
      </c>
      <c r="N140" s="122" t="s">
        <v>76</v>
      </c>
      <c r="O140" s="123" t="s">
        <v>76</v>
      </c>
      <c r="P140" s="124" t="s">
        <v>76</v>
      </c>
      <c r="Q140" s="122">
        <v>10</v>
      </c>
      <c r="R140" s="123">
        <v>0</v>
      </c>
      <c r="S140" s="124">
        <v>0</v>
      </c>
      <c r="T140" s="122">
        <v>10</v>
      </c>
      <c r="U140" s="123">
        <v>0</v>
      </c>
      <c r="V140" s="124">
        <v>0</v>
      </c>
      <c r="W140" s="122">
        <v>0</v>
      </c>
      <c r="X140" s="123">
        <v>0</v>
      </c>
      <c r="Y140" s="124">
        <v>0</v>
      </c>
      <c r="Z140" s="122">
        <v>140</v>
      </c>
      <c r="AA140" s="123">
        <v>0</v>
      </c>
      <c r="AB140" s="124">
        <v>0</v>
      </c>
      <c r="AC140" s="122">
        <v>200</v>
      </c>
      <c r="AD140" s="123">
        <v>0</v>
      </c>
      <c r="AE140" s="124">
        <v>0</v>
      </c>
      <c r="AF140" s="122">
        <v>40</v>
      </c>
      <c r="AG140" s="123">
        <v>0</v>
      </c>
      <c r="AH140" s="124">
        <v>0</v>
      </c>
      <c r="AI140" s="122">
        <v>85</v>
      </c>
      <c r="AJ140" s="123">
        <v>0</v>
      </c>
      <c r="AK140" s="124">
        <v>0</v>
      </c>
      <c r="AL140" s="122">
        <v>50</v>
      </c>
      <c r="AM140" s="123">
        <v>0</v>
      </c>
      <c r="AN140" s="124">
        <v>0</v>
      </c>
    </row>
    <row r="141" spans="1:40" s="121" customFormat="1" hidden="1" x14ac:dyDescent="0.25">
      <c r="A141" s="113" t="s">
        <v>98</v>
      </c>
      <c r="B141" s="149">
        <f t="shared" si="14"/>
        <v>575</v>
      </c>
      <c r="C141" s="149">
        <f t="shared" si="12"/>
        <v>34</v>
      </c>
      <c r="D141" s="149">
        <f t="shared" si="13"/>
        <v>0</v>
      </c>
      <c r="E141" s="126" t="s">
        <v>76</v>
      </c>
      <c r="F141" s="126" t="s">
        <v>76</v>
      </c>
      <c r="G141" s="127" t="s">
        <v>76</v>
      </c>
      <c r="H141" s="125">
        <v>52</v>
      </c>
      <c r="I141" s="126">
        <v>2</v>
      </c>
      <c r="J141" s="127">
        <v>0</v>
      </c>
      <c r="K141" s="125">
        <v>50</v>
      </c>
      <c r="L141" s="126">
        <v>1</v>
      </c>
      <c r="M141" s="127">
        <v>0</v>
      </c>
      <c r="N141" s="125">
        <v>60</v>
      </c>
      <c r="O141" s="126">
        <v>1</v>
      </c>
      <c r="P141" s="127">
        <v>0</v>
      </c>
      <c r="Q141" s="122">
        <v>95</v>
      </c>
      <c r="R141" s="123">
        <v>6</v>
      </c>
      <c r="S141" s="124">
        <v>0</v>
      </c>
      <c r="T141" s="122">
        <v>36</v>
      </c>
      <c r="U141" s="123">
        <v>12</v>
      </c>
      <c r="V141" s="124">
        <v>0</v>
      </c>
      <c r="W141" s="122">
        <v>30</v>
      </c>
      <c r="X141" s="123">
        <v>1</v>
      </c>
      <c r="Y141" s="124">
        <v>0</v>
      </c>
      <c r="Z141" s="122">
        <v>81</v>
      </c>
      <c r="AA141" s="123">
        <v>5</v>
      </c>
      <c r="AB141" s="124">
        <v>0</v>
      </c>
      <c r="AC141" s="122">
        <v>58</v>
      </c>
      <c r="AD141" s="123">
        <v>2</v>
      </c>
      <c r="AE141" s="124">
        <v>0</v>
      </c>
      <c r="AF141" s="122">
        <v>53</v>
      </c>
      <c r="AG141" s="123">
        <v>2</v>
      </c>
      <c r="AH141" s="124">
        <v>0</v>
      </c>
      <c r="AI141" s="122">
        <v>32</v>
      </c>
      <c r="AJ141" s="123">
        <v>2</v>
      </c>
      <c r="AK141" s="124">
        <v>0</v>
      </c>
      <c r="AL141" s="122">
        <v>28</v>
      </c>
      <c r="AM141" s="123">
        <v>0</v>
      </c>
      <c r="AN141" s="124">
        <v>0</v>
      </c>
    </row>
    <row r="142" spans="1:40" s="121" customFormat="1" hidden="1" x14ac:dyDescent="0.25">
      <c r="A142" s="113" t="s">
        <v>3</v>
      </c>
      <c r="B142" s="149">
        <f t="shared" si="14"/>
        <v>5083</v>
      </c>
      <c r="C142" s="149">
        <f t="shared" si="12"/>
        <v>177</v>
      </c>
      <c r="D142" s="149">
        <f t="shared" si="13"/>
        <v>0</v>
      </c>
      <c r="E142" s="126">
        <v>303</v>
      </c>
      <c r="F142" s="126">
        <v>9</v>
      </c>
      <c r="G142" s="127">
        <v>0</v>
      </c>
      <c r="H142" s="125">
        <v>393</v>
      </c>
      <c r="I142" s="126">
        <v>9</v>
      </c>
      <c r="J142" s="127">
        <v>0</v>
      </c>
      <c r="K142" s="122">
        <v>281</v>
      </c>
      <c r="L142" s="123">
        <v>16</v>
      </c>
      <c r="M142" s="124">
        <v>0</v>
      </c>
      <c r="N142" s="122">
        <v>202</v>
      </c>
      <c r="O142" s="123">
        <v>8</v>
      </c>
      <c r="P142" s="124">
        <v>0</v>
      </c>
      <c r="Q142" s="122">
        <v>721</v>
      </c>
      <c r="R142" s="123">
        <v>43</v>
      </c>
      <c r="S142" s="124">
        <v>0</v>
      </c>
      <c r="T142" s="122">
        <v>724</v>
      </c>
      <c r="U142" s="123">
        <v>13</v>
      </c>
      <c r="V142" s="124">
        <v>0</v>
      </c>
      <c r="W142" s="122">
        <v>405</v>
      </c>
      <c r="X142" s="123">
        <v>20</v>
      </c>
      <c r="Y142" s="124">
        <v>0</v>
      </c>
      <c r="Z142" s="122">
        <v>536</v>
      </c>
      <c r="AA142" s="123">
        <v>3</v>
      </c>
      <c r="AB142" s="124">
        <v>0</v>
      </c>
      <c r="AC142" s="122">
        <v>399</v>
      </c>
      <c r="AD142" s="123">
        <v>4</v>
      </c>
      <c r="AE142" s="124">
        <v>0</v>
      </c>
      <c r="AF142" s="122">
        <v>299</v>
      </c>
      <c r="AG142" s="123">
        <v>26</v>
      </c>
      <c r="AH142" s="124">
        <v>0</v>
      </c>
      <c r="AI142" s="122">
        <v>469</v>
      </c>
      <c r="AJ142" s="123">
        <v>17</v>
      </c>
      <c r="AK142" s="124">
        <v>0</v>
      </c>
      <c r="AL142" s="122">
        <v>351</v>
      </c>
      <c r="AM142" s="123">
        <v>9</v>
      </c>
      <c r="AN142" s="124">
        <v>0</v>
      </c>
    </row>
    <row r="143" spans="1:40" x14ac:dyDescent="0.25">
      <c r="A143" s="40" t="s">
        <v>300</v>
      </c>
      <c r="B143" s="78">
        <f t="shared" si="14"/>
        <v>500</v>
      </c>
      <c r="C143" s="79">
        <f t="shared" si="12"/>
        <v>2</v>
      </c>
      <c r="D143" s="80">
        <f t="shared" si="13"/>
        <v>1</v>
      </c>
      <c r="E143" s="11" t="s">
        <v>76</v>
      </c>
      <c r="F143" s="12" t="s">
        <v>76</v>
      </c>
      <c r="G143" s="19" t="s">
        <v>76</v>
      </c>
      <c r="H143" s="20" t="s">
        <v>76</v>
      </c>
      <c r="I143" s="12" t="s">
        <v>76</v>
      </c>
      <c r="J143" s="19" t="s">
        <v>76</v>
      </c>
      <c r="K143" s="20">
        <v>105</v>
      </c>
      <c r="L143" s="12">
        <v>1</v>
      </c>
      <c r="M143" s="19">
        <v>0</v>
      </c>
      <c r="N143" s="20">
        <v>353</v>
      </c>
      <c r="O143" s="12">
        <v>1</v>
      </c>
      <c r="P143" s="19">
        <v>1</v>
      </c>
      <c r="Q143" s="18">
        <v>42</v>
      </c>
      <c r="R143" s="10">
        <v>0</v>
      </c>
      <c r="S143" s="22">
        <v>0</v>
      </c>
      <c r="T143" s="18">
        <v>0</v>
      </c>
      <c r="U143" s="10">
        <v>0</v>
      </c>
      <c r="V143" s="22">
        <v>0</v>
      </c>
      <c r="W143" s="18">
        <v>0</v>
      </c>
      <c r="X143" s="10">
        <v>0</v>
      </c>
      <c r="Y143" s="22">
        <v>0</v>
      </c>
      <c r="Z143" s="18"/>
      <c r="AA143" s="10"/>
      <c r="AB143" s="22"/>
      <c r="AC143" s="18"/>
      <c r="AD143" s="10"/>
      <c r="AE143" s="22"/>
      <c r="AF143" s="18"/>
      <c r="AG143" s="10"/>
      <c r="AH143" s="22"/>
      <c r="AI143" s="18"/>
      <c r="AJ143" s="10"/>
      <c r="AK143" s="22"/>
      <c r="AL143" s="18"/>
      <c r="AM143" s="10"/>
      <c r="AN143" s="22"/>
    </row>
    <row r="144" spans="1:40" s="66" customFormat="1" hidden="1" x14ac:dyDescent="0.25">
      <c r="A144" s="54" t="s">
        <v>263</v>
      </c>
      <c r="B144" s="80"/>
      <c r="C144" s="80"/>
      <c r="D144" s="80"/>
      <c r="E144" s="135"/>
      <c r="F144" s="135"/>
      <c r="G144" s="19"/>
      <c r="H144" s="136"/>
      <c r="I144" s="135"/>
      <c r="J144" s="19"/>
      <c r="K144" s="136"/>
      <c r="L144" s="135"/>
      <c r="M144" s="19"/>
      <c r="N144" s="136"/>
      <c r="O144" s="135"/>
      <c r="P144" s="19"/>
      <c r="Q144" s="64"/>
      <c r="R144" s="65"/>
      <c r="S144" s="22"/>
      <c r="T144" s="64"/>
      <c r="U144" s="65"/>
      <c r="V144" s="22"/>
      <c r="W144" s="64"/>
      <c r="X144" s="65"/>
      <c r="Y144" s="22"/>
      <c r="Z144" s="64"/>
      <c r="AA144" s="65"/>
      <c r="AB144" s="22"/>
      <c r="AC144" s="64"/>
      <c r="AD144" s="65"/>
      <c r="AE144" s="22"/>
      <c r="AF144" s="64"/>
      <c r="AG144" s="65"/>
      <c r="AH144" s="22"/>
      <c r="AI144" s="64"/>
      <c r="AJ144" s="65"/>
      <c r="AK144" s="22"/>
      <c r="AL144" s="64"/>
      <c r="AM144" s="65"/>
      <c r="AN144" s="22"/>
    </row>
    <row r="145" spans="1:40" s="66" customFormat="1" x14ac:dyDescent="0.25">
      <c r="A145" s="54" t="s">
        <v>252</v>
      </c>
      <c r="B145" s="80">
        <v>0</v>
      </c>
      <c r="C145" s="80"/>
      <c r="D145" s="80"/>
      <c r="E145" s="135"/>
      <c r="F145" s="135"/>
      <c r="G145" s="19"/>
      <c r="H145" s="136"/>
      <c r="I145" s="135"/>
      <c r="J145" s="19"/>
      <c r="K145" s="136"/>
      <c r="L145" s="135"/>
      <c r="M145" s="19"/>
      <c r="N145" s="136"/>
      <c r="O145" s="135"/>
      <c r="P145" s="19"/>
      <c r="Q145" s="64"/>
      <c r="R145" s="65"/>
      <c r="S145" s="22"/>
      <c r="T145" s="64"/>
      <c r="U145" s="65"/>
      <c r="V145" s="22"/>
      <c r="W145" s="64"/>
      <c r="X145" s="65"/>
      <c r="Y145" s="22"/>
      <c r="Z145" s="64"/>
      <c r="AA145" s="65"/>
      <c r="AB145" s="22"/>
      <c r="AC145" s="64"/>
      <c r="AD145" s="65"/>
      <c r="AE145" s="22"/>
      <c r="AF145" s="64"/>
      <c r="AG145" s="65"/>
      <c r="AH145" s="22"/>
      <c r="AI145" s="64"/>
      <c r="AJ145" s="65"/>
      <c r="AK145" s="22"/>
      <c r="AL145" s="64"/>
      <c r="AM145" s="65"/>
      <c r="AN145" s="22"/>
    </row>
    <row r="146" spans="1:40" s="121" customFormat="1" hidden="1" x14ac:dyDescent="0.25">
      <c r="A146" s="113" t="s">
        <v>10</v>
      </c>
      <c r="B146" s="149">
        <f t="shared" si="14"/>
        <v>162</v>
      </c>
      <c r="C146" s="149">
        <f t="shared" si="12"/>
        <v>0</v>
      </c>
      <c r="D146" s="149">
        <f t="shared" si="13"/>
        <v>0</v>
      </c>
      <c r="E146" s="126">
        <v>37</v>
      </c>
      <c r="F146" s="126">
        <v>0</v>
      </c>
      <c r="G146" s="127">
        <v>0</v>
      </c>
      <c r="H146" s="125">
        <v>21</v>
      </c>
      <c r="I146" s="126">
        <v>0</v>
      </c>
      <c r="J146" s="127">
        <v>0</v>
      </c>
      <c r="K146" s="125">
        <v>10</v>
      </c>
      <c r="L146" s="126">
        <v>0</v>
      </c>
      <c r="M146" s="127">
        <v>0</v>
      </c>
      <c r="N146" s="125">
        <v>8</v>
      </c>
      <c r="O146" s="126">
        <v>0</v>
      </c>
      <c r="P146" s="127">
        <v>0</v>
      </c>
      <c r="Q146" s="125">
        <v>2</v>
      </c>
      <c r="R146" s="126">
        <v>0</v>
      </c>
      <c r="S146" s="127">
        <v>0</v>
      </c>
      <c r="T146" s="125">
        <v>6</v>
      </c>
      <c r="U146" s="126">
        <v>0</v>
      </c>
      <c r="V146" s="127">
        <v>0</v>
      </c>
      <c r="W146" s="125">
        <v>11</v>
      </c>
      <c r="X146" s="126">
        <v>0</v>
      </c>
      <c r="Y146" s="127">
        <v>0</v>
      </c>
      <c r="Z146" s="125">
        <v>8</v>
      </c>
      <c r="AA146" s="126">
        <v>0</v>
      </c>
      <c r="AB146" s="127">
        <v>0</v>
      </c>
      <c r="AC146" s="125">
        <v>10</v>
      </c>
      <c r="AD146" s="126">
        <v>0</v>
      </c>
      <c r="AE146" s="127">
        <v>0</v>
      </c>
      <c r="AF146" s="125">
        <v>27</v>
      </c>
      <c r="AG146" s="126">
        <v>0</v>
      </c>
      <c r="AH146" s="127">
        <v>0</v>
      </c>
      <c r="AI146" s="125">
        <v>17</v>
      </c>
      <c r="AJ146" s="126">
        <v>0</v>
      </c>
      <c r="AK146" s="127">
        <v>0</v>
      </c>
      <c r="AL146" s="125">
        <v>5</v>
      </c>
      <c r="AM146" s="126">
        <v>0</v>
      </c>
      <c r="AN146" s="127">
        <v>0</v>
      </c>
    </row>
    <row r="147" spans="1:40" s="60" customFormat="1" hidden="1" x14ac:dyDescent="0.25">
      <c r="A147" s="56" t="s">
        <v>21</v>
      </c>
      <c r="B147" s="94">
        <f t="shared" si="14"/>
        <v>106</v>
      </c>
      <c r="C147" s="94">
        <f t="shared" si="12"/>
        <v>7</v>
      </c>
      <c r="D147" s="94">
        <f t="shared" si="13"/>
        <v>0</v>
      </c>
      <c r="E147" s="62">
        <v>88</v>
      </c>
      <c r="F147" s="62">
        <v>4</v>
      </c>
      <c r="G147" s="63">
        <v>0</v>
      </c>
      <c r="H147" s="61">
        <v>18</v>
      </c>
      <c r="I147" s="62">
        <v>3</v>
      </c>
      <c r="J147" s="63">
        <v>0</v>
      </c>
      <c r="K147" s="61">
        <v>0</v>
      </c>
      <c r="L147" s="62">
        <v>0</v>
      </c>
      <c r="M147" s="63">
        <v>0</v>
      </c>
      <c r="N147" s="61">
        <v>0</v>
      </c>
      <c r="O147" s="62">
        <v>0</v>
      </c>
      <c r="P147" s="63">
        <v>0</v>
      </c>
      <c r="Q147" s="61">
        <v>0</v>
      </c>
      <c r="R147" s="62">
        <v>0</v>
      </c>
      <c r="S147" s="63">
        <v>0</v>
      </c>
      <c r="T147" s="61">
        <v>0</v>
      </c>
      <c r="U147" s="62">
        <v>0</v>
      </c>
      <c r="V147" s="63">
        <v>0</v>
      </c>
      <c r="W147" s="61"/>
      <c r="X147" s="62"/>
      <c r="Y147" s="63"/>
      <c r="Z147" s="61"/>
      <c r="AA147" s="62"/>
      <c r="AB147" s="63"/>
      <c r="AC147" s="61"/>
      <c r="AD147" s="62"/>
      <c r="AE147" s="63"/>
      <c r="AF147" s="61"/>
      <c r="AG147" s="62"/>
      <c r="AH147" s="63"/>
      <c r="AI147" s="61"/>
      <c r="AJ147" s="62"/>
      <c r="AK147" s="63"/>
      <c r="AL147" s="61"/>
      <c r="AM147" s="62"/>
      <c r="AN147" s="63"/>
    </row>
    <row r="148" spans="1:40" s="121" customFormat="1" hidden="1" x14ac:dyDescent="0.25">
      <c r="A148" s="113" t="s">
        <v>26</v>
      </c>
      <c r="B148" s="149">
        <f t="shared" si="14"/>
        <v>563</v>
      </c>
      <c r="C148" s="149">
        <f t="shared" si="12"/>
        <v>9</v>
      </c>
      <c r="D148" s="149">
        <f t="shared" si="13"/>
        <v>3</v>
      </c>
      <c r="E148" s="126">
        <v>48</v>
      </c>
      <c r="F148" s="126">
        <v>2</v>
      </c>
      <c r="G148" s="127">
        <v>1</v>
      </c>
      <c r="H148" s="125">
        <v>45</v>
      </c>
      <c r="I148" s="126">
        <v>4</v>
      </c>
      <c r="J148" s="127">
        <v>1</v>
      </c>
      <c r="K148" s="125">
        <v>66</v>
      </c>
      <c r="L148" s="126">
        <v>2</v>
      </c>
      <c r="M148" s="127">
        <v>0</v>
      </c>
      <c r="N148" s="125">
        <v>26</v>
      </c>
      <c r="O148" s="126">
        <v>0</v>
      </c>
      <c r="P148" s="127">
        <v>0</v>
      </c>
      <c r="Q148" s="125">
        <v>21</v>
      </c>
      <c r="R148" s="126">
        <v>0</v>
      </c>
      <c r="S148" s="127">
        <v>0</v>
      </c>
      <c r="T148" s="125">
        <v>26</v>
      </c>
      <c r="U148" s="126">
        <v>0</v>
      </c>
      <c r="V148" s="127">
        <v>1</v>
      </c>
      <c r="W148" s="125">
        <v>39</v>
      </c>
      <c r="X148" s="126">
        <v>0</v>
      </c>
      <c r="Y148" s="127">
        <v>0</v>
      </c>
      <c r="Z148" s="125">
        <v>44</v>
      </c>
      <c r="AA148" s="126">
        <v>0</v>
      </c>
      <c r="AB148" s="127">
        <v>0</v>
      </c>
      <c r="AC148" s="125">
        <v>49</v>
      </c>
      <c r="AD148" s="126">
        <v>0</v>
      </c>
      <c r="AE148" s="127">
        <v>0</v>
      </c>
      <c r="AF148" s="125">
        <v>88</v>
      </c>
      <c r="AG148" s="126">
        <v>0</v>
      </c>
      <c r="AH148" s="127">
        <v>0</v>
      </c>
      <c r="AI148" s="125">
        <v>45</v>
      </c>
      <c r="AJ148" s="126">
        <v>1</v>
      </c>
      <c r="AK148" s="127">
        <v>0</v>
      </c>
      <c r="AL148" s="125">
        <v>66</v>
      </c>
      <c r="AM148" s="126">
        <v>0</v>
      </c>
      <c r="AN148" s="127">
        <v>0</v>
      </c>
    </row>
    <row r="149" spans="1:40" s="74" customFormat="1" hidden="1" x14ac:dyDescent="0.25">
      <c r="A149" s="67" t="s">
        <v>159</v>
      </c>
      <c r="B149" s="95">
        <f t="shared" si="14"/>
        <v>2</v>
      </c>
      <c r="C149" s="95">
        <f t="shared" si="12"/>
        <v>1</v>
      </c>
      <c r="D149" s="95">
        <f t="shared" si="13"/>
        <v>0</v>
      </c>
      <c r="E149" s="69">
        <v>0</v>
      </c>
      <c r="F149" s="69">
        <v>0</v>
      </c>
      <c r="G149" s="70">
        <v>0</v>
      </c>
      <c r="H149" s="68">
        <v>2</v>
      </c>
      <c r="I149" s="69">
        <v>1</v>
      </c>
      <c r="J149" s="70">
        <v>0</v>
      </c>
      <c r="K149" s="68"/>
      <c r="L149" s="69"/>
      <c r="M149" s="70"/>
      <c r="N149" s="68"/>
      <c r="O149" s="69"/>
      <c r="P149" s="70"/>
      <c r="Q149" s="71"/>
      <c r="R149" s="72"/>
      <c r="S149" s="73"/>
      <c r="T149" s="71"/>
      <c r="U149" s="72"/>
      <c r="V149" s="73"/>
      <c r="W149" s="71"/>
      <c r="X149" s="72"/>
      <c r="Y149" s="73"/>
      <c r="Z149" s="71"/>
      <c r="AA149" s="72"/>
      <c r="AB149" s="73"/>
      <c r="AC149" s="71"/>
      <c r="AD149" s="72"/>
      <c r="AE149" s="73"/>
      <c r="AF149" s="71"/>
      <c r="AG149" s="72"/>
      <c r="AH149" s="73"/>
      <c r="AI149" s="71"/>
      <c r="AJ149" s="72"/>
      <c r="AK149" s="73"/>
      <c r="AL149" s="71"/>
      <c r="AM149" s="72"/>
      <c r="AN149" s="73"/>
    </row>
    <row r="150" spans="1:40" s="121" customFormat="1" hidden="1" x14ac:dyDescent="0.25">
      <c r="A150" s="113" t="s">
        <v>0</v>
      </c>
      <c r="B150" s="149">
        <f t="shared" si="14"/>
        <v>636</v>
      </c>
      <c r="C150" s="149">
        <f t="shared" si="12"/>
        <v>5</v>
      </c>
      <c r="D150" s="149">
        <f t="shared" si="13"/>
        <v>1</v>
      </c>
      <c r="E150" s="126">
        <v>35</v>
      </c>
      <c r="F150" s="126">
        <v>0</v>
      </c>
      <c r="G150" s="127">
        <v>0</v>
      </c>
      <c r="H150" s="125">
        <v>45</v>
      </c>
      <c r="I150" s="126">
        <v>1</v>
      </c>
      <c r="J150" s="127">
        <v>0</v>
      </c>
      <c r="K150" s="122">
        <v>60</v>
      </c>
      <c r="L150" s="123">
        <v>1</v>
      </c>
      <c r="M150" s="124">
        <v>0</v>
      </c>
      <c r="N150" s="122">
        <v>100</v>
      </c>
      <c r="O150" s="123">
        <v>1</v>
      </c>
      <c r="P150" s="124">
        <v>0</v>
      </c>
      <c r="Q150" s="122">
        <v>75</v>
      </c>
      <c r="R150" s="123">
        <v>1</v>
      </c>
      <c r="S150" s="124">
        <v>0</v>
      </c>
      <c r="T150" s="122">
        <v>62</v>
      </c>
      <c r="U150" s="123">
        <v>0</v>
      </c>
      <c r="V150" s="124">
        <v>0</v>
      </c>
      <c r="W150" s="122">
        <v>50</v>
      </c>
      <c r="X150" s="123">
        <v>0</v>
      </c>
      <c r="Y150" s="124">
        <v>0</v>
      </c>
      <c r="Z150" s="122">
        <v>43</v>
      </c>
      <c r="AA150" s="123">
        <v>0</v>
      </c>
      <c r="AB150" s="124">
        <v>0</v>
      </c>
      <c r="AC150" s="122">
        <v>65</v>
      </c>
      <c r="AD150" s="123">
        <v>0</v>
      </c>
      <c r="AE150" s="124">
        <v>0</v>
      </c>
      <c r="AF150" s="122">
        <v>46</v>
      </c>
      <c r="AG150" s="123">
        <v>0</v>
      </c>
      <c r="AH150" s="124">
        <v>0</v>
      </c>
      <c r="AI150" s="122">
        <v>32</v>
      </c>
      <c r="AJ150" s="123">
        <v>0</v>
      </c>
      <c r="AK150" s="124"/>
      <c r="AL150" s="122">
        <v>23</v>
      </c>
      <c r="AM150" s="123">
        <v>1</v>
      </c>
      <c r="AN150" s="124">
        <v>1</v>
      </c>
    </row>
    <row r="151" spans="1:40" s="66" customFormat="1" hidden="1" x14ac:dyDescent="0.25">
      <c r="A151" s="54" t="s">
        <v>243</v>
      </c>
      <c r="B151" s="80">
        <v>0</v>
      </c>
      <c r="C151" s="80"/>
      <c r="D151" s="80"/>
      <c r="E151" s="135"/>
      <c r="F151" s="135"/>
      <c r="G151" s="19"/>
      <c r="H151" s="136"/>
      <c r="I151" s="135"/>
      <c r="J151" s="19"/>
      <c r="K151" s="64"/>
      <c r="L151" s="65"/>
      <c r="M151" s="22"/>
      <c r="N151" s="64"/>
      <c r="O151" s="65"/>
      <c r="P151" s="22"/>
      <c r="Q151" s="64"/>
      <c r="R151" s="65"/>
      <c r="S151" s="22"/>
      <c r="T151" s="64"/>
      <c r="U151" s="65"/>
      <c r="V151" s="22"/>
      <c r="W151" s="64"/>
      <c r="X151" s="65"/>
      <c r="Y151" s="22"/>
      <c r="Z151" s="64"/>
      <c r="AA151" s="65"/>
      <c r="AB151" s="22"/>
      <c r="AC151" s="64"/>
      <c r="AD151" s="65"/>
      <c r="AE151" s="22"/>
      <c r="AF151" s="64"/>
      <c r="AG151" s="65"/>
      <c r="AH151" s="22"/>
      <c r="AI151" s="64"/>
      <c r="AJ151" s="65"/>
      <c r="AK151" s="22"/>
      <c r="AL151" s="64"/>
      <c r="AM151" s="65"/>
      <c r="AN151" s="22"/>
    </row>
    <row r="152" spans="1:40" s="121" customFormat="1" hidden="1" x14ac:dyDescent="0.25">
      <c r="A152" s="113" t="s">
        <v>23</v>
      </c>
      <c r="B152" s="149">
        <f t="shared" si="14"/>
        <v>971</v>
      </c>
      <c r="C152" s="149">
        <f t="shared" si="12"/>
        <v>1</v>
      </c>
      <c r="D152" s="149">
        <f t="shared" si="13"/>
        <v>3</v>
      </c>
      <c r="E152" s="123">
        <v>96</v>
      </c>
      <c r="F152" s="123">
        <v>0</v>
      </c>
      <c r="G152" s="127">
        <v>0</v>
      </c>
      <c r="H152" s="122">
        <v>71</v>
      </c>
      <c r="I152" s="123">
        <v>0</v>
      </c>
      <c r="J152" s="124">
        <v>0</v>
      </c>
      <c r="K152" s="122">
        <v>64</v>
      </c>
      <c r="L152" s="123">
        <v>0</v>
      </c>
      <c r="M152" s="124">
        <v>1</v>
      </c>
      <c r="N152" s="122">
        <v>53</v>
      </c>
      <c r="O152" s="123">
        <v>0</v>
      </c>
      <c r="P152" s="124">
        <v>0</v>
      </c>
      <c r="Q152" s="122">
        <v>55</v>
      </c>
      <c r="R152" s="123">
        <v>0</v>
      </c>
      <c r="S152" s="124">
        <v>0</v>
      </c>
      <c r="T152" s="122">
        <v>60</v>
      </c>
      <c r="U152" s="123">
        <v>0</v>
      </c>
      <c r="V152" s="124">
        <v>1</v>
      </c>
      <c r="W152" s="122">
        <v>67</v>
      </c>
      <c r="X152" s="123">
        <v>0</v>
      </c>
      <c r="Y152" s="124">
        <v>0</v>
      </c>
      <c r="Z152" s="122">
        <v>77</v>
      </c>
      <c r="AA152" s="123">
        <v>0</v>
      </c>
      <c r="AB152" s="124">
        <v>0</v>
      </c>
      <c r="AC152" s="122">
        <v>77</v>
      </c>
      <c r="AD152" s="123">
        <v>0</v>
      </c>
      <c r="AE152" s="124">
        <v>0</v>
      </c>
      <c r="AF152" s="122">
        <v>103</v>
      </c>
      <c r="AG152" s="123">
        <v>0</v>
      </c>
      <c r="AH152" s="124">
        <v>1</v>
      </c>
      <c r="AI152" s="122">
        <v>136</v>
      </c>
      <c r="AJ152" s="123">
        <v>1</v>
      </c>
      <c r="AK152" s="124">
        <v>0</v>
      </c>
      <c r="AL152" s="122">
        <v>112</v>
      </c>
      <c r="AM152" s="123">
        <v>0</v>
      </c>
      <c r="AN152" s="124">
        <v>0</v>
      </c>
    </row>
    <row r="153" spans="1:40" hidden="1" x14ac:dyDescent="0.25">
      <c r="A153" s="40" t="s">
        <v>144</v>
      </c>
      <c r="B153" s="78">
        <f t="shared" si="14"/>
        <v>250</v>
      </c>
      <c r="C153" s="79">
        <f t="shared" si="12"/>
        <v>3</v>
      </c>
      <c r="D153" s="80">
        <f t="shared" si="13"/>
        <v>2</v>
      </c>
      <c r="E153" s="9" t="s">
        <v>76</v>
      </c>
      <c r="F153" s="10" t="s">
        <v>76</v>
      </c>
      <c r="G153" s="22" t="s">
        <v>76</v>
      </c>
      <c r="H153" s="18" t="s">
        <v>76</v>
      </c>
      <c r="I153" s="10" t="s">
        <v>76</v>
      </c>
      <c r="J153" s="22" t="s">
        <v>76</v>
      </c>
      <c r="K153" s="18" t="s">
        <v>76</v>
      </c>
      <c r="L153" s="10" t="s">
        <v>76</v>
      </c>
      <c r="M153" s="22" t="s">
        <v>76</v>
      </c>
      <c r="N153" s="18" t="s">
        <v>76</v>
      </c>
      <c r="O153" s="10" t="s">
        <v>76</v>
      </c>
      <c r="P153" s="22" t="s">
        <v>76</v>
      </c>
      <c r="Q153" s="18">
        <v>250</v>
      </c>
      <c r="R153" s="10">
        <v>3</v>
      </c>
      <c r="S153" s="22">
        <v>2</v>
      </c>
      <c r="T153" s="18">
        <v>0</v>
      </c>
      <c r="U153" s="10"/>
      <c r="V153" s="22"/>
      <c r="W153" s="18"/>
      <c r="X153" s="10"/>
      <c r="Y153" s="22"/>
      <c r="Z153" s="18"/>
      <c r="AA153" s="10"/>
      <c r="AB153" s="22"/>
      <c r="AC153" s="18"/>
      <c r="AD153" s="10"/>
      <c r="AE153" s="22"/>
      <c r="AF153" s="18"/>
      <c r="AG153" s="10"/>
      <c r="AH153" s="22"/>
      <c r="AI153" s="18"/>
      <c r="AJ153" s="10"/>
      <c r="AK153" s="22"/>
      <c r="AL153" s="18"/>
      <c r="AM153" s="10"/>
      <c r="AN153" s="22"/>
    </row>
    <row r="154" spans="1:40" s="121" customFormat="1" hidden="1" x14ac:dyDescent="0.25">
      <c r="A154" s="113" t="s">
        <v>51</v>
      </c>
      <c r="B154" s="149">
        <f t="shared" si="14"/>
        <v>3475</v>
      </c>
      <c r="C154" s="149">
        <f t="shared" si="12"/>
        <v>81</v>
      </c>
      <c r="D154" s="149">
        <f t="shared" si="13"/>
        <v>0</v>
      </c>
      <c r="E154" s="126">
        <v>189</v>
      </c>
      <c r="F154" s="126">
        <v>3</v>
      </c>
      <c r="G154" s="127">
        <v>0</v>
      </c>
      <c r="H154" s="125">
        <v>162</v>
      </c>
      <c r="I154" s="126">
        <v>2</v>
      </c>
      <c r="J154" s="127">
        <v>0</v>
      </c>
      <c r="K154" s="125">
        <v>93</v>
      </c>
      <c r="L154" s="126">
        <v>0</v>
      </c>
      <c r="M154" s="127">
        <v>0</v>
      </c>
      <c r="N154" s="125">
        <v>527</v>
      </c>
      <c r="O154" s="126">
        <v>6</v>
      </c>
      <c r="P154" s="127">
        <v>0</v>
      </c>
      <c r="Q154" s="125">
        <v>479</v>
      </c>
      <c r="R154" s="126">
        <v>11</v>
      </c>
      <c r="S154" s="127">
        <v>0</v>
      </c>
      <c r="T154" s="125">
        <v>312</v>
      </c>
      <c r="U154" s="126">
        <v>17</v>
      </c>
      <c r="V154" s="127">
        <v>0</v>
      </c>
      <c r="W154" s="125">
        <v>116</v>
      </c>
      <c r="X154" s="126">
        <v>7</v>
      </c>
      <c r="Y154" s="127">
        <v>0</v>
      </c>
      <c r="Z154" s="125">
        <v>279</v>
      </c>
      <c r="AA154" s="126">
        <v>11</v>
      </c>
      <c r="AB154" s="127">
        <v>0</v>
      </c>
      <c r="AC154" s="125">
        <v>337</v>
      </c>
      <c r="AD154" s="126">
        <v>4</v>
      </c>
      <c r="AE154" s="127">
        <v>0</v>
      </c>
      <c r="AF154" s="125">
        <v>402</v>
      </c>
      <c r="AG154" s="126">
        <v>6</v>
      </c>
      <c r="AH154" s="127">
        <v>0</v>
      </c>
      <c r="AI154" s="125">
        <v>377</v>
      </c>
      <c r="AJ154" s="126">
        <v>8</v>
      </c>
      <c r="AK154" s="127">
        <v>0</v>
      </c>
      <c r="AL154" s="125">
        <v>202</v>
      </c>
      <c r="AM154" s="126">
        <v>6</v>
      </c>
      <c r="AN154" s="127">
        <v>0</v>
      </c>
    </row>
    <row r="155" spans="1:40" s="121" customFormat="1" hidden="1" x14ac:dyDescent="0.25">
      <c r="A155" s="113" t="s">
        <v>157</v>
      </c>
      <c r="B155" s="149">
        <f t="shared" si="14"/>
        <v>2</v>
      </c>
      <c r="C155" s="149">
        <f t="shared" si="12"/>
        <v>0</v>
      </c>
      <c r="D155" s="149">
        <f t="shared" si="13"/>
        <v>0</v>
      </c>
      <c r="E155" s="126">
        <v>0</v>
      </c>
      <c r="F155" s="126" t="s">
        <v>76</v>
      </c>
      <c r="G155" s="127" t="s">
        <v>76</v>
      </c>
      <c r="H155" s="125">
        <v>0</v>
      </c>
      <c r="I155" s="126" t="s">
        <v>76</v>
      </c>
      <c r="J155" s="127" t="s">
        <v>76</v>
      </c>
      <c r="K155" s="125">
        <v>2</v>
      </c>
      <c r="L155" s="126" t="s">
        <v>76</v>
      </c>
      <c r="M155" s="127" t="s">
        <v>76</v>
      </c>
      <c r="N155" s="125">
        <v>0</v>
      </c>
      <c r="O155" s="126">
        <v>0</v>
      </c>
      <c r="P155" s="127">
        <v>0</v>
      </c>
      <c r="Q155" s="122"/>
      <c r="R155" s="123"/>
      <c r="S155" s="124"/>
      <c r="T155" s="122">
        <v>0</v>
      </c>
      <c r="U155" s="123">
        <v>0</v>
      </c>
      <c r="V155" s="124">
        <v>0</v>
      </c>
      <c r="W155" s="122">
        <v>0</v>
      </c>
      <c r="X155" s="123"/>
      <c r="Y155" s="124"/>
      <c r="Z155" s="122">
        <v>0</v>
      </c>
      <c r="AA155" s="123"/>
      <c r="AB155" s="124"/>
      <c r="AC155" s="122">
        <v>0</v>
      </c>
      <c r="AD155" s="123"/>
      <c r="AE155" s="124"/>
      <c r="AF155" s="122">
        <v>0</v>
      </c>
      <c r="AG155" s="123"/>
      <c r="AH155" s="124"/>
      <c r="AI155" s="122">
        <v>0</v>
      </c>
      <c r="AJ155" s="123"/>
      <c r="AK155" s="124"/>
      <c r="AL155" s="122">
        <v>0</v>
      </c>
      <c r="AM155" s="123"/>
      <c r="AN155" s="124"/>
    </row>
    <row r="156" spans="1:40" s="66" customFormat="1" hidden="1" x14ac:dyDescent="0.25">
      <c r="A156" s="54" t="s">
        <v>164</v>
      </c>
      <c r="B156" s="80">
        <f t="shared" si="14"/>
        <v>0</v>
      </c>
      <c r="C156" s="80">
        <f t="shared" si="12"/>
        <v>0</v>
      </c>
      <c r="D156" s="80">
        <f t="shared" si="13"/>
        <v>0</v>
      </c>
      <c r="E156" s="139"/>
      <c r="F156" s="139"/>
      <c r="G156" s="41"/>
      <c r="H156" s="138"/>
      <c r="I156" s="139"/>
      <c r="J156" s="41"/>
      <c r="K156" s="138"/>
      <c r="L156" s="139"/>
      <c r="M156" s="41"/>
      <c r="N156" s="138"/>
      <c r="O156" s="139"/>
      <c r="P156" s="41"/>
      <c r="Q156" s="138"/>
      <c r="R156" s="139"/>
      <c r="S156" s="41"/>
      <c r="T156" s="138"/>
      <c r="U156" s="139"/>
      <c r="V156" s="41"/>
      <c r="W156" s="138"/>
      <c r="X156" s="139"/>
      <c r="Y156" s="41"/>
      <c r="Z156" s="138"/>
      <c r="AA156" s="139"/>
      <c r="AB156" s="41"/>
      <c r="AC156" s="138"/>
      <c r="AD156" s="139"/>
      <c r="AE156" s="41"/>
      <c r="AF156" s="138"/>
      <c r="AG156" s="139"/>
      <c r="AH156" s="41"/>
      <c r="AI156" s="138"/>
      <c r="AJ156" s="139"/>
      <c r="AK156" s="41"/>
      <c r="AL156" s="138"/>
      <c r="AM156" s="139"/>
      <c r="AN156" s="41"/>
    </row>
    <row r="157" spans="1:40" s="121" customFormat="1" hidden="1" x14ac:dyDescent="0.25">
      <c r="A157" s="113" t="s">
        <v>75</v>
      </c>
      <c r="B157" s="149">
        <f t="shared" si="14"/>
        <v>334</v>
      </c>
      <c r="C157" s="149">
        <f t="shared" si="12"/>
        <v>116</v>
      </c>
      <c r="D157" s="149">
        <f t="shared" si="13"/>
        <v>0</v>
      </c>
      <c r="E157" s="126" t="s">
        <v>76</v>
      </c>
      <c r="F157" s="126" t="s">
        <v>76</v>
      </c>
      <c r="G157" s="127" t="s">
        <v>76</v>
      </c>
      <c r="H157" s="125">
        <v>84</v>
      </c>
      <c r="I157" s="126">
        <v>4</v>
      </c>
      <c r="J157" s="127">
        <v>0</v>
      </c>
      <c r="K157" s="125"/>
      <c r="L157" s="126"/>
      <c r="M157" s="127"/>
      <c r="N157" s="125"/>
      <c r="O157" s="126"/>
      <c r="P157" s="127"/>
      <c r="Q157" s="122"/>
      <c r="R157" s="123"/>
      <c r="S157" s="124"/>
      <c r="T157" s="122"/>
      <c r="U157" s="123"/>
      <c r="V157" s="124"/>
      <c r="W157" s="122"/>
      <c r="X157" s="123"/>
      <c r="Y157" s="124"/>
      <c r="Z157" s="122">
        <v>42</v>
      </c>
      <c r="AA157" s="123">
        <v>0</v>
      </c>
      <c r="AB157" s="124">
        <v>0</v>
      </c>
      <c r="AC157" s="122">
        <v>85</v>
      </c>
      <c r="AD157" s="123">
        <v>6</v>
      </c>
      <c r="AE157" s="124"/>
      <c r="AF157" s="122">
        <v>74</v>
      </c>
      <c r="AG157" s="123">
        <v>17</v>
      </c>
      <c r="AH157" s="124"/>
      <c r="AI157" s="122">
        <v>49</v>
      </c>
      <c r="AJ157" s="123">
        <v>48</v>
      </c>
      <c r="AK157" s="124"/>
      <c r="AL157" s="122">
        <v>0</v>
      </c>
      <c r="AM157" s="123">
        <v>41</v>
      </c>
      <c r="AN157" s="124">
        <v>0</v>
      </c>
    </row>
    <row r="158" spans="1:40" s="140" customFormat="1" hidden="1" x14ac:dyDescent="0.25">
      <c r="A158" s="113" t="s">
        <v>162</v>
      </c>
      <c r="B158" s="149">
        <f t="shared" si="14"/>
        <v>29</v>
      </c>
      <c r="C158" s="149">
        <f t="shared" si="12"/>
        <v>0</v>
      </c>
      <c r="D158" s="149">
        <f t="shared" si="13"/>
        <v>0</v>
      </c>
      <c r="E158" s="123">
        <v>2</v>
      </c>
      <c r="F158" s="123" t="s">
        <v>76</v>
      </c>
      <c r="G158" s="124" t="s">
        <v>76</v>
      </c>
      <c r="H158" s="122">
        <v>1</v>
      </c>
      <c r="I158" s="123" t="s">
        <v>76</v>
      </c>
      <c r="J158" s="124" t="s">
        <v>76</v>
      </c>
      <c r="K158" s="122">
        <v>2</v>
      </c>
      <c r="L158" s="123" t="s">
        <v>76</v>
      </c>
      <c r="M158" s="124" t="s">
        <v>76</v>
      </c>
      <c r="N158" s="122">
        <v>1</v>
      </c>
      <c r="O158" s="123" t="s">
        <v>76</v>
      </c>
      <c r="P158" s="124" t="s">
        <v>76</v>
      </c>
      <c r="Q158" s="122">
        <v>0</v>
      </c>
      <c r="R158" s="123" t="s">
        <v>76</v>
      </c>
      <c r="S158" s="124" t="s">
        <v>76</v>
      </c>
      <c r="T158" s="122">
        <v>3</v>
      </c>
      <c r="U158" s="123" t="s">
        <v>76</v>
      </c>
      <c r="V158" s="124" t="s">
        <v>76</v>
      </c>
      <c r="W158" s="122">
        <v>2</v>
      </c>
      <c r="X158" s="123" t="s">
        <v>76</v>
      </c>
      <c r="Y158" s="124" t="s">
        <v>76</v>
      </c>
      <c r="Z158" s="122">
        <v>4</v>
      </c>
      <c r="AA158" s="123" t="s">
        <v>76</v>
      </c>
      <c r="AB158" s="124" t="s">
        <v>76</v>
      </c>
      <c r="AC158" s="122">
        <v>1</v>
      </c>
      <c r="AD158" s="123" t="s">
        <v>76</v>
      </c>
      <c r="AE158" s="124" t="s">
        <v>76</v>
      </c>
      <c r="AF158" s="122">
        <v>8</v>
      </c>
      <c r="AG158" s="123">
        <v>0</v>
      </c>
      <c r="AH158" s="124">
        <v>0</v>
      </c>
      <c r="AI158" s="122">
        <v>3</v>
      </c>
      <c r="AJ158" s="123">
        <v>0</v>
      </c>
      <c r="AK158" s="124">
        <v>0</v>
      </c>
      <c r="AL158" s="122">
        <v>2</v>
      </c>
      <c r="AM158" s="123">
        <v>0</v>
      </c>
      <c r="AN158" s="124">
        <v>0</v>
      </c>
    </row>
    <row r="159" spans="1:40" hidden="1" x14ac:dyDescent="0.25">
      <c r="A159" s="40" t="s">
        <v>301</v>
      </c>
      <c r="B159" s="78">
        <f t="shared" si="14"/>
        <v>18</v>
      </c>
      <c r="C159" s="79">
        <f t="shared" si="12"/>
        <v>0</v>
      </c>
      <c r="D159" s="80">
        <f t="shared" si="13"/>
        <v>0</v>
      </c>
      <c r="E159" s="11">
        <v>0</v>
      </c>
      <c r="F159" s="12" t="s">
        <v>76</v>
      </c>
      <c r="G159" s="19" t="s">
        <v>76</v>
      </c>
      <c r="H159" s="20">
        <v>1</v>
      </c>
      <c r="I159" s="12" t="s">
        <v>76</v>
      </c>
      <c r="J159" s="19" t="s">
        <v>76</v>
      </c>
      <c r="K159" s="20">
        <v>1</v>
      </c>
      <c r="L159" s="12" t="s">
        <v>76</v>
      </c>
      <c r="M159" s="19" t="s">
        <v>76</v>
      </c>
      <c r="N159" s="20">
        <v>3</v>
      </c>
      <c r="O159" s="12" t="s">
        <v>76</v>
      </c>
      <c r="P159" s="19" t="s">
        <v>76</v>
      </c>
      <c r="Q159" s="18">
        <v>2</v>
      </c>
      <c r="R159" s="10" t="s">
        <v>76</v>
      </c>
      <c r="S159" s="22" t="s">
        <v>76</v>
      </c>
      <c r="T159" s="18">
        <v>2</v>
      </c>
      <c r="U159" s="10" t="s">
        <v>76</v>
      </c>
      <c r="V159" s="22" t="s">
        <v>76</v>
      </c>
      <c r="W159" s="18">
        <v>1</v>
      </c>
      <c r="X159" s="10" t="s">
        <v>76</v>
      </c>
      <c r="Y159" s="22" t="s">
        <v>76</v>
      </c>
      <c r="Z159" s="18">
        <v>4</v>
      </c>
      <c r="AA159" s="10" t="s">
        <v>76</v>
      </c>
      <c r="AB159" s="22" t="s">
        <v>76</v>
      </c>
      <c r="AC159" s="18">
        <v>3</v>
      </c>
      <c r="AD159" s="10" t="s">
        <v>76</v>
      </c>
      <c r="AE159" s="22" t="s">
        <v>76</v>
      </c>
      <c r="AF159" s="18">
        <v>1</v>
      </c>
      <c r="AG159" s="10" t="s">
        <v>76</v>
      </c>
      <c r="AH159" s="22" t="s">
        <v>76</v>
      </c>
      <c r="AI159" s="18"/>
      <c r="AJ159" s="10"/>
      <c r="AK159" s="22"/>
      <c r="AL159" s="18"/>
      <c r="AM159" s="10"/>
      <c r="AN159" s="22"/>
    </row>
    <row r="160" spans="1:40" s="121" customFormat="1" hidden="1" x14ac:dyDescent="0.25">
      <c r="A160" s="113" t="s">
        <v>228</v>
      </c>
      <c r="B160" s="149">
        <f t="shared" si="14"/>
        <v>150</v>
      </c>
      <c r="C160" s="149">
        <f t="shared" si="12"/>
        <v>4</v>
      </c>
      <c r="D160" s="149">
        <f t="shared" si="13"/>
        <v>0</v>
      </c>
      <c r="E160" s="126">
        <v>16</v>
      </c>
      <c r="F160" s="126">
        <v>0</v>
      </c>
      <c r="G160" s="127">
        <v>0</v>
      </c>
      <c r="H160" s="125">
        <v>30</v>
      </c>
      <c r="I160" s="126">
        <v>0</v>
      </c>
      <c r="J160" s="127">
        <v>0</v>
      </c>
      <c r="K160" s="125">
        <v>0</v>
      </c>
      <c r="L160" s="126">
        <v>0</v>
      </c>
      <c r="M160" s="127">
        <v>0</v>
      </c>
      <c r="N160" s="125">
        <v>0</v>
      </c>
      <c r="O160" s="126">
        <v>0</v>
      </c>
      <c r="P160" s="127">
        <v>0</v>
      </c>
      <c r="Q160" s="122">
        <v>3</v>
      </c>
      <c r="R160" s="123">
        <v>0</v>
      </c>
      <c r="S160" s="124">
        <v>0</v>
      </c>
      <c r="T160" s="122">
        <v>23</v>
      </c>
      <c r="U160" s="123">
        <v>1</v>
      </c>
      <c r="V160" s="124">
        <v>0</v>
      </c>
      <c r="W160" s="122">
        <v>21</v>
      </c>
      <c r="X160" s="123">
        <v>0</v>
      </c>
      <c r="Y160" s="124">
        <v>0</v>
      </c>
      <c r="Z160" s="122">
        <v>5</v>
      </c>
      <c r="AA160" s="123">
        <v>0</v>
      </c>
      <c r="AB160" s="124">
        <v>0</v>
      </c>
      <c r="AC160" s="122">
        <v>18</v>
      </c>
      <c r="AD160" s="123">
        <v>0</v>
      </c>
      <c r="AE160" s="124">
        <v>0</v>
      </c>
      <c r="AF160" s="122">
        <v>2</v>
      </c>
      <c r="AG160" s="123">
        <v>0</v>
      </c>
      <c r="AH160" s="124">
        <v>0</v>
      </c>
      <c r="AI160" s="122">
        <v>17</v>
      </c>
      <c r="AJ160" s="123">
        <v>2</v>
      </c>
      <c r="AK160" s="124">
        <v>0</v>
      </c>
      <c r="AL160" s="122">
        <v>15</v>
      </c>
      <c r="AM160" s="123">
        <v>1</v>
      </c>
      <c r="AN160" s="124">
        <v>0</v>
      </c>
    </row>
    <row r="161" spans="1:40" s="121" customFormat="1" hidden="1" x14ac:dyDescent="0.25">
      <c r="A161" s="113" t="s">
        <v>22</v>
      </c>
      <c r="B161" s="149">
        <f t="shared" si="14"/>
        <v>412</v>
      </c>
      <c r="C161" s="149">
        <f t="shared" si="12"/>
        <v>22</v>
      </c>
      <c r="D161" s="149">
        <f t="shared" si="13"/>
        <v>0</v>
      </c>
      <c r="E161" s="126">
        <v>6</v>
      </c>
      <c r="F161" s="126">
        <v>2</v>
      </c>
      <c r="G161" s="127">
        <v>0</v>
      </c>
      <c r="H161" s="125">
        <v>35</v>
      </c>
      <c r="I161" s="126">
        <v>0</v>
      </c>
      <c r="J161" s="127">
        <v>0</v>
      </c>
      <c r="K161" s="125">
        <v>108</v>
      </c>
      <c r="L161" s="126">
        <v>1</v>
      </c>
      <c r="M161" s="127">
        <v>0</v>
      </c>
      <c r="N161" s="125">
        <v>6</v>
      </c>
      <c r="O161" s="126">
        <v>2</v>
      </c>
      <c r="P161" s="127">
        <v>0</v>
      </c>
      <c r="Q161" s="125">
        <v>9</v>
      </c>
      <c r="R161" s="126">
        <v>1</v>
      </c>
      <c r="S161" s="127">
        <v>0</v>
      </c>
      <c r="T161" s="125">
        <v>12</v>
      </c>
      <c r="U161" s="126">
        <v>0</v>
      </c>
      <c r="V161" s="127">
        <v>0</v>
      </c>
      <c r="W161" s="125">
        <v>65</v>
      </c>
      <c r="X161" s="126">
        <v>4</v>
      </c>
      <c r="Y161" s="127">
        <v>0</v>
      </c>
      <c r="Z161" s="125">
        <v>70</v>
      </c>
      <c r="AA161" s="126">
        <v>0</v>
      </c>
      <c r="AB161" s="127">
        <v>0</v>
      </c>
      <c r="AC161" s="125">
        <v>39</v>
      </c>
      <c r="AD161" s="126">
        <v>1</v>
      </c>
      <c r="AE161" s="127">
        <v>0</v>
      </c>
      <c r="AF161" s="125">
        <v>28</v>
      </c>
      <c r="AG161" s="126">
        <v>0</v>
      </c>
      <c r="AH161" s="127">
        <v>0</v>
      </c>
      <c r="AI161" s="125">
        <v>18</v>
      </c>
      <c r="AJ161" s="126">
        <v>3</v>
      </c>
      <c r="AK161" s="127">
        <v>0</v>
      </c>
      <c r="AL161" s="125">
        <v>16</v>
      </c>
      <c r="AM161" s="126">
        <v>8</v>
      </c>
      <c r="AN161" s="127">
        <v>0</v>
      </c>
    </row>
    <row r="162" spans="1:40" s="121" customFormat="1" hidden="1" x14ac:dyDescent="0.25">
      <c r="A162" s="113" t="s">
        <v>94</v>
      </c>
      <c r="B162" s="149">
        <f t="shared" si="14"/>
        <v>115</v>
      </c>
      <c r="C162" s="149">
        <f t="shared" ref="C162:C181" si="15">SUM(F162,I162,L162,O162,R162,U162,X162,AA162,AD162,AG162,AJ162,AM162)</f>
        <v>0</v>
      </c>
      <c r="D162" s="149">
        <f t="shared" ref="D162:D181" si="16">SUM(G162,J162,M162,P162,S162,V162,Y162,AB162,AE162,AH162,AK162,AN162)</f>
        <v>0</v>
      </c>
      <c r="E162" s="126">
        <v>10</v>
      </c>
      <c r="F162" s="126">
        <v>0</v>
      </c>
      <c r="G162" s="127">
        <v>0</v>
      </c>
      <c r="H162" s="125">
        <v>11</v>
      </c>
      <c r="I162" s="126">
        <v>0</v>
      </c>
      <c r="J162" s="127">
        <v>0</v>
      </c>
      <c r="K162" s="125">
        <v>12</v>
      </c>
      <c r="L162" s="126">
        <v>0</v>
      </c>
      <c r="M162" s="127">
        <v>0</v>
      </c>
      <c r="N162" s="125">
        <v>18</v>
      </c>
      <c r="O162" s="126">
        <v>0</v>
      </c>
      <c r="P162" s="127">
        <v>0</v>
      </c>
      <c r="Q162" s="122">
        <v>10</v>
      </c>
      <c r="R162" s="123">
        <v>0</v>
      </c>
      <c r="S162" s="124">
        <v>0</v>
      </c>
      <c r="T162" s="122">
        <v>15</v>
      </c>
      <c r="U162" s="123">
        <v>0</v>
      </c>
      <c r="V162" s="124">
        <v>0</v>
      </c>
      <c r="W162" s="122">
        <v>11</v>
      </c>
      <c r="X162" s="123">
        <v>0</v>
      </c>
      <c r="Y162" s="124">
        <v>0</v>
      </c>
      <c r="Z162" s="122">
        <v>12</v>
      </c>
      <c r="AA162" s="123">
        <v>0</v>
      </c>
      <c r="AB162" s="124">
        <v>0</v>
      </c>
      <c r="AC162" s="122">
        <v>10</v>
      </c>
      <c r="AD162" s="123">
        <v>0</v>
      </c>
      <c r="AE162" s="124">
        <v>0</v>
      </c>
      <c r="AF162" s="122">
        <v>6</v>
      </c>
      <c r="AG162" s="123">
        <v>0</v>
      </c>
      <c r="AH162" s="124">
        <v>0</v>
      </c>
      <c r="AI162" s="122">
        <v>0</v>
      </c>
      <c r="AJ162" s="123">
        <v>0</v>
      </c>
      <c r="AK162" s="124">
        <v>0</v>
      </c>
      <c r="AL162" s="122">
        <v>0</v>
      </c>
      <c r="AM162" s="123">
        <v>0</v>
      </c>
      <c r="AN162" s="124">
        <v>0</v>
      </c>
    </row>
    <row r="163" spans="1:40" s="121" customFormat="1" hidden="1" x14ac:dyDescent="0.25">
      <c r="A163" s="113" t="s">
        <v>133</v>
      </c>
      <c r="B163" s="149">
        <f t="shared" ref="B163:B180" si="17">SUM(E163,H163,K163,N163,Q163,T163,W163,Z163,AC163,AF163,AI163,AL163)</f>
        <v>9923</v>
      </c>
      <c r="C163" s="149">
        <f t="shared" si="15"/>
        <v>2180</v>
      </c>
      <c r="D163" s="149">
        <f t="shared" si="16"/>
        <v>43</v>
      </c>
      <c r="E163" s="123">
        <v>25</v>
      </c>
      <c r="F163" s="123">
        <v>1</v>
      </c>
      <c r="G163" s="124">
        <v>0</v>
      </c>
      <c r="H163" s="122">
        <v>120</v>
      </c>
      <c r="I163" s="123">
        <v>7</v>
      </c>
      <c r="J163" s="124">
        <v>0</v>
      </c>
      <c r="K163" s="122">
        <v>335</v>
      </c>
      <c r="L163" s="123">
        <v>21</v>
      </c>
      <c r="M163" s="124">
        <v>0</v>
      </c>
      <c r="N163" s="122">
        <v>175</v>
      </c>
      <c r="O163" s="123">
        <v>5</v>
      </c>
      <c r="P163" s="124">
        <v>1</v>
      </c>
      <c r="Q163" s="125">
        <v>450</v>
      </c>
      <c r="R163" s="126">
        <v>25</v>
      </c>
      <c r="S163" s="127">
        <v>5</v>
      </c>
      <c r="T163" s="125">
        <v>1150</v>
      </c>
      <c r="U163" s="126">
        <v>31</v>
      </c>
      <c r="V163" s="127">
        <v>3</v>
      </c>
      <c r="W163" s="125">
        <v>1350</v>
      </c>
      <c r="X163" s="126">
        <v>77</v>
      </c>
      <c r="Y163" s="127">
        <v>3</v>
      </c>
      <c r="Z163" s="125">
        <v>865</v>
      </c>
      <c r="AA163" s="126">
        <v>73</v>
      </c>
      <c r="AB163" s="127">
        <v>2</v>
      </c>
      <c r="AC163" s="125">
        <v>1855</v>
      </c>
      <c r="AD163" s="126">
        <v>322</v>
      </c>
      <c r="AE163" s="127">
        <v>3</v>
      </c>
      <c r="AF163" s="125">
        <v>1920</v>
      </c>
      <c r="AG163" s="126">
        <v>664</v>
      </c>
      <c r="AH163" s="127">
        <v>13</v>
      </c>
      <c r="AI163" s="125">
        <v>715</v>
      </c>
      <c r="AJ163" s="126">
        <v>517</v>
      </c>
      <c r="AK163" s="127">
        <v>13</v>
      </c>
      <c r="AL163" s="125">
        <v>963</v>
      </c>
      <c r="AM163" s="126">
        <v>437</v>
      </c>
      <c r="AN163" s="127">
        <v>0</v>
      </c>
    </row>
    <row r="164" spans="1:40" s="121" customFormat="1" hidden="1" x14ac:dyDescent="0.25">
      <c r="A164" s="113" t="s">
        <v>64</v>
      </c>
      <c r="B164" s="149">
        <f t="shared" si="17"/>
        <v>142</v>
      </c>
      <c r="C164" s="149">
        <f t="shared" si="15"/>
        <v>1</v>
      </c>
      <c r="D164" s="149">
        <f t="shared" si="16"/>
        <v>0</v>
      </c>
      <c r="E164" s="123">
        <v>18</v>
      </c>
      <c r="F164" s="123">
        <v>1</v>
      </c>
      <c r="G164" s="127">
        <v>0</v>
      </c>
      <c r="H164" s="122">
        <v>29</v>
      </c>
      <c r="I164" s="123">
        <v>0</v>
      </c>
      <c r="J164" s="124">
        <v>0</v>
      </c>
      <c r="K164" s="122">
        <v>0</v>
      </c>
      <c r="L164" s="123">
        <v>0</v>
      </c>
      <c r="M164" s="124">
        <v>0</v>
      </c>
      <c r="N164" s="122">
        <v>10</v>
      </c>
      <c r="O164" s="123">
        <v>0</v>
      </c>
      <c r="P164" s="124">
        <v>0</v>
      </c>
      <c r="Q164" s="122">
        <v>12</v>
      </c>
      <c r="R164" s="123">
        <v>0</v>
      </c>
      <c r="S164" s="124">
        <v>0</v>
      </c>
      <c r="T164" s="122">
        <v>0</v>
      </c>
      <c r="U164" s="123">
        <v>0</v>
      </c>
      <c r="V164" s="124">
        <v>0</v>
      </c>
      <c r="W164" s="122">
        <v>2</v>
      </c>
      <c r="X164" s="123">
        <v>0</v>
      </c>
      <c r="Y164" s="124">
        <v>0</v>
      </c>
      <c r="Z164" s="122">
        <v>14</v>
      </c>
      <c r="AA164" s="123">
        <v>0</v>
      </c>
      <c r="AB164" s="124">
        <v>0</v>
      </c>
      <c r="AC164" s="122">
        <v>6</v>
      </c>
      <c r="AD164" s="123">
        <v>0</v>
      </c>
      <c r="AE164" s="124">
        <v>0</v>
      </c>
      <c r="AF164" s="122">
        <v>34</v>
      </c>
      <c r="AG164" s="123">
        <v>0</v>
      </c>
      <c r="AH164" s="124">
        <v>0</v>
      </c>
      <c r="AI164" s="122">
        <v>12</v>
      </c>
      <c r="AJ164" s="123">
        <v>0</v>
      </c>
      <c r="AK164" s="124">
        <v>0</v>
      </c>
      <c r="AL164" s="122">
        <v>5</v>
      </c>
      <c r="AM164" s="123">
        <v>0</v>
      </c>
      <c r="AN164" s="124">
        <v>0</v>
      </c>
    </row>
    <row r="165" spans="1:40" s="121" customFormat="1" hidden="1" x14ac:dyDescent="0.25">
      <c r="A165" s="113" t="s">
        <v>205</v>
      </c>
      <c r="B165" s="149">
        <f t="shared" si="17"/>
        <v>200</v>
      </c>
      <c r="C165" s="149">
        <f t="shared" si="15"/>
        <v>3</v>
      </c>
      <c r="D165" s="149">
        <f t="shared" si="16"/>
        <v>0</v>
      </c>
      <c r="E165" s="126">
        <v>28</v>
      </c>
      <c r="F165" s="126">
        <v>2</v>
      </c>
      <c r="G165" s="127">
        <v>0</v>
      </c>
      <c r="H165" s="125">
        <v>25</v>
      </c>
      <c r="I165" s="126">
        <v>1</v>
      </c>
      <c r="J165" s="127">
        <v>0</v>
      </c>
      <c r="K165" s="125">
        <v>13</v>
      </c>
      <c r="L165" s="126">
        <v>0</v>
      </c>
      <c r="M165" s="127">
        <v>0</v>
      </c>
      <c r="N165" s="125">
        <v>17</v>
      </c>
      <c r="O165" s="126">
        <v>0</v>
      </c>
      <c r="P165" s="127">
        <v>0</v>
      </c>
      <c r="Q165" s="125">
        <v>16</v>
      </c>
      <c r="R165" s="126">
        <v>0</v>
      </c>
      <c r="S165" s="127">
        <v>0</v>
      </c>
      <c r="T165" s="125">
        <v>14</v>
      </c>
      <c r="U165" s="126">
        <v>0</v>
      </c>
      <c r="V165" s="127">
        <v>0</v>
      </c>
      <c r="W165" s="125">
        <v>14</v>
      </c>
      <c r="X165" s="126">
        <v>0</v>
      </c>
      <c r="Y165" s="127">
        <v>0</v>
      </c>
      <c r="Z165" s="125">
        <v>10</v>
      </c>
      <c r="AA165" s="126">
        <v>0</v>
      </c>
      <c r="AB165" s="127">
        <v>0</v>
      </c>
      <c r="AC165" s="125">
        <v>13</v>
      </c>
      <c r="AD165" s="126">
        <v>0</v>
      </c>
      <c r="AE165" s="127">
        <v>0</v>
      </c>
      <c r="AF165" s="125">
        <v>15</v>
      </c>
      <c r="AG165" s="126"/>
      <c r="AH165" s="127"/>
      <c r="AI165" s="125">
        <v>15</v>
      </c>
      <c r="AJ165" s="126"/>
      <c r="AK165" s="127"/>
      <c r="AL165" s="125">
        <v>20</v>
      </c>
      <c r="AM165" s="126"/>
      <c r="AN165" s="127"/>
    </row>
    <row r="166" spans="1:40" s="121" customFormat="1" hidden="1" x14ac:dyDescent="0.25">
      <c r="A166" s="113" t="s">
        <v>318</v>
      </c>
      <c r="B166" s="149">
        <f t="shared" si="17"/>
        <v>644</v>
      </c>
      <c r="C166" s="149">
        <f t="shared" si="15"/>
        <v>1</v>
      </c>
      <c r="D166" s="149">
        <f t="shared" si="16"/>
        <v>4</v>
      </c>
      <c r="E166" s="123">
        <v>10</v>
      </c>
      <c r="F166" s="123">
        <v>0</v>
      </c>
      <c r="G166" s="127">
        <v>0</v>
      </c>
      <c r="H166" s="122">
        <v>23</v>
      </c>
      <c r="I166" s="123">
        <v>0</v>
      </c>
      <c r="J166" s="124">
        <v>0</v>
      </c>
      <c r="K166" s="122">
        <v>17</v>
      </c>
      <c r="L166" s="123">
        <v>0</v>
      </c>
      <c r="M166" s="124">
        <v>0</v>
      </c>
      <c r="N166" s="122">
        <v>64</v>
      </c>
      <c r="O166" s="123">
        <v>0</v>
      </c>
      <c r="P166" s="124">
        <v>0</v>
      </c>
      <c r="Q166" s="122">
        <v>25</v>
      </c>
      <c r="R166" s="123">
        <v>0</v>
      </c>
      <c r="S166" s="124">
        <v>0</v>
      </c>
      <c r="T166" s="122">
        <v>121</v>
      </c>
      <c r="U166" s="123">
        <v>0</v>
      </c>
      <c r="V166" s="124">
        <v>1</v>
      </c>
      <c r="W166" s="122">
        <v>120</v>
      </c>
      <c r="X166" s="123">
        <v>0</v>
      </c>
      <c r="Y166" s="124">
        <v>2</v>
      </c>
      <c r="Z166" s="122">
        <v>71</v>
      </c>
      <c r="AA166" s="123">
        <v>0</v>
      </c>
      <c r="AB166" s="124">
        <v>0</v>
      </c>
      <c r="AC166" s="122">
        <v>79</v>
      </c>
      <c r="AD166" s="123">
        <v>1</v>
      </c>
      <c r="AE166" s="124">
        <v>1</v>
      </c>
      <c r="AF166" s="122">
        <v>61</v>
      </c>
      <c r="AG166" s="123">
        <v>0</v>
      </c>
      <c r="AH166" s="124">
        <v>0</v>
      </c>
      <c r="AI166" s="122">
        <v>10</v>
      </c>
      <c r="AJ166" s="123">
        <v>0</v>
      </c>
      <c r="AK166" s="124">
        <v>0</v>
      </c>
      <c r="AL166" s="122">
        <v>43</v>
      </c>
      <c r="AM166" s="123">
        <v>0</v>
      </c>
      <c r="AN166" s="124">
        <v>0</v>
      </c>
    </row>
    <row r="167" spans="1:40" s="121" customFormat="1" hidden="1" x14ac:dyDescent="0.25">
      <c r="A167" s="113" t="s">
        <v>226</v>
      </c>
      <c r="B167" s="149">
        <f t="shared" si="17"/>
        <v>156</v>
      </c>
      <c r="C167" s="149">
        <f t="shared" si="15"/>
        <v>3</v>
      </c>
      <c r="D167" s="149">
        <f t="shared" si="16"/>
        <v>0</v>
      </c>
      <c r="E167" s="126">
        <v>86</v>
      </c>
      <c r="F167" s="126">
        <v>0</v>
      </c>
      <c r="G167" s="127">
        <v>0</v>
      </c>
      <c r="H167" s="125">
        <v>12</v>
      </c>
      <c r="I167" s="126">
        <v>0</v>
      </c>
      <c r="J167" s="127">
        <v>0</v>
      </c>
      <c r="K167" s="122">
        <v>0</v>
      </c>
      <c r="L167" s="123">
        <v>0</v>
      </c>
      <c r="M167" s="124">
        <v>0</v>
      </c>
      <c r="N167" s="122">
        <v>0</v>
      </c>
      <c r="O167" s="123">
        <v>0</v>
      </c>
      <c r="P167" s="124">
        <v>0</v>
      </c>
      <c r="Q167" s="122">
        <v>0</v>
      </c>
      <c r="R167" s="123">
        <v>0</v>
      </c>
      <c r="S167" s="124">
        <v>0</v>
      </c>
      <c r="T167" s="122">
        <v>3</v>
      </c>
      <c r="U167" s="123">
        <v>0</v>
      </c>
      <c r="V167" s="124">
        <v>0</v>
      </c>
      <c r="W167" s="122">
        <v>9</v>
      </c>
      <c r="X167" s="123">
        <v>1</v>
      </c>
      <c r="Y167" s="124">
        <v>0</v>
      </c>
      <c r="Z167" s="122">
        <v>3</v>
      </c>
      <c r="AA167" s="123">
        <v>0</v>
      </c>
      <c r="AB167" s="124">
        <v>0</v>
      </c>
      <c r="AC167" s="122">
        <v>5</v>
      </c>
      <c r="AD167" s="123">
        <v>1</v>
      </c>
      <c r="AE167" s="124">
        <v>0</v>
      </c>
      <c r="AF167" s="122">
        <v>20</v>
      </c>
      <c r="AG167" s="123">
        <v>0</v>
      </c>
      <c r="AH167" s="124">
        <v>0</v>
      </c>
      <c r="AI167" s="122">
        <v>18</v>
      </c>
      <c r="AJ167" s="123">
        <v>0</v>
      </c>
      <c r="AK167" s="124">
        <v>0</v>
      </c>
      <c r="AL167" s="122">
        <v>0</v>
      </c>
      <c r="AM167" s="123">
        <v>1</v>
      </c>
      <c r="AN167" s="124"/>
    </row>
    <row r="168" spans="1:40" s="121" customFormat="1" hidden="1" x14ac:dyDescent="0.25">
      <c r="A168" s="113" t="s">
        <v>230</v>
      </c>
      <c r="B168" s="149">
        <f>SUM(E168,H168,K168,N168,Q168,T168,W168,Z168,AC168,AF168,AI168,AL168)</f>
        <v>285</v>
      </c>
      <c r="C168" s="149">
        <f t="shared" si="15"/>
        <v>8</v>
      </c>
      <c r="D168" s="149">
        <f t="shared" si="16"/>
        <v>0</v>
      </c>
      <c r="E168" s="126">
        <v>24</v>
      </c>
      <c r="F168" s="126">
        <v>1</v>
      </c>
      <c r="G168" s="127">
        <v>0</v>
      </c>
      <c r="H168" s="125">
        <v>8</v>
      </c>
      <c r="I168" s="126">
        <v>1</v>
      </c>
      <c r="J168" s="127">
        <v>0</v>
      </c>
      <c r="K168" s="125">
        <v>160</v>
      </c>
      <c r="L168" s="126">
        <v>0</v>
      </c>
      <c r="M168" s="127">
        <v>0</v>
      </c>
      <c r="N168" s="125">
        <v>4</v>
      </c>
      <c r="O168" s="126">
        <v>0</v>
      </c>
      <c r="P168" s="127">
        <v>0</v>
      </c>
      <c r="Q168" s="125">
        <v>2</v>
      </c>
      <c r="R168" s="126">
        <v>0</v>
      </c>
      <c r="S168" s="127">
        <v>0</v>
      </c>
      <c r="T168" s="125">
        <v>16</v>
      </c>
      <c r="U168" s="126">
        <v>0</v>
      </c>
      <c r="V168" s="127">
        <v>0</v>
      </c>
      <c r="W168" s="125">
        <v>18</v>
      </c>
      <c r="X168" s="126">
        <v>4</v>
      </c>
      <c r="Y168" s="127">
        <v>0</v>
      </c>
      <c r="Z168" s="125">
        <v>4</v>
      </c>
      <c r="AA168" s="126">
        <v>0</v>
      </c>
      <c r="AB168" s="127">
        <v>0</v>
      </c>
      <c r="AC168" s="125">
        <v>16</v>
      </c>
      <c r="AD168" s="126">
        <v>1</v>
      </c>
      <c r="AE168" s="127">
        <v>0</v>
      </c>
      <c r="AF168" s="125">
        <v>11</v>
      </c>
      <c r="AG168" s="126">
        <v>1</v>
      </c>
      <c r="AH168" s="127">
        <v>0</v>
      </c>
      <c r="AI168" s="125">
        <v>7</v>
      </c>
      <c r="AJ168" s="126">
        <v>0</v>
      </c>
      <c r="AK168" s="127"/>
      <c r="AL168" s="125">
        <v>15</v>
      </c>
      <c r="AM168" s="126"/>
      <c r="AN168" s="127"/>
    </row>
    <row r="169" spans="1:40" s="121" customFormat="1" hidden="1" x14ac:dyDescent="0.25">
      <c r="A169" s="113" t="s">
        <v>32</v>
      </c>
      <c r="B169" s="149">
        <f t="shared" si="17"/>
        <v>49</v>
      </c>
      <c r="C169" s="149">
        <f t="shared" si="15"/>
        <v>0</v>
      </c>
      <c r="D169" s="149">
        <f t="shared" si="16"/>
        <v>0</v>
      </c>
      <c r="E169" s="123">
        <v>8</v>
      </c>
      <c r="F169" s="123">
        <v>0</v>
      </c>
      <c r="G169" s="124">
        <v>0</v>
      </c>
      <c r="H169" s="122">
        <v>8</v>
      </c>
      <c r="I169" s="123">
        <v>0</v>
      </c>
      <c r="J169" s="124">
        <v>0</v>
      </c>
      <c r="K169" s="122">
        <v>8</v>
      </c>
      <c r="L169" s="123">
        <v>0</v>
      </c>
      <c r="M169" s="124">
        <v>0</v>
      </c>
      <c r="N169" s="122">
        <v>0</v>
      </c>
      <c r="O169" s="123">
        <v>0</v>
      </c>
      <c r="P169" s="124">
        <v>0</v>
      </c>
      <c r="Q169" s="125">
        <v>0</v>
      </c>
      <c r="R169" s="126">
        <v>0</v>
      </c>
      <c r="S169" s="127">
        <v>0</v>
      </c>
      <c r="T169" s="125">
        <v>0</v>
      </c>
      <c r="U169" s="126">
        <v>0</v>
      </c>
      <c r="V169" s="127">
        <v>0</v>
      </c>
      <c r="W169" s="125">
        <v>0</v>
      </c>
      <c r="X169" s="126">
        <v>0</v>
      </c>
      <c r="Y169" s="127">
        <v>0</v>
      </c>
      <c r="Z169" s="125">
        <v>25</v>
      </c>
      <c r="AA169" s="126">
        <v>0</v>
      </c>
      <c r="AB169" s="127">
        <v>0</v>
      </c>
      <c r="AC169" s="125">
        <v>0</v>
      </c>
      <c r="AD169" s="126">
        <v>0</v>
      </c>
      <c r="AE169" s="127">
        <v>0</v>
      </c>
      <c r="AF169" s="125">
        <v>0</v>
      </c>
      <c r="AG169" s="126">
        <v>0</v>
      </c>
      <c r="AH169" s="127">
        <v>0</v>
      </c>
      <c r="AI169" s="125"/>
      <c r="AJ169" s="126"/>
      <c r="AK169" s="127"/>
      <c r="AL169" s="125"/>
      <c r="AM169" s="126"/>
      <c r="AN169" s="127"/>
    </row>
    <row r="170" spans="1:40" s="121" customFormat="1" hidden="1" x14ac:dyDescent="0.25">
      <c r="A170" s="113" t="s">
        <v>227</v>
      </c>
      <c r="B170" s="149">
        <f t="shared" si="17"/>
        <v>199</v>
      </c>
      <c r="C170" s="149">
        <f t="shared" si="15"/>
        <v>0</v>
      </c>
      <c r="D170" s="149">
        <f t="shared" si="16"/>
        <v>0</v>
      </c>
      <c r="E170" s="126">
        <v>27</v>
      </c>
      <c r="F170" s="126">
        <v>0</v>
      </c>
      <c r="G170" s="127">
        <v>0</v>
      </c>
      <c r="H170" s="125">
        <v>15</v>
      </c>
      <c r="I170" s="126">
        <v>0</v>
      </c>
      <c r="J170" s="127">
        <v>0</v>
      </c>
      <c r="K170" s="125">
        <v>14</v>
      </c>
      <c r="L170" s="126">
        <v>0</v>
      </c>
      <c r="M170" s="127">
        <v>0</v>
      </c>
      <c r="N170" s="125">
        <v>14</v>
      </c>
      <c r="O170" s="126">
        <v>0</v>
      </c>
      <c r="P170" s="127">
        <v>0</v>
      </c>
      <c r="Q170" s="125">
        <v>10</v>
      </c>
      <c r="R170" s="126">
        <v>0</v>
      </c>
      <c r="S170" s="127">
        <v>0</v>
      </c>
      <c r="T170" s="125">
        <v>3</v>
      </c>
      <c r="U170" s="126">
        <v>0</v>
      </c>
      <c r="V170" s="127">
        <v>0</v>
      </c>
      <c r="W170" s="125">
        <v>30</v>
      </c>
      <c r="X170" s="126">
        <v>0</v>
      </c>
      <c r="Y170" s="127">
        <v>0</v>
      </c>
      <c r="Z170" s="125">
        <v>33</v>
      </c>
      <c r="AA170" s="126">
        <v>0</v>
      </c>
      <c r="AB170" s="127">
        <v>0</v>
      </c>
      <c r="AC170" s="125">
        <v>9</v>
      </c>
      <c r="AD170" s="126">
        <v>0</v>
      </c>
      <c r="AE170" s="127">
        <v>0</v>
      </c>
      <c r="AF170" s="125">
        <v>12</v>
      </c>
      <c r="AG170" s="126">
        <v>0</v>
      </c>
      <c r="AH170" s="127">
        <v>0</v>
      </c>
      <c r="AI170" s="125">
        <v>18</v>
      </c>
      <c r="AJ170" s="126">
        <v>0</v>
      </c>
      <c r="AK170" s="127">
        <v>0</v>
      </c>
      <c r="AL170" s="125">
        <v>14</v>
      </c>
      <c r="AM170" s="126">
        <v>0</v>
      </c>
      <c r="AN170" s="127">
        <v>0</v>
      </c>
    </row>
    <row r="171" spans="1:40" s="121" customFormat="1" hidden="1" x14ac:dyDescent="0.25">
      <c r="A171" s="113" t="s">
        <v>134</v>
      </c>
      <c r="B171" s="149">
        <f>SUM(E171,H171,K171,N171,Q171,T171,W171,Z171,AC171,AF171,AI171,AL171)</f>
        <v>9</v>
      </c>
      <c r="C171" s="149">
        <f t="shared" si="15"/>
        <v>0</v>
      </c>
      <c r="D171" s="149">
        <f t="shared" si="16"/>
        <v>4</v>
      </c>
      <c r="E171" s="123" t="s">
        <v>76</v>
      </c>
      <c r="F171" s="123" t="s">
        <v>76</v>
      </c>
      <c r="G171" s="124" t="s">
        <v>76</v>
      </c>
      <c r="H171" s="122" t="s">
        <v>76</v>
      </c>
      <c r="I171" s="123" t="s">
        <v>76</v>
      </c>
      <c r="J171" s="124" t="s">
        <v>76</v>
      </c>
      <c r="K171" s="122" t="s">
        <v>76</v>
      </c>
      <c r="L171" s="123" t="s">
        <v>76</v>
      </c>
      <c r="M171" s="124" t="s">
        <v>76</v>
      </c>
      <c r="N171" s="122" t="s">
        <v>76</v>
      </c>
      <c r="O171" s="123" t="s">
        <v>76</v>
      </c>
      <c r="P171" s="124" t="s">
        <v>76</v>
      </c>
      <c r="Q171" s="125" t="s">
        <v>76</v>
      </c>
      <c r="R171" s="126" t="s">
        <v>76</v>
      </c>
      <c r="S171" s="127" t="s">
        <v>76</v>
      </c>
      <c r="T171" s="125">
        <v>1</v>
      </c>
      <c r="U171" s="126">
        <v>0</v>
      </c>
      <c r="V171" s="127">
        <v>0</v>
      </c>
      <c r="W171" s="125">
        <v>1</v>
      </c>
      <c r="X171" s="126">
        <v>0</v>
      </c>
      <c r="Y171" s="127">
        <v>1</v>
      </c>
      <c r="Z171" s="125">
        <v>0</v>
      </c>
      <c r="AA171" s="126">
        <v>0</v>
      </c>
      <c r="AB171" s="127">
        <v>1</v>
      </c>
      <c r="AC171" s="125">
        <v>3</v>
      </c>
      <c r="AD171" s="126">
        <v>0</v>
      </c>
      <c r="AE171" s="127">
        <v>2</v>
      </c>
      <c r="AF171" s="125">
        <v>2</v>
      </c>
      <c r="AG171" s="126"/>
      <c r="AH171" s="127"/>
      <c r="AI171" s="125">
        <v>1</v>
      </c>
      <c r="AJ171" s="126"/>
      <c r="AK171" s="127"/>
      <c r="AL171" s="125">
        <v>1</v>
      </c>
      <c r="AM171" s="126"/>
      <c r="AN171" s="127"/>
    </row>
    <row r="172" spans="1:40" s="121" customFormat="1" hidden="1" x14ac:dyDescent="0.25">
      <c r="A172" s="113" t="s">
        <v>130</v>
      </c>
      <c r="B172" s="149">
        <f t="shared" si="17"/>
        <v>30</v>
      </c>
      <c r="C172" s="149">
        <f t="shared" si="15"/>
        <v>0</v>
      </c>
      <c r="D172" s="149">
        <f t="shared" si="16"/>
        <v>0</v>
      </c>
      <c r="E172" s="126">
        <v>15</v>
      </c>
      <c r="F172" s="126">
        <v>0</v>
      </c>
      <c r="G172" s="127">
        <v>0</v>
      </c>
      <c r="H172" s="125">
        <v>10</v>
      </c>
      <c r="I172" s="126">
        <v>0</v>
      </c>
      <c r="J172" s="127">
        <v>0</v>
      </c>
      <c r="K172" s="125">
        <v>0</v>
      </c>
      <c r="L172" s="126">
        <v>0</v>
      </c>
      <c r="M172" s="127">
        <v>0</v>
      </c>
      <c r="N172" s="125">
        <v>0</v>
      </c>
      <c r="O172" s="126">
        <v>0</v>
      </c>
      <c r="P172" s="127">
        <v>0</v>
      </c>
      <c r="Q172" s="122">
        <v>0</v>
      </c>
      <c r="R172" s="123">
        <v>0</v>
      </c>
      <c r="S172" s="124">
        <v>0</v>
      </c>
      <c r="T172" s="122">
        <v>0</v>
      </c>
      <c r="U172" s="123">
        <v>0</v>
      </c>
      <c r="V172" s="124">
        <v>0</v>
      </c>
      <c r="W172" s="122">
        <v>0</v>
      </c>
      <c r="X172" s="123">
        <v>0</v>
      </c>
      <c r="Y172" s="124">
        <v>0</v>
      </c>
      <c r="Z172" s="122">
        <v>0</v>
      </c>
      <c r="AA172" s="123">
        <v>0</v>
      </c>
      <c r="AB172" s="124">
        <v>0</v>
      </c>
      <c r="AC172" s="122">
        <v>0</v>
      </c>
      <c r="AD172" s="123">
        <v>0</v>
      </c>
      <c r="AE172" s="124">
        <v>0</v>
      </c>
      <c r="AF172" s="122">
        <v>0</v>
      </c>
      <c r="AG172" s="123">
        <v>0</v>
      </c>
      <c r="AH172" s="124">
        <v>0</v>
      </c>
      <c r="AI172" s="122">
        <v>5</v>
      </c>
      <c r="AJ172" s="123">
        <v>0</v>
      </c>
      <c r="AK172" s="124">
        <v>0</v>
      </c>
      <c r="AL172" s="122">
        <v>0</v>
      </c>
      <c r="AM172" s="123">
        <v>0</v>
      </c>
      <c r="AN172" s="124">
        <v>0</v>
      </c>
    </row>
    <row r="173" spans="1:40" s="121" customFormat="1" hidden="1" x14ac:dyDescent="0.25">
      <c r="A173" s="113" t="s">
        <v>60</v>
      </c>
      <c r="B173" s="149">
        <f t="shared" si="17"/>
        <v>765</v>
      </c>
      <c r="C173" s="149">
        <f t="shared" si="15"/>
        <v>0</v>
      </c>
      <c r="D173" s="149">
        <f t="shared" si="16"/>
        <v>0</v>
      </c>
      <c r="E173" s="126">
        <v>114</v>
      </c>
      <c r="F173" s="126">
        <v>0</v>
      </c>
      <c r="G173" s="127">
        <v>0</v>
      </c>
      <c r="H173" s="125">
        <v>93</v>
      </c>
      <c r="I173" s="126">
        <v>0</v>
      </c>
      <c r="J173" s="127">
        <v>0</v>
      </c>
      <c r="K173" s="125">
        <v>78</v>
      </c>
      <c r="L173" s="126">
        <v>0</v>
      </c>
      <c r="M173" s="127">
        <v>0</v>
      </c>
      <c r="N173" s="125">
        <v>4</v>
      </c>
      <c r="O173" s="126">
        <v>0</v>
      </c>
      <c r="P173" s="127">
        <v>0</v>
      </c>
      <c r="Q173" s="125">
        <v>22</v>
      </c>
      <c r="R173" s="126">
        <v>0</v>
      </c>
      <c r="S173" s="127">
        <v>0</v>
      </c>
      <c r="T173" s="125">
        <v>0</v>
      </c>
      <c r="U173" s="126">
        <v>0</v>
      </c>
      <c r="V173" s="127">
        <v>0</v>
      </c>
      <c r="W173" s="125">
        <v>4</v>
      </c>
      <c r="X173" s="126">
        <v>0</v>
      </c>
      <c r="Y173" s="127">
        <v>0</v>
      </c>
      <c r="Z173" s="125">
        <v>39</v>
      </c>
      <c r="AA173" s="126">
        <v>0</v>
      </c>
      <c r="AB173" s="127">
        <v>0</v>
      </c>
      <c r="AC173" s="125">
        <v>52</v>
      </c>
      <c r="AD173" s="126">
        <v>0</v>
      </c>
      <c r="AE173" s="127">
        <v>0</v>
      </c>
      <c r="AF173" s="125">
        <v>196</v>
      </c>
      <c r="AG173" s="126">
        <v>0</v>
      </c>
      <c r="AH173" s="127">
        <v>0</v>
      </c>
      <c r="AI173" s="125">
        <v>132</v>
      </c>
      <c r="AJ173" s="126">
        <v>0</v>
      </c>
      <c r="AK173" s="127">
        <v>0</v>
      </c>
      <c r="AL173" s="125">
        <v>31</v>
      </c>
      <c r="AM173" s="126">
        <v>0</v>
      </c>
      <c r="AN173" s="127">
        <v>0</v>
      </c>
    </row>
    <row r="174" spans="1:40" s="121" customFormat="1" hidden="1" x14ac:dyDescent="0.25">
      <c r="A174" s="113" t="s">
        <v>145</v>
      </c>
      <c r="B174" s="149">
        <f t="shared" si="17"/>
        <v>36</v>
      </c>
      <c r="C174" s="149">
        <f t="shared" si="15"/>
        <v>0</v>
      </c>
      <c r="D174" s="149">
        <f t="shared" si="16"/>
        <v>0</v>
      </c>
      <c r="E174" s="123" t="s">
        <v>76</v>
      </c>
      <c r="F174" s="123" t="s">
        <v>76</v>
      </c>
      <c r="G174" s="124" t="s">
        <v>76</v>
      </c>
      <c r="H174" s="122" t="s">
        <v>76</v>
      </c>
      <c r="I174" s="123" t="s">
        <v>76</v>
      </c>
      <c r="J174" s="124" t="s">
        <v>76</v>
      </c>
      <c r="K174" s="122" t="s">
        <v>76</v>
      </c>
      <c r="L174" s="123" t="s">
        <v>76</v>
      </c>
      <c r="M174" s="124" t="s">
        <v>76</v>
      </c>
      <c r="N174" s="122">
        <v>4</v>
      </c>
      <c r="O174" s="123">
        <v>0</v>
      </c>
      <c r="P174" s="124">
        <v>0</v>
      </c>
      <c r="Q174" s="122">
        <v>0</v>
      </c>
      <c r="R174" s="123">
        <v>0</v>
      </c>
      <c r="S174" s="124">
        <v>0</v>
      </c>
      <c r="T174" s="122">
        <v>0</v>
      </c>
      <c r="U174" s="123">
        <v>0</v>
      </c>
      <c r="V174" s="124">
        <v>0</v>
      </c>
      <c r="W174" s="122">
        <v>5</v>
      </c>
      <c r="X174" s="123">
        <v>0</v>
      </c>
      <c r="Y174" s="124">
        <v>0</v>
      </c>
      <c r="Z174" s="122">
        <v>0</v>
      </c>
      <c r="AA174" s="123">
        <v>0</v>
      </c>
      <c r="AB174" s="124">
        <v>0</v>
      </c>
      <c r="AC174" s="122">
        <v>0</v>
      </c>
      <c r="AD174" s="123">
        <v>0</v>
      </c>
      <c r="AE174" s="124">
        <v>0</v>
      </c>
      <c r="AF174" s="122">
        <v>9</v>
      </c>
      <c r="AG174" s="123">
        <v>0</v>
      </c>
      <c r="AH174" s="124">
        <v>0</v>
      </c>
      <c r="AI174" s="122">
        <v>9</v>
      </c>
      <c r="AJ174" s="123">
        <v>0</v>
      </c>
      <c r="AK174" s="124">
        <v>0</v>
      </c>
      <c r="AL174" s="122">
        <v>9</v>
      </c>
      <c r="AM174" s="123">
        <v>0</v>
      </c>
      <c r="AN174" s="124">
        <v>0</v>
      </c>
    </row>
    <row r="175" spans="1:40" s="121" customFormat="1" hidden="1" x14ac:dyDescent="0.25">
      <c r="A175" s="113" t="s">
        <v>55</v>
      </c>
      <c r="B175" s="149">
        <f>SUM(E175,H175,K175,N175,Q175,T175,W175,Z175,AC175,AF175,AI175,AL175)</f>
        <v>988</v>
      </c>
      <c r="C175" s="149">
        <f t="shared" si="15"/>
        <v>522</v>
      </c>
      <c r="D175" s="149">
        <f t="shared" si="16"/>
        <v>0</v>
      </c>
      <c r="E175" s="126">
        <v>135</v>
      </c>
      <c r="F175" s="126">
        <v>46</v>
      </c>
      <c r="G175" s="127">
        <v>0</v>
      </c>
      <c r="H175" s="125">
        <v>105</v>
      </c>
      <c r="I175" s="126">
        <v>42</v>
      </c>
      <c r="J175" s="127">
        <v>0</v>
      </c>
      <c r="K175" s="125">
        <v>76</v>
      </c>
      <c r="L175" s="126">
        <v>50</v>
      </c>
      <c r="M175" s="127">
        <v>0</v>
      </c>
      <c r="N175" s="125">
        <v>37</v>
      </c>
      <c r="O175" s="126">
        <v>17</v>
      </c>
      <c r="P175" s="127">
        <v>0</v>
      </c>
      <c r="Q175" s="125">
        <v>36</v>
      </c>
      <c r="R175" s="126">
        <v>22</v>
      </c>
      <c r="S175" s="127">
        <v>0</v>
      </c>
      <c r="T175" s="125">
        <v>71</v>
      </c>
      <c r="U175" s="126">
        <v>47</v>
      </c>
      <c r="V175" s="127">
        <v>0</v>
      </c>
      <c r="W175" s="125">
        <v>74</v>
      </c>
      <c r="X175" s="126">
        <v>52</v>
      </c>
      <c r="Y175" s="127">
        <v>0</v>
      </c>
      <c r="Z175" s="125">
        <v>116</v>
      </c>
      <c r="AA175" s="126">
        <v>67</v>
      </c>
      <c r="AB175" s="127">
        <v>0</v>
      </c>
      <c r="AC175" s="125">
        <v>92</v>
      </c>
      <c r="AD175" s="126">
        <v>41</v>
      </c>
      <c r="AE175" s="127">
        <v>0</v>
      </c>
      <c r="AF175" s="125">
        <v>94</v>
      </c>
      <c r="AG175" s="126">
        <v>44</v>
      </c>
      <c r="AH175" s="127">
        <v>0</v>
      </c>
      <c r="AI175" s="125">
        <v>78</v>
      </c>
      <c r="AJ175" s="126">
        <v>51</v>
      </c>
      <c r="AK175" s="127">
        <v>0</v>
      </c>
      <c r="AL175" s="125">
        <v>74</v>
      </c>
      <c r="AM175" s="126">
        <v>43</v>
      </c>
      <c r="AN175" s="127">
        <v>0</v>
      </c>
    </row>
    <row r="176" spans="1:40" hidden="1" x14ac:dyDescent="0.25">
      <c r="A176" s="40" t="s">
        <v>266</v>
      </c>
      <c r="B176" s="78">
        <f t="shared" si="17"/>
        <v>213</v>
      </c>
      <c r="C176" s="79">
        <f t="shared" si="15"/>
        <v>0</v>
      </c>
      <c r="D176" s="80">
        <f t="shared" si="16"/>
        <v>0</v>
      </c>
      <c r="E176" s="11">
        <v>0</v>
      </c>
      <c r="F176" s="12">
        <v>0</v>
      </c>
      <c r="G176" s="19">
        <v>0</v>
      </c>
      <c r="H176" s="20">
        <v>0</v>
      </c>
      <c r="I176" s="12">
        <v>0</v>
      </c>
      <c r="J176" s="19">
        <v>0</v>
      </c>
      <c r="K176" s="20">
        <v>0</v>
      </c>
      <c r="L176" s="12">
        <v>0</v>
      </c>
      <c r="M176" s="19">
        <v>0</v>
      </c>
      <c r="N176" s="20">
        <v>3</v>
      </c>
      <c r="O176" s="12">
        <v>0</v>
      </c>
      <c r="P176" s="19">
        <v>0</v>
      </c>
      <c r="Q176" s="20">
        <v>14</v>
      </c>
      <c r="R176" s="12">
        <v>0</v>
      </c>
      <c r="S176" s="19">
        <v>0</v>
      </c>
      <c r="T176" s="20">
        <v>28</v>
      </c>
      <c r="U176" s="12">
        <v>0</v>
      </c>
      <c r="V176" s="19">
        <v>0</v>
      </c>
      <c r="W176" s="20">
        <v>24</v>
      </c>
      <c r="X176" s="12">
        <v>0</v>
      </c>
      <c r="Y176" s="19">
        <v>0</v>
      </c>
      <c r="Z176" s="20">
        <v>12</v>
      </c>
      <c r="AA176" s="12">
        <v>0</v>
      </c>
      <c r="AB176" s="19">
        <v>0</v>
      </c>
      <c r="AC176" s="20">
        <v>40</v>
      </c>
      <c r="AD176" s="12">
        <v>0</v>
      </c>
      <c r="AE176" s="19">
        <v>0</v>
      </c>
      <c r="AF176" s="20">
        <v>26</v>
      </c>
      <c r="AG176" s="12">
        <v>0</v>
      </c>
      <c r="AH176" s="19">
        <v>0</v>
      </c>
      <c r="AI176" s="20">
        <v>38</v>
      </c>
      <c r="AJ176" s="12">
        <v>0</v>
      </c>
      <c r="AK176" s="19">
        <v>0</v>
      </c>
      <c r="AL176" s="20">
        <v>28</v>
      </c>
      <c r="AM176" s="12">
        <v>0</v>
      </c>
      <c r="AN176" s="19">
        <v>0</v>
      </c>
    </row>
    <row r="177" spans="1:40" s="121" customFormat="1" hidden="1" x14ac:dyDescent="0.25">
      <c r="A177" s="128" t="s">
        <v>206</v>
      </c>
      <c r="B177" s="149">
        <f t="shared" si="17"/>
        <v>80</v>
      </c>
      <c r="C177" s="149">
        <f t="shared" si="15"/>
        <v>2</v>
      </c>
      <c r="D177" s="149">
        <f t="shared" si="16"/>
        <v>1</v>
      </c>
      <c r="E177" s="130">
        <v>16</v>
      </c>
      <c r="F177" s="130">
        <v>0</v>
      </c>
      <c r="G177" s="131">
        <v>0</v>
      </c>
      <c r="H177" s="129">
        <v>21</v>
      </c>
      <c r="I177" s="130">
        <v>2</v>
      </c>
      <c r="J177" s="131">
        <v>0</v>
      </c>
      <c r="K177" s="129">
        <v>10</v>
      </c>
      <c r="L177" s="130">
        <v>0</v>
      </c>
      <c r="M177" s="131">
        <v>0</v>
      </c>
      <c r="N177" s="129">
        <v>14</v>
      </c>
      <c r="O177" s="130">
        <v>0</v>
      </c>
      <c r="P177" s="131">
        <v>1</v>
      </c>
      <c r="Q177" s="132">
        <v>2</v>
      </c>
      <c r="R177" s="133">
        <v>0</v>
      </c>
      <c r="S177" s="134">
        <v>0</v>
      </c>
      <c r="T177" s="132">
        <v>1</v>
      </c>
      <c r="U177" s="133">
        <v>0</v>
      </c>
      <c r="V177" s="134">
        <v>0</v>
      </c>
      <c r="W177" s="132">
        <v>0</v>
      </c>
      <c r="X177" s="133">
        <v>0</v>
      </c>
      <c r="Y177" s="134">
        <v>0</v>
      </c>
      <c r="Z177" s="132">
        <v>3</v>
      </c>
      <c r="AA177" s="133">
        <v>0</v>
      </c>
      <c r="AB177" s="134">
        <v>0</v>
      </c>
      <c r="AC177" s="132">
        <v>6</v>
      </c>
      <c r="AD177" s="133"/>
      <c r="AE177" s="134"/>
      <c r="AF177" s="132">
        <v>5</v>
      </c>
      <c r="AG177" s="133"/>
      <c r="AH177" s="134"/>
      <c r="AI177" s="132">
        <v>2</v>
      </c>
      <c r="AJ177" s="133"/>
      <c r="AK177" s="134"/>
      <c r="AL177" s="132">
        <v>0</v>
      </c>
      <c r="AM177" s="133"/>
      <c r="AN177" s="134"/>
    </row>
    <row r="178" spans="1:40" s="121" customFormat="1" hidden="1" x14ac:dyDescent="0.25">
      <c r="A178" s="113" t="s">
        <v>197</v>
      </c>
      <c r="B178" s="149">
        <f t="shared" si="17"/>
        <v>200</v>
      </c>
      <c r="C178" s="149">
        <f t="shared" si="15"/>
        <v>2</v>
      </c>
      <c r="D178" s="149">
        <f t="shared" si="16"/>
        <v>0</v>
      </c>
      <c r="E178" s="123" t="s">
        <v>76</v>
      </c>
      <c r="F178" s="123" t="s">
        <v>76</v>
      </c>
      <c r="G178" s="124" t="s">
        <v>76</v>
      </c>
      <c r="H178" s="122" t="s">
        <v>76</v>
      </c>
      <c r="I178" s="123" t="s">
        <v>76</v>
      </c>
      <c r="J178" s="124" t="s">
        <v>76</v>
      </c>
      <c r="K178" s="122" t="s">
        <v>76</v>
      </c>
      <c r="L178" s="123" t="s">
        <v>76</v>
      </c>
      <c r="M178" s="124" t="s">
        <v>76</v>
      </c>
      <c r="N178" s="122" t="s">
        <v>76</v>
      </c>
      <c r="O178" s="123" t="s">
        <v>76</v>
      </c>
      <c r="P178" s="124" t="s">
        <v>76</v>
      </c>
      <c r="Q178" s="122" t="s">
        <v>76</v>
      </c>
      <c r="R178" s="123" t="s">
        <v>76</v>
      </c>
      <c r="S178" s="124" t="s">
        <v>76</v>
      </c>
      <c r="T178" s="122" t="s">
        <v>76</v>
      </c>
      <c r="U178" s="123" t="s">
        <v>76</v>
      </c>
      <c r="V178" s="124" t="s">
        <v>76</v>
      </c>
      <c r="W178" s="122" t="s">
        <v>76</v>
      </c>
      <c r="X178" s="123" t="s">
        <v>76</v>
      </c>
      <c r="Y178" s="124" t="s">
        <v>76</v>
      </c>
      <c r="Z178" s="122"/>
      <c r="AA178" s="123"/>
      <c r="AB178" s="124"/>
      <c r="AC178" s="122"/>
      <c r="AD178" s="123"/>
      <c r="AE178" s="124"/>
      <c r="AF178" s="122"/>
      <c r="AG178" s="123"/>
      <c r="AH178" s="124"/>
      <c r="AI178" s="122">
        <v>148</v>
      </c>
      <c r="AJ178" s="123">
        <v>1</v>
      </c>
      <c r="AK178" s="124">
        <v>0</v>
      </c>
      <c r="AL178" s="122">
        <v>52</v>
      </c>
      <c r="AM178" s="123">
        <v>1</v>
      </c>
      <c r="AN178" s="124">
        <v>0</v>
      </c>
    </row>
    <row r="179" spans="1:40" s="121" customFormat="1" hidden="1" x14ac:dyDescent="0.25">
      <c r="A179" s="113" t="s">
        <v>42</v>
      </c>
      <c r="B179" s="149">
        <f>SUM(E179,H179,K179,N179,Q179,T179,W179,Z179,AC179,AF179,AI179,AL179)</f>
        <v>108</v>
      </c>
      <c r="C179" s="149">
        <f t="shared" si="15"/>
        <v>0</v>
      </c>
      <c r="D179" s="149">
        <f t="shared" si="16"/>
        <v>0</v>
      </c>
      <c r="E179" s="123">
        <v>10</v>
      </c>
      <c r="F179" s="123">
        <v>0</v>
      </c>
      <c r="G179" s="127">
        <v>0</v>
      </c>
      <c r="H179" s="122">
        <v>14</v>
      </c>
      <c r="I179" s="123">
        <v>0</v>
      </c>
      <c r="J179" s="124">
        <v>0</v>
      </c>
      <c r="K179" s="122">
        <v>4</v>
      </c>
      <c r="L179" s="123">
        <v>0</v>
      </c>
      <c r="M179" s="124">
        <v>0</v>
      </c>
      <c r="N179" s="122">
        <v>7</v>
      </c>
      <c r="O179" s="123">
        <v>0</v>
      </c>
      <c r="P179" s="124">
        <v>0</v>
      </c>
      <c r="Q179" s="122">
        <v>9</v>
      </c>
      <c r="R179" s="123">
        <v>0</v>
      </c>
      <c r="S179" s="124">
        <v>0</v>
      </c>
      <c r="T179" s="122">
        <v>11</v>
      </c>
      <c r="U179" s="123">
        <v>0</v>
      </c>
      <c r="V179" s="124">
        <v>0</v>
      </c>
      <c r="W179" s="122">
        <v>7</v>
      </c>
      <c r="X179" s="123">
        <v>0</v>
      </c>
      <c r="Y179" s="124">
        <v>0</v>
      </c>
      <c r="Z179" s="122">
        <v>13</v>
      </c>
      <c r="AA179" s="123">
        <v>0</v>
      </c>
      <c r="AB179" s="124">
        <v>0</v>
      </c>
      <c r="AC179" s="122">
        <v>15</v>
      </c>
      <c r="AD179" s="123">
        <v>0</v>
      </c>
      <c r="AE179" s="124">
        <v>0</v>
      </c>
      <c r="AF179" s="122">
        <v>11</v>
      </c>
      <c r="AG179" s="123">
        <v>0</v>
      </c>
      <c r="AH179" s="124">
        <v>0</v>
      </c>
      <c r="AI179" s="122">
        <v>4</v>
      </c>
      <c r="AJ179" s="123">
        <v>0</v>
      </c>
      <c r="AK179" s="124">
        <v>0</v>
      </c>
      <c r="AL179" s="122">
        <v>3</v>
      </c>
      <c r="AM179" s="123">
        <v>0</v>
      </c>
      <c r="AN179" s="124">
        <v>0</v>
      </c>
    </row>
    <row r="180" spans="1:40" hidden="1" x14ac:dyDescent="0.25">
      <c r="A180" s="40" t="s">
        <v>40</v>
      </c>
      <c r="B180" s="78">
        <f t="shared" si="17"/>
        <v>54</v>
      </c>
      <c r="C180" s="79">
        <f t="shared" si="15"/>
        <v>0</v>
      </c>
      <c r="D180" s="80">
        <f t="shared" si="16"/>
        <v>0</v>
      </c>
      <c r="E180" s="11">
        <v>1</v>
      </c>
      <c r="F180" s="12">
        <v>0</v>
      </c>
      <c r="G180" s="19">
        <v>0</v>
      </c>
      <c r="H180" s="20">
        <v>0</v>
      </c>
      <c r="I180" s="12">
        <v>0</v>
      </c>
      <c r="J180" s="19">
        <v>0</v>
      </c>
      <c r="K180" s="20">
        <v>0</v>
      </c>
      <c r="L180" s="12">
        <v>0</v>
      </c>
      <c r="M180" s="19">
        <v>0</v>
      </c>
      <c r="N180" s="20">
        <v>43</v>
      </c>
      <c r="O180" s="12">
        <v>0</v>
      </c>
      <c r="P180" s="19">
        <v>0</v>
      </c>
      <c r="Q180" s="18">
        <v>5</v>
      </c>
      <c r="R180" s="10">
        <v>0</v>
      </c>
      <c r="S180" s="22">
        <v>0</v>
      </c>
      <c r="T180" s="18">
        <v>5</v>
      </c>
      <c r="U180" s="10">
        <v>0</v>
      </c>
      <c r="V180" s="22">
        <v>0</v>
      </c>
      <c r="W180" s="18"/>
      <c r="X180" s="10"/>
      <c r="Y180" s="22"/>
      <c r="Z180" s="18"/>
      <c r="AA180" s="10"/>
      <c r="AB180" s="22"/>
      <c r="AC180" s="18"/>
      <c r="AD180" s="10"/>
      <c r="AE180" s="22"/>
      <c r="AF180" s="18"/>
      <c r="AG180" s="10"/>
      <c r="AH180" s="22"/>
      <c r="AI180" s="18"/>
      <c r="AJ180" s="10"/>
      <c r="AK180" s="22"/>
      <c r="AL180" s="18"/>
      <c r="AM180" s="10"/>
      <c r="AN180" s="22"/>
    </row>
    <row r="181" spans="1:40" s="121" customFormat="1" x14ac:dyDescent="0.25">
      <c r="A181" s="113" t="s">
        <v>102</v>
      </c>
      <c r="B181" s="149">
        <f>SUM(E181,H181,K181,N181,Q181,T181,W181,Z181,AC181,AF181,AI181,AL181)</f>
        <v>1220</v>
      </c>
      <c r="C181" s="149">
        <f t="shared" si="15"/>
        <v>53</v>
      </c>
      <c r="D181" s="149">
        <f t="shared" si="16"/>
        <v>0</v>
      </c>
      <c r="E181" s="126">
        <v>125</v>
      </c>
      <c r="F181" s="126">
        <v>12</v>
      </c>
      <c r="G181" s="127">
        <v>0</v>
      </c>
      <c r="H181" s="125">
        <v>100</v>
      </c>
      <c r="I181" s="126">
        <v>10</v>
      </c>
      <c r="J181" s="127">
        <v>0</v>
      </c>
      <c r="K181" s="125">
        <v>50</v>
      </c>
      <c r="L181" s="126">
        <v>12</v>
      </c>
      <c r="M181" s="127">
        <v>0</v>
      </c>
      <c r="N181" s="125">
        <v>0</v>
      </c>
      <c r="O181" s="126">
        <v>3</v>
      </c>
      <c r="P181" s="127">
        <v>0</v>
      </c>
      <c r="Q181" s="122">
        <v>120</v>
      </c>
      <c r="R181" s="123">
        <v>4</v>
      </c>
      <c r="S181" s="124">
        <v>0</v>
      </c>
      <c r="T181" s="122">
        <v>115</v>
      </c>
      <c r="U181" s="123">
        <v>2</v>
      </c>
      <c r="V181" s="124">
        <v>0</v>
      </c>
      <c r="W181" s="122">
        <v>120</v>
      </c>
      <c r="X181" s="123">
        <v>0</v>
      </c>
      <c r="Y181" s="124">
        <v>0</v>
      </c>
      <c r="Z181" s="122">
        <v>110</v>
      </c>
      <c r="AA181" s="123">
        <v>1</v>
      </c>
      <c r="AB181" s="124">
        <v>0</v>
      </c>
      <c r="AC181" s="122">
        <v>130</v>
      </c>
      <c r="AD181" s="123">
        <v>3</v>
      </c>
      <c r="AE181" s="124">
        <v>0</v>
      </c>
      <c r="AF181" s="122">
        <v>125</v>
      </c>
      <c r="AG181" s="123">
        <v>2</v>
      </c>
      <c r="AH181" s="124">
        <v>0</v>
      </c>
      <c r="AI181" s="122">
        <v>110</v>
      </c>
      <c r="AJ181" s="123">
        <v>3</v>
      </c>
      <c r="AK181" s="124">
        <v>0</v>
      </c>
      <c r="AL181" s="122">
        <v>115</v>
      </c>
      <c r="AM181" s="123">
        <v>1</v>
      </c>
      <c r="AN181" s="124">
        <v>0</v>
      </c>
    </row>
    <row r="182" spans="1:40" s="66" customFormat="1" hidden="1" x14ac:dyDescent="0.25">
      <c r="A182" s="54" t="s">
        <v>251</v>
      </c>
      <c r="B182" s="80">
        <v>0</v>
      </c>
      <c r="C182" s="80"/>
      <c r="D182" s="80"/>
      <c r="E182" s="135"/>
      <c r="F182" s="135"/>
      <c r="G182" s="19"/>
      <c r="H182" s="136"/>
      <c r="I182" s="135"/>
      <c r="J182" s="19"/>
      <c r="K182" s="136"/>
      <c r="L182" s="135"/>
      <c r="M182" s="19"/>
      <c r="N182" s="136"/>
      <c r="O182" s="135"/>
      <c r="P182" s="19"/>
      <c r="Q182" s="64"/>
      <c r="R182" s="65"/>
      <c r="S182" s="22"/>
      <c r="T182" s="64"/>
      <c r="U182" s="65"/>
      <c r="V182" s="22"/>
      <c r="W182" s="64"/>
      <c r="X182" s="65"/>
      <c r="Y182" s="22"/>
      <c r="Z182" s="64"/>
      <c r="AA182" s="65"/>
      <c r="AB182" s="22"/>
      <c r="AC182" s="64"/>
      <c r="AD182" s="65"/>
      <c r="AE182" s="22"/>
      <c r="AF182" s="64"/>
      <c r="AG182" s="65"/>
      <c r="AH182" s="22"/>
      <c r="AI182" s="64"/>
      <c r="AJ182" s="65"/>
      <c r="AK182" s="22"/>
      <c r="AL182" s="64"/>
      <c r="AM182" s="65"/>
      <c r="AN182" s="22"/>
    </row>
    <row r="183" spans="1:40" s="66" customFormat="1" hidden="1" x14ac:dyDescent="0.25">
      <c r="A183" s="54" t="s">
        <v>247</v>
      </c>
      <c r="B183" s="80">
        <v>0</v>
      </c>
      <c r="C183" s="80"/>
      <c r="D183" s="80"/>
      <c r="E183" s="135"/>
      <c r="F183" s="135"/>
      <c r="G183" s="19"/>
      <c r="H183" s="136"/>
      <c r="I183" s="135"/>
      <c r="J183" s="19"/>
      <c r="K183" s="136"/>
      <c r="L183" s="135"/>
      <c r="M183" s="19"/>
      <c r="N183" s="136"/>
      <c r="O183" s="135"/>
      <c r="P183" s="19"/>
      <c r="Q183" s="64"/>
      <c r="R183" s="65"/>
      <c r="S183" s="22"/>
      <c r="T183" s="64"/>
      <c r="U183" s="65"/>
      <c r="V183" s="22"/>
      <c r="W183" s="64"/>
      <c r="X183" s="65"/>
      <c r="Y183" s="22"/>
      <c r="Z183" s="64"/>
      <c r="AA183" s="65"/>
      <c r="AB183" s="22"/>
      <c r="AC183" s="64"/>
      <c r="AD183" s="65"/>
      <c r="AE183" s="22"/>
      <c r="AF183" s="64"/>
      <c r="AG183" s="65"/>
      <c r="AH183" s="22"/>
      <c r="AI183" s="64"/>
      <c r="AJ183" s="65"/>
      <c r="AK183" s="22"/>
      <c r="AL183" s="64"/>
      <c r="AM183" s="65"/>
      <c r="AN183" s="22"/>
    </row>
    <row r="185" spans="1:40" x14ac:dyDescent="0.25">
      <c r="A185" s="40"/>
      <c r="B185" s="78"/>
      <c r="C185" s="79"/>
      <c r="D185" s="80"/>
      <c r="E185" s="11"/>
      <c r="F185" s="12"/>
      <c r="G185" s="19"/>
      <c r="H185" s="20"/>
      <c r="I185" s="12"/>
      <c r="J185" s="19"/>
      <c r="K185" s="20"/>
      <c r="L185" s="12"/>
      <c r="M185" s="19"/>
      <c r="N185" s="20"/>
      <c r="O185" s="12"/>
      <c r="P185" s="19"/>
      <c r="Q185" s="18"/>
      <c r="R185" s="10"/>
      <c r="S185" s="22"/>
      <c r="T185" s="18"/>
      <c r="U185" s="10"/>
      <c r="V185" s="22"/>
      <c r="W185" s="18"/>
      <c r="X185" s="10"/>
      <c r="Y185" s="22"/>
      <c r="Z185" s="18"/>
      <c r="AA185" s="10"/>
      <c r="AB185" s="22"/>
      <c r="AC185" s="18"/>
      <c r="AD185" s="10"/>
      <c r="AE185" s="22"/>
      <c r="AF185" s="18"/>
      <c r="AG185" s="10"/>
      <c r="AH185" s="22"/>
      <c r="AI185" s="18"/>
      <c r="AJ185" s="10"/>
      <c r="AK185" s="22"/>
      <c r="AL185" s="18"/>
      <c r="AM185" s="10"/>
      <c r="AN185" s="22"/>
    </row>
    <row r="186" spans="1:40" x14ac:dyDescent="0.25">
      <c r="A186" s="40" t="s">
        <v>323</v>
      </c>
      <c r="B186" s="78">
        <f>SUM(B22,B20,B52,B125,B143,B145,B181)</f>
        <v>11142</v>
      </c>
      <c r="C186" s="78">
        <f>SUM(C22,C20,C52,C125,C143,C145,C181)</f>
        <v>104</v>
      </c>
      <c r="D186" s="78">
        <f>SUM(D22,D20,D52,D125,D143,D145,D181)</f>
        <v>3</v>
      </c>
      <c r="E186" s="78">
        <f>SUM(E22,E20,E52,E125,E143,E145,E181)</f>
        <v>409</v>
      </c>
      <c r="F186" s="78">
        <f>SUM(F22,F20,F52,F125,F143,F145,F181)</f>
        <v>13</v>
      </c>
      <c r="G186" s="78">
        <f>SUM(G22,G20,G52,G125,G143,G145,G181)</f>
        <v>0</v>
      </c>
      <c r="H186" s="78">
        <f>SUM(H22,H20,H52,H125,H143,H145,H181)</f>
        <v>707</v>
      </c>
      <c r="I186" s="78">
        <f>SUM(I22,I20,I52,I125,I143,I145,I181)</f>
        <v>13</v>
      </c>
      <c r="J186" s="78">
        <f>SUM(J22,J20,J52,J125,J143,J145,J181)</f>
        <v>0</v>
      </c>
      <c r="K186" s="78">
        <f>SUM(K22,K20,K52,K125,K143,K145,K181)</f>
        <v>488</v>
      </c>
      <c r="L186" s="78">
        <f>SUM(L22,L20,L52,L125,L143,L145,L181)</f>
        <v>14</v>
      </c>
      <c r="M186" s="78">
        <f>SUM(M22,M20,M52,M125,M143,M145,M181)</f>
        <v>0</v>
      </c>
      <c r="N186" s="78">
        <f>SUM(N22,N20,N52,N125,N143,N145,N181)</f>
        <v>1187</v>
      </c>
      <c r="O186" s="78">
        <f>SUM(O22,O20,O52,O125,O143,O145,O181)</f>
        <v>6</v>
      </c>
      <c r="P186" s="78">
        <f>SUM(P22,P20,P52,P125,P143,P145,P181)</f>
        <v>1</v>
      </c>
      <c r="Q186" s="78">
        <f>SUM(Q22,Q20,Q52,Q125,Q143,Q145,Q181)</f>
        <v>1476</v>
      </c>
      <c r="R186" s="78">
        <f>SUM(R22,R20,R52,R125,R143,R145,R181)</f>
        <v>8</v>
      </c>
      <c r="S186" s="78">
        <f>SUM(S22,S20,S52,S125,S143,S145,S181)</f>
        <v>0</v>
      </c>
      <c r="T186" s="78">
        <f>SUM(T22,T20,T52,T125,T143,T145,T181)</f>
        <v>1424</v>
      </c>
      <c r="U186" s="78">
        <f>SUM(U22,U20,U52,U125,U143,U145,U181)</f>
        <v>7</v>
      </c>
      <c r="V186" s="78">
        <f>SUM(V22,V20,V52,V125,V143,V145,V181)</f>
        <v>0</v>
      </c>
      <c r="W186" s="78">
        <f>SUM(W22,W20,W52,W125,W143,W145,W181)</f>
        <v>1115</v>
      </c>
      <c r="X186" s="78">
        <f>SUM(X22,X20,X52,X125,X143,X145,X181)</f>
        <v>8</v>
      </c>
      <c r="Y186" s="78">
        <f>SUM(Y22,Y20,Y52,Y125,Y143,Y145,Y181)</f>
        <v>0</v>
      </c>
      <c r="Z186" s="78">
        <f>SUM(Z22,Z20,Z52,Z125,Z143,Z145,Z181)</f>
        <v>1233</v>
      </c>
      <c r="AA186" s="78">
        <f>SUM(AA22,AA20,AA52,AA125,AA143,AA145,AA181)</f>
        <v>6</v>
      </c>
      <c r="AB186" s="78">
        <f>SUM(AB22,AB20,AB52,AB125,AB143,AB145,AB181)</f>
        <v>0</v>
      </c>
      <c r="AC186" s="78">
        <f>SUM(AC22,AC20,AC52,AC125,AC143,AC145,AC181)</f>
        <v>906</v>
      </c>
      <c r="AD186" s="78">
        <f>SUM(AD22,AD20,AD52,AD125,AD143,AD145,AD181)</f>
        <v>9</v>
      </c>
      <c r="AE186" s="78">
        <f>SUM(AE22,AE20,AE52,AE125,AE143,AE145,AE181)</f>
        <v>1</v>
      </c>
      <c r="AF186" s="78">
        <f>SUM(AF22,AF20,AF52,AF125,AF143,AF145,AF181)</f>
        <v>824</v>
      </c>
      <c r="AG186" s="78">
        <f>SUM(AG22,AG20,AG52,AG125,AG143,AG145,AG181)</f>
        <v>7</v>
      </c>
      <c r="AH186" s="78">
        <f>SUM(AH22,AH20,AH52,AH125,AH143,AH145,AH181)</f>
        <v>1</v>
      </c>
      <c r="AI186" s="78">
        <f>SUM(AI22,AI20,AI52,AI125,AI143,AI145,AI181)</f>
        <v>570</v>
      </c>
      <c r="AJ186" s="78">
        <f>SUM(AJ22,AJ20,AJ52,AJ125,AJ143,AJ145,AJ181)</f>
        <v>5</v>
      </c>
      <c r="AK186" s="78">
        <f>SUM(AK22,AK20,AK52,AK125,AK143,AK145,AK181)</f>
        <v>0</v>
      </c>
      <c r="AL186" s="78">
        <f>SUM(AL22,AL20,AL52,AL125,AL143,AL145,AL181)</f>
        <v>803</v>
      </c>
      <c r="AM186" s="78">
        <f>SUM(AM22,AM20,AM52,AM125,AM143,AM145,AM181)</f>
        <v>8</v>
      </c>
      <c r="AN186" s="78">
        <f>SUM(AN22,AN20,AN52,AN125,AN143,AN145,AN181)</f>
        <v>0</v>
      </c>
    </row>
    <row r="187" spans="1:40" hidden="1" x14ac:dyDescent="0.25">
      <c r="A187" s="40"/>
      <c r="B187" s="78"/>
      <c r="C187" s="79"/>
      <c r="D187" s="80"/>
      <c r="E187" s="11"/>
      <c r="F187" s="12"/>
      <c r="G187" s="19"/>
      <c r="H187" s="20"/>
      <c r="I187" s="12"/>
      <c r="J187" s="19"/>
      <c r="K187" s="20"/>
      <c r="L187" s="12"/>
      <c r="M187" s="19"/>
      <c r="N187" s="20"/>
      <c r="O187" s="12"/>
      <c r="P187" s="19"/>
      <c r="Q187" s="18"/>
      <c r="R187" s="10"/>
      <c r="S187" s="22"/>
      <c r="T187" s="18"/>
      <c r="U187" s="10"/>
      <c r="V187" s="22"/>
      <c r="W187" s="18"/>
      <c r="X187" s="10"/>
      <c r="Y187" s="22"/>
      <c r="Z187" s="18"/>
      <c r="AA187" s="10"/>
      <c r="AB187" s="22"/>
      <c r="AC187" s="18"/>
      <c r="AD187" s="10"/>
      <c r="AE187" s="22"/>
      <c r="AF187" s="18"/>
      <c r="AG187" s="10"/>
      <c r="AH187" s="22"/>
      <c r="AI187" s="18"/>
      <c r="AJ187" s="10"/>
      <c r="AK187" s="22"/>
      <c r="AL187" s="18"/>
      <c r="AM187" s="10"/>
      <c r="AN187" s="22"/>
    </row>
    <row r="188" spans="1:40" hidden="1" x14ac:dyDescent="0.25">
      <c r="A188" s="43" t="s">
        <v>315</v>
      </c>
      <c r="B188" s="162"/>
      <c r="C188" s="163"/>
      <c r="D188" s="164"/>
      <c r="E188" s="9"/>
      <c r="F188" s="10"/>
      <c r="G188" s="22"/>
      <c r="H188" s="18"/>
      <c r="I188" s="10"/>
      <c r="J188" s="22"/>
      <c r="K188" s="18"/>
      <c r="L188" s="10"/>
      <c r="M188" s="22"/>
      <c r="N188" s="18"/>
      <c r="O188" s="10"/>
      <c r="P188" s="22"/>
      <c r="Q188" s="18"/>
      <c r="R188" s="10"/>
      <c r="S188" s="22"/>
      <c r="T188" s="18"/>
      <c r="U188" s="10"/>
      <c r="V188" s="22"/>
      <c r="W188" s="18"/>
      <c r="X188" s="10"/>
      <c r="Y188" s="22"/>
      <c r="Z188" s="18"/>
      <c r="AA188" s="10"/>
      <c r="AB188" s="22"/>
      <c r="AC188" s="18"/>
      <c r="AD188" s="10"/>
      <c r="AE188" s="22"/>
      <c r="AF188" s="18"/>
      <c r="AG188" s="10"/>
      <c r="AH188" s="22"/>
      <c r="AI188" s="18"/>
      <c r="AJ188" s="10"/>
      <c r="AK188" s="22"/>
      <c r="AL188" s="18"/>
      <c r="AM188" s="10"/>
      <c r="AN188" s="22"/>
    </row>
    <row r="189" spans="1:40" s="87" customFormat="1" hidden="1" x14ac:dyDescent="0.25">
      <c r="A189" s="77" t="s">
        <v>180</v>
      </c>
      <c r="B189" s="108">
        <f>SUM(B3:B188)</f>
        <v>77078</v>
      </c>
      <c r="C189" s="109">
        <f t="shared" ref="C189:AH189" si="18">SUM(C3:C188)</f>
        <v>4206</v>
      </c>
      <c r="D189" s="89">
        <f t="shared" si="18"/>
        <v>202</v>
      </c>
      <c r="E189" s="110">
        <f t="shared" si="18"/>
        <v>4351</v>
      </c>
      <c r="F189" s="111">
        <f t="shared" si="18"/>
        <v>130</v>
      </c>
      <c r="G189" s="112">
        <f t="shared" si="18"/>
        <v>3</v>
      </c>
      <c r="H189" s="110">
        <f t="shared" si="18"/>
        <v>5155</v>
      </c>
      <c r="I189" s="111">
        <f t="shared" si="18"/>
        <v>148</v>
      </c>
      <c r="J189" s="112">
        <f t="shared" si="18"/>
        <v>4</v>
      </c>
      <c r="K189" s="110">
        <f t="shared" si="18"/>
        <v>4925</v>
      </c>
      <c r="L189" s="111">
        <f t="shared" si="18"/>
        <v>157</v>
      </c>
      <c r="M189" s="112">
        <f t="shared" si="18"/>
        <v>5</v>
      </c>
      <c r="N189" s="110">
        <f t="shared" si="18"/>
        <v>5991</v>
      </c>
      <c r="O189" s="111">
        <f t="shared" si="18"/>
        <v>94</v>
      </c>
      <c r="P189" s="112">
        <f t="shared" si="18"/>
        <v>13</v>
      </c>
      <c r="Q189" s="110">
        <f t="shared" si="18"/>
        <v>7843</v>
      </c>
      <c r="R189" s="111">
        <f t="shared" si="18"/>
        <v>211</v>
      </c>
      <c r="S189" s="112">
        <f t="shared" si="18"/>
        <v>24</v>
      </c>
      <c r="T189" s="110">
        <f t="shared" si="18"/>
        <v>7948</v>
      </c>
      <c r="U189" s="111">
        <f t="shared" si="18"/>
        <v>190</v>
      </c>
      <c r="V189" s="112">
        <f t="shared" si="18"/>
        <v>22</v>
      </c>
      <c r="W189" s="110">
        <f t="shared" si="18"/>
        <v>6742</v>
      </c>
      <c r="X189" s="111">
        <f t="shared" si="18"/>
        <v>227</v>
      </c>
      <c r="Y189" s="112">
        <f t="shared" si="18"/>
        <v>24</v>
      </c>
      <c r="Z189" s="110">
        <f t="shared" si="18"/>
        <v>7335</v>
      </c>
      <c r="AA189" s="111">
        <f t="shared" si="18"/>
        <v>235</v>
      </c>
      <c r="AB189" s="112">
        <f t="shared" si="18"/>
        <v>29</v>
      </c>
      <c r="AC189" s="110">
        <f t="shared" si="18"/>
        <v>7344</v>
      </c>
      <c r="AD189" s="111">
        <f t="shared" si="18"/>
        <v>483</v>
      </c>
      <c r="AE189" s="112">
        <f t="shared" si="18"/>
        <v>23</v>
      </c>
      <c r="AF189" s="110">
        <f t="shared" si="18"/>
        <v>6888</v>
      </c>
      <c r="AG189" s="111">
        <f t="shared" si="18"/>
        <v>844</v>
      </c>
      <c r="AH189" s="112">
        <f t="shared" si="18"/>
        <v>18</v>
      </c>
      <c r="AI189" s="110">
        <f t="shared" ref="AI189:AN189" si="19">SUM(AI3:AI188)</f>
        <v>5828</v>
      </c>
      <c r="AJ189" s="111">
        <f t="shared" si="19"/>
        <v>762</v>
      </c>
      <c r="AK189" s="112">
        <f t="shared" si="19"/>
        <v>23</v>
      </c>
      <c r="AL189" s="110">
        <f t="shared" si="19"/>
        <v>6751</v>
      </c>
      <c r="AM189" s="111">
        <f t="shared" si="19"/>
        <v>725</v>
      </c>
      <c r="AN189" s="112">
        <f t="shared" si="19"/>
        <v>14</v>
      </c>
    </row>
    <row r="190" spans="1:40" hidden="1" x14ac:dyDescent="0.25">
      <c r="A190" s="43">
        <f>SUM(E189,H189,K189,N189,Q189,T189,W189,Z189,AC189,AF189,AI189,AL189)</f>
        <v>77101</v>
      </c>
      <c r="B190" s="165"/>
      <c r="C190" s="166"/>
      <c r="D190" s="167"/>
      <c r="E190" s="9"/>
      <c r="F190" s="10"/>
      <c r="G190" s="22"/>
      <c r="H190" s="18"/>
      <c r="I190" s="10"/>
      <c r="J190" s="22"/>
      <c r="K190" s="18"/>
      <c r="L190" s="10"/>
      <c r="M190" s="22"/>
      <c r="N190" s="18"/>
      <c r="O190" s="10"/>
      <c r="P190" s="22"/>
      <c r="Q190" s="18"/>
      <c r="R190" s="10"/>
      <c r="S190" s="22"/>
      <c r="T190" s="18"/>
      <c r="U190" s="10"/>
      <c r="V190" s="22"/>
      <c r="W190" s="18"/>
      <c r="X190" s="10"/>
      <c r="Y190" s="22"/>
      <c r="Z190" s="18"/>
      <c r="AA190" s="10"/>
      <c r="AB190" s="22"/>
      <c r="AC190" s="18"/>
      <c r="AD190" s="10"/>
      <c r="AE190" s="22"/>
      <c r="AF190" s="18"/>
      <c r="AG190" s="10"/>
      <c r="AH190" s="22"/>
      <c r="AI190" s="18"/>
      <c r="AJ190" s="10"/>
      <c r="AK190" s="22"/>
      <c r="AL190" s="18"/>
      <c r="AM190" s="10"/>
      <c r="AN190" s="22"/>
    </row>
    <row r="191" spans="1:40" hidden="1" x14ac:dyDescent="0.25">
      <c r="A191" s="39" t="s">
        <v>181</v>
      </c>
      <c r="B191" s="108"/>
      <c r="C191" s="109"/>
      <c r="D191" s="89"/>
      <c r="E191" s="9"/>
      <c r="F191" s="10"/>
      <c r="G191" s="22"/>
      <c r="H191" s="18"/>
      <c r="I191" s="10"/>
      <c r="J191" s="22"/>
      <c r="K191" s="18"/>
      <c r="L191" s="10"/>
      <c r="M191" s="22"/>
      <c r="N191" s="18"/>
      <c r="O191" s="10"/>
      <c r="P191" s="22"/>
      <c r="Q191" s="18"/>
      <c r="R191" s="10"/>
      <c r="S191" s="22"/>
      <c r="T191" s="18"/>
      <c r="U191" s="10"/>
      <c r="V191" s="22"/>
      <c r="W191" s="18"/>
      <c r="X191" s="10"/>
      <c r="Y191" s="22"/>
      <c r="Z191" s="18"/>
      <c r="AA191" s="10"/>
      <c r="AB191" s="22"/>
      <c r="AC191" s="18"/>
      <c r="AD191" s="10"/>
      <c r="AE191" s="22"/>
      <c r="AF191" s="18"/>
      <c r="AG191" s="10"/>
      <c r="AH191" s="22"/>
      <c r="AI191" s="18"/>
      <c r="AJ191" s="10"/>
      <c r="AK191" s="22"/>
      <c r="AL191" s="18"/>
      <c r="AM191" s="10"/>
      <c r="AN191" s="22"/>
    </row>
    <row r="192" spans="1:40" hidden="1" x14ac:dyDescent="0.25">
      <c r="A192" s="43">
        <f>SUM(F189,G189,I189,J189,L189,M189,O189,P189,R189,S189,U189,V189,X189,Y189,AA189,AB189,AD189,AE189,AG189,AH189,AJ189,AK189,AM189,AN189)</f>
        <v>4408</v>
      </c>
      <c r="B192" s="156"/>
      <c r="C192" s="157"/>
      <c r="D192" s="158"/>
      <c r="E192" s="9"/>
      <c r="F192" s="10"/>
      <c r="G192" s="22"/>
      <c r="H192" s="18"/>
      <c r="I192" s="10"/>
      <c r="J192" s="22"/>
      <c r="K192" s="18"/>
      <c r="L192" s="10"/>
      <c r="M192" s="22"/>
      <c r="N192" s="18"/>
      <c r="O192" s="10"/>
      <c r="P192" s="22"/>
      <c r="Q192" s="18"/>
      <c r="R192" s="10"/>
      <c r="S192" s="22"/>
      <c r="T192" s="18"/>
      <c r="U192" s="10"/>
      <c r="V192" s="22"/>
      <c r="W192" s="18"/>
      <c r="X192" s="10"/>
      <c r="Y192" s="22"/>
      <c r="Z192" s="18"/>
      <c r="AA192" s="10"/>
      <c r="AB192" s="22"/>
      <c r="AC192" s="18"/>
      <c r="AD192" s="10"/>
      <c r="AE192" s="22"/>
      <c r="AF192" s="18"/>
      <c r="AG192" s="10"/>
      <c r="AH192" s="22"/>
      <c r="AI192" s="18"/>
      <c r="AJ192" s="10"/>
      <c r="AK192" s="22"/>
      <c r="AL192" s="18"/>
      <c r="AM192" s="10"/>
      <c r="AN192" s="22"/>
    </row>
    <row r="193" spans="1:40" ht="96.75" hidden="1" x14ac:dyDescent="0.25">
      <c r="A193" s="39" t="s">
        <v>195</v>
      </c>
      <c r="B193" s="153" t="s">
        <v>316</v>
      </c>
      <c r="C193" s="154" t="s">
        <v>67</v>
      </c>
      <c r="D193" s="155" t="s">
        <v>317</v>
      </c>
      <c r="E193" s="84">
        <v>2016</v>
      </c>
      <c r="F193" s="85"/>
      <c r="G193" s="86"/>
      <c r="H193" s="84">
        <v>2017</v>
      </c>
      <c r="I193" s="85"/>
      <c r="J193" s="86"/>
      <c r="K193" s="84">
        <v>2018</v>
      </c>
      <c r="L193" s="85"/>
      <c r="M193" s="86"/>
      <c r="N193" s="84">
        <v>2019</v>
      </c>
      <c r="O193" s="85"/>
      <c r="P193" s="86"/>
      <c r="Q193" s="9"/>
      <c r="R193" s="10"/>
      <c r="S193" s="22"/>
      <c r="T193" s="18"/>
      <c r="U193" s="10"/>
      <c r="V193" s="22"/>
      <c r="W193" s="18"/>
      <c r="X193" s="10"/>
      <c r="Y193" s="22"/>
      <c r="Z193" s="18"/>
      <c r="AA193" s="10"/>
      <c r="AB193" s="22"/>
      <c r="AC193" s="18"/>
      <c r="AD193" s="10"/>
      <c r="AE193" s="22"/>
      <c r="AF193" s="18"/>
      <c r="AG193" s="10"/>
      <c r="AH193" s="22"/>
      <c r="AI193" s="18"/>
      <c r="AJ193" s="10"/>
      <c r="AK193" s="22"/>
      <c r="AL193" s="18"/>
      <c r="AM193" s="10"/>
      <c r="AN193" s="22"/>
    </row>
    <row r="194" spans="1:40" hidden="1" x14ac:dyDescent="0.25">
      <c r="A194" s="43">
        <f>SUM(F189,I189,L189,O189,R189,U189,X189,AA189,AD189,AG189,AJ189,AM189)</f>
        <v>4206</v>
      </c>
      <c r="B194" s="150">
        <f>SUM(E194,H194,K194,N194,A190)</f>
        <v>138593</v>
      </c>
      <c r="C194" s="151">
        <f>SUM(F194,I194,L194,O194,A194)</f>
        <v>7671</v>
      </c>
      <c r="D194" s="152">
        <f>SUM(G194,J194,M194,P194,A196)</f>
        <v>274</v>
      </c>
      <c r="E194" s="84">
        <v>17</v>
      </c>
      <c r="F194" s="85">
        <v>1</v>
      </c>
      <c r="G194" s="86"/>
      <c r="H194" s="84">
        <v>6210</v>
      </c>
      <c r="I194" s="85">
        <v>491</v>
      </c>
      <c r="J194" s="86">
        <v>21</v>
      </c>
      <c r="K194" s="84">
        <v>18898</v>
      </c>
      <c r="L194" s="85">
        <v>1440</v>
      </c>
      <c r="M194" s="86">
        <v>26</v>
      </c>
      <c r="N194" s="84">
        <v>36367</v>
      </c>
      <c r="O194" s="85">
        <v>1533</v>
      </c>
      <c r="P194" s="86">
        <v>25</v>
      </c>
      <c r="Q194" s="9"/>
      <c r="R194" s="10"/>
      <c r="S194" s="22"/>
      <c r="T194" s="18"/>
      <c r="U194" s="10"/>
      <c r="V194" s="22"/>
      <c r="W194" s="18"/>
      <c r="X194" s="10"/>
      <c r="Y194" s="22"/>
      <c r="Z194" s="18"/>
      <c r="AA194" s="10"/>
      <c r="AB194" s="22"/>
      <c r="AC194" s="18"/>
      <c r="AD194" s="10"/>
      <c r="AE194" s="22"/>
      <c r="AF194" s="18"/>
      <c r="AG194" s="10"/>
      <c r="AH194" s="22"/>
      <c r="AI194" s="18"/>
      <c r="AJ194" s="10"/>
      <c r="AK194" s="22"/>
      <c r="AL194" s="18"/>
      <c r="AM194" s="10"/>
      <c r="AN194" s="22"/>
    </row>
    <row r="195" spans="1:40" hidden="1" x14ac:dyDescent="0.25">
      <c r="A195" s="39" t="s">
        <v>182</v>
      </c>
      <c r="B195" s="159"/>
      <c r="C195" s="160"/>
      <c r="D195" s="161"/>
      <c r="E195" s="9"/>
      <c r="F195" s="10"/>
      <c r="G195" s="22"/>
      <c r="H195" s="18"/>
      <c r="I195" s="10"/>
      <c r="J195" s="22"/>
      <c r="K195" s="18"/>
      <c r="L195" s="10"/>
      <c r="M195" s="22"/>
      <c r="N195" s="18"/>
      <c r="O195" s="10"/>
      <c r="P195" s="22"/>
      <c r="Q195" s="18"/>
      <c r="R195" s="10"/>
      <c r="S195" s="22"/>
      <c r="T195" s="18"/>
      <c r="U195" s="10"/>
      <c r="V195" s="22"/>
      <c r="W195" s="18"/>
      <c r="X195" s="10"/>
      <c r="Y195" s="22"/>
      <c r="Z195" s="18"/>
      <c r="AA195" s="10"/>
      <c r="AB195" s="22"/>
      <c r="AC195" s="18"/>
      <c r="AD195" s="10"/>
      <c r="AE195" s="22"/>
      <c r="AF195" s="18"/>
      <c r="AG195" s="10"/>
      <c r="AH195" s="22"/>
      <c r="AI195" s="18"/>
      <c r="AJ195" s="10"/>
      <c r="AK195" s="22"/>
      <c r="AL195" s="18"/>
      <c r="AM195" s="10"/>
      <c r="AN195" s="22"/>
    </row>
    <row r="196" spans="1:40" hidden="1" x14ac:dyDescent="0.25">
      <c r="A196" s="43">
        <f>SUM(G189,J189,M189,P189,S189,V189,Y189,AB189,AE189,AH189,AK189,AN189)</f>
        <v>202</v>
      </c>
      <c r="B196" s="150"/>
      <c r="C196" s="151"/>
      <c r="D196" s="152"/>
      <c r="E196" s="9"/>
      <c r="F196" s="10"/>
      <c r="G196" s="22"/>
      <c r="H196" s="18"/>
      <c r="I196" s="10"/>
      <c r="J196" s="22"/>
      <c r="K196" s="18"/>
      <c r="L196" s="10"/>
      <c r="M196" s="22"/>
      <c r="N196" s="18"/>
      <c r="O196" s="10"/>
      <c r="P196" s="22"/>
      <c r="Q196" s="18"/>
      <c r="R196" s="10"/>
      <c r="S196" s="22"/>
      <c r="T196" s="18"/>
      <c r="U196" s="10"/>
      <c r="V196" s="22"/>
      <c r="W196" s="18"/>
      <c r="X196" s="10"/>
      <c r="Y196" s="22"/>
      <c r="Z196" s="18"/>
      <c r="AA196" s="10"/>
      <c r="AB196" s="22"/>
      <c r="AC196" s="18"/>
      <c r="AD196" s="10"/>
      <c r="AE196" s="22"/>
      <c r="AF196" s="18"/>
      <c r="AG196" s="10"/>
      <c r="AH196" s="22"/>
      <c r="AI196" s="18"/>
      <c r="AJ196" s="10"/>
      <c r="AK196" s="22"/>
      <c r="AL196" s="18"/>
      <c r="AM196" s="10"/>
      <c r="AN196" s="22"/>
    </row>
    <row r="197" spans="1:40" hidden="1" x14ac:dyDescent="0.25">
      <c r="B197" s="108"/>
      <c r="C197" s="109"/>
      <c r="D197" s="89"/>
      <c r="E197" s="9"/>
      <c r="F197" s="10"/>
      <c r="G197" s="22"/>
      <c r="H197" s="18"/>
      <c r="I197" s="10"/>
      <c r="J197" s="22"/>
      <c r="K197" s="18"/>
      <c r="L197" s="10"/>
      <c r="M197" s="22"/>
      <c r="N197" s="18"/>
      <c r="O197" s="10"/>
      <c r="P197" s="22"/>
      <c r="Q197" s="18"/>
      <c r="R197" s="10"/>
      <c r="S197" s="22"/>
      <c r="T197" s="18"/>
      <c r="U197" s="10"/>
      <c r="V197" s="22"/>
      <c r="W197" s="18"/>
      <c r="X197" s="10"/>
      <c r="Y197" s="22"/>
      <c r="Z197" s="18"/>
      <c r="AA197" s="10"/>
      <c r="AB197" s="22"/>
      <c r="AC197" s="18"/>
      <c r="AD197" s="10"/>
      <c r="AE197" s="22"/>
      <c r="AF197" s="18"/>
      <c r="AG197" s="10"/>
      <c r="AH197" s="22"/>
      <c r="AI197" s="18"/>
      <c r="AJ197" s="10"/>
      <c r="AK197" s="22"/>
      <c r="AL197" s="18"/>
      <c r="AM197" s="10"/>
      <c r="AN197" s="22"/>
    </row>
    <row r="198" spans="1:40" hidden="1" x14ac:dyDescent="0.25">
      <c r="A198" s="39" t="s">
        <v>211</v>
      </c>
      <c r="E198" s="7"/>
      <c r="F198" s="7"/>
      <c r="G198" s="7"/>
      <c r="H198" s="6"/>
      <c r="I198" s="6"/>
      <c r="J198" s="6"/>
      <c r="K198" s="6"/>
      <c r="L198" s="6"/>
      <c r="M198" s="6"/>
      <c r="N198" s="6"/>
      <c r="O198" s="6"/>
      <c r="P198" s="6"/>
    </row>
    <row r="199" spans="1:40" hidden="1" x14ac:dyDescent="0.25">
      <c r="A199" s="39" t="s">
        <v>184</v>
      </c>
      <c r="E199" s="7"/>
      <c r="F199" s="7"/>
      <c r="G199" s="7"/>
      <c r="H199" s="6"/>
      <c r="I199" s="6"/>
      <c r="J199" s="6"/>
      <c r="K199" s="6"/>
      <c r="L199" s="6"/>
      <c r="M199" s="6"/>
      <c r="N199" s="6"/>
      <c r="O199" s="6"/>
      <c r="P199" s="6"/>
    </row>
    <row r="200" spans="1:40" hidden="1" x14ac:dyDescent="0.25">
      <c r="A200" s="43">
        <f>SUM(E189,H189,K189,N189,Q189,T189,W189,Z189,AC189)</f>
        <v>57634</v>
      </c>
      <c r="B200" s="107"/>
      <c r="C200" s="107"/>
      <c r="D200" s="107"/>
      <c r="E200" s="7"/>
      <c r="F200" s="7"/>
      <c r="G200" s="7"/>
      <c r="H200" s="6"/>
      <c r="I200" s="6"/>
      <c r="J200" s="6"/>
      <c r="K200" s="6"/>
      <c r="L200" s="6"/>
      <c r="M200" s="6"/>
      <c r="N200" s="6"/>
      <c r="O200" s="6"/>
      <c r="P200" s="6"/>
    </row>
    <row r="201" spans="1:40" hidden="1" x14ac:dyDescent="0.25">
      <c r="A201" s="39" t="s">
        <v>185</v>
      </c>
      <c r="E201" s="7"/>
      <c r="F201" s="7"/>
      <c r="G201" s="7"/>
      <c r="H201" s="6"/>
      <c r="I201" s="6"/>
      <c r="J201" s="6"/>
      <c r="K201" s="6"/>
      <c r="L201" s="6"/>
      <c r="M201" s="6"/>
      <c r="N201" s="6"/>
      <c r="O201" s="6"/>
      <c r="P201" s="6"/>
    </row>
    <row r="202" spans="1:40" hidden="1" x14ac:dyDescent="0.25">
      <c r="A202" s="43">
        <f>SUM(F189,G189,I189,J189,L189,M189,O189,P189,R189,S189,U189,V189,X189,Y189,AA189,AB189,AD189,AE189)</f>
        <v>2022</v>
      </c>
      <c r="B202" s="107"/>
      <c r="C202" s="107"/>
      <c r="D202" s="107"/>
      <c r="E202" s="7"/>
      <c r="F202" s="7"/>
      <c r="G202" s="7"/>
      <c r="H202" s="6"/>
      <c r="I202" s="6"/>
      <c r="J202" s="6"/>
      <c r="K202" s="6"/>
      <c r="L202" s="6"/>
      <c r="M202" s="6"/>
      <c r="N202" s="6"/>
      <c r="O202" s="6"/>
      <c r="P202" s="6"/>
    </row>
    <row r="203" spans="1:40" x14ac:dyDescent="0.25">
      <c r="E203" s="7"/>
      <c r="F203" s="7"/>
      <c r="G203" s="7"/>
      <c r="H203" s="6"/>
      <c r="I203" s="6"/>
      <c r="J203" s="6"/>
      <c r="K203" s="6"/>
      <c r="L203" s="6"/>
      <c r="M203" s="6"/>
      <c r="N203" s="6"/>
      <c r="O203" s="6"/>
      <c r="P203" s="6"/>
    </row>
    <row r="204" spans="1:40" x14ac:dyDescent="0.25">
      <c r="E204" s="7"/>
      <c r="F204" s="7"/>
      <c r="G204" s="7"/>
      <c r="H204" s="6"/>
      <c r="I204" s="6"/>
      <c r="J204" s="6"/>
      <c r="K204" s="6"/>
      <c r="L204" s="6"/>
      <c r="M204" s="6"/>
      <c r="N204" s="6"/>
      <c r="O204" s="6"/>
      <c r="P204" s="6"/>
    </row>
    <row r="205" spans="1:40" x14ac:dyDescent="0.25">
      <c r="E205" s="7"/>
      <c r="F205" s="7"/>
      <c r="G205" s="7"/>
      <c r="H205" s="6"/>
      <c r="I205" s="6"/>
      <c r="J205" s="6"/>
      <c r="K205" s="6"/>
      <c r="L205" s="6"/>
      <c r="M205" s="6"/>
      <c r="N205" s="6"/>
      <c r="O205" s="6"/>
      <c r="P205" s="6"/>
    </row>
    <row r="206" spans="1:40" x14ac:dyDescent="0.25">
      <c r="E206" s="7"/>
      <c r="F206" s="7"/>
      <c r="G206" s="7"/>
      <c r="H206" s="6"/>
      <c r="I206" s="6"/>
      <c r="J206" s="6"/>
      <c r="K206" s="6"/>
      <c r="L206" s="6"/>
      <c r="M206" s="6"/>
      <c r="N206" s="6"/>
      <c r="O206" s="6"/>
      <c r="P206" s="6"/>
    </row>
    <row r="207" spans="1:40" x14ac:dyDescent="0.25">
      <c r="E207" s="7"/>
      <c r="F207" s="7"/>
      <c r="G207" s="7"/>
      <c r="H207" s="6"/>
      <c r="I207" s="6"/>
      <c r="J207" s="6"/>
      <c r="K207" s="6"/>
      <c r="L207" s="6"/>
      <c r="M207" s="6"/>
      <c r="N207" s="6"/>
      <c r="O207" s="6"/>
      <c r="P207" s="6"/>
    </row>
    <row r="208" spans="1:40" x14ac:dyDescent="0.25">
      <c r="E208" s="7"/>
      <c r="F208" s="7"/>
      <c r="G208" s="7"/>
      <c r="H208" s="6"/>
      <c r="I208" s="6"/>
      <c r="J208" s="6"/>
      <c r="K208" s="6"/>
      <c r="L208" s="6"/>
      <c r="M208" s="6"/>
      <c r="N208" s="6"/>
      <c r="O208" s="6"/>
      <c r="P208" s="6"/>
    </row>
    <row r="209" spans="5:35" x14ac:dyDescent="0.25">
      <c r="E209" s="7"/>
      <c r="F209" s="7"/>
      <c r="G209" s="7"/>
      <c r="H209" s="6"/>
      <c r="I209" s="6"/>
      <c r="J209" s="6"/>
      <c r="K209" s="6"/>
      <c r="L209" s="6"/>
      <c r="M209" s="6"/>
      <c r="N209" s="6"/>
      <c r="O209" s="6"/>
      <c r="P209" s="6"/>
    </row>
    <row r="210" spans="5:35" x14ac:dyDescent="0.25">
      <c r="E210" s="7"/>
      <c r="F210" s="7"/>
      <c r="G210" s="7"/>
      <c r="H210" s="6"/>
      <c r="I210" s="6"/>
      <c r="J210" s="6"/>
      <c r="K210" s="6"/>
      <c r="L210" s="6"/>
      <c r="M210" s="6"/>
      <c r="N210" s="6"/>
      <c r="O210" s="6"/>
      <c r="P210" s="6"/>
    </row>
    <row r="211" spans="5:35" x14ac:dyDescent="0.25">
      <c r="E211" s="7"/>
      <c r="F211" s="7"/>
      <c r="G211" s="7"/>
      <c r="H211" s="6"/>
      <c r="I211" s="6"/>
      <c r="J211" s="6"/>
      <c r="K211" s="6"/>
      <c r="L211" s="6"/>
      <c r="M211" s="6"/>
      <c r="N211" s="6"/>
      <c r="O211" s="6"/>
      <c r="P211" s="6"/>
      <c r="X211" t="s">
        <v>324</v>
      </c>
      <c r="Y211" t="s">
        <v>325</v>
      </c>
      <c r="Z211" t="s">
        <v>326</v>
      </c>
      <c r="AA211" t="s">
        <v>327</v>
      </c>
      <c r="AB211" t="s">
        <v>328</v>
      </c>
      <c r="AC211" t="s">
        <v>329</v>
      </c>
      <c r="AD211" t="s">
        <v>330</v>
      </c>
      <c r="AE211" t="s">
        <v>331</v>
      </c>
      <c r="AF211" t="s">
        <v>332</v>
      </c>
      <c r="AG211" t="s">
        <v>333</v>
      </c>
      <c r="AH211" t="s">
        <v>334</v>
      </c>
      <c r="AI211" t="s">
        <v>335</v>
      </c>
    </row>
    <row r="212" spans="5:35" x14ac:dyDescent="0.25">
      <c r="E212" s="7"/>
      <c r="F212" s="7"/>
      <c r="G212" s="7"/>
      <c r="H212" s="6"/>
      <c r="I212" s="6"/>
      <c r="J212" s="6"/>
      <c r="K212" s="6"/>
      <c r="L212" s="6"/>
      <c r="M212" s="6"/>
      <c r="N212" s="6"/>
      <c r="O212" s="6"/>
      <c r="P212" s="6"/>
    </row>
    <row r="213" spans="5:35" x14ac:dyDescent="0.25">
      <c r="E213" s="7"/>
      <c r="F213" s="7"/>
      <c r="G213" s="7"/>
      <c r="H213" s="6"/>
      <c r="I213" s="6"/>
      <c r="J213" s="6"/>
      <c r="K213" s="6"/>
      <c r="L213" s="6"/>
      <c r="M213" s="6"/>
      <c r="N213" s="6"/>
      <c r="O213" s="6"/>
      <c r="P213" s="6"/>
    </row>
    <row r="214" spans="5:35" x14ac:dyDescent="0.25">
      <c r="E214" s="7"/>
      <c r="F214" s="7"/>
      <c r="G214" s="7"/>
      <c r="H214" s="6"/>
      <c r="I214" s="6"/>
      <c r="J214" s="6"/>
      <c r="K214" s="6"/>
      <c r="L214" s="6"/>
      <c r="M214" s="6"/>
      <c r="N214" s="6"/>
      <c r="O214" s="6"/>
      <c r="P214" s="6"/>
    </row>
    <row r="215" spans="5:35" x14ac:dyDescent="0.25">
      <c r="E215" s="7"/>
      <c r="F215" s="7"/>
      <c r="G215" s="7"/>
      <c r="H215" s="6"/>
      <c r="I215" s="6"/>
      <c r="J215" s="6"/>
      <c r="K215" s="6"/>
      <c r="L215" s="6"/>
      <c r="M215" s="6"/>
      <c r="N215" s="6"/>
      <c r="O215" s="6"/>
      <c r="P215" s="6"/>
    </row>
    <row r="216" spans="5:35" x14ac:dyDescent="0.25">
      <c r="E216" s="7"/>
      <c r="F216" s="7"/>
      <c r="G216" s="7"/>
      <c r="H216" s="6"/>
      <c r="I216" s="6"/>
      <c r="J216" s="6"/>
      <c r="K216" s="6"/>
      <c r="L216" s="6"/>
      <c r="M216" s="6"/>
      <c r="N216" s="6"/>
      <c r="O216" s="6"/>
      <c r="P216" s="6"/>
    </row>
    <row r="217" spans="5:35" x14ac:dyDescent="0.25">
      <c r="E217" s="7"/>
      <c r="F217" s="7"/>
      <c r="G217" s="7"/>
      <c r="H217" s="6"/>
      <c r="I217" s="6"/>
      <c r="J217" s="6"/>
      <c r="K217" s="6"/>
      <c r="L217" s="6"/>
      <c r="M217" s="6"/>
      <c r="N217" s="6"/>
      <c r="O217" s="6"/>
      <c r="P217" s="6"/>
    </row>
    <row r="218" spans="5:35" x14ac:dyDescent="0.25">
      <c r="E218" s="7"/>
      <c r="F218" s="7"/>
      <c r="G218" s="7"/>
      <c r="H218" s="6"/>
      <c r="I218" s="6"/>
      <c r="J218" s="6"/>
      <c r="K218" s="6"/>
      <c r="L218" s="6"/>
      <c r="M218" s="6"/>
      <c r="N218" s="6"/>
      <c r="O218" s="6"/>
      <c r="P218" s="6"/>
    </row>
    <row r="219" spans="5:35" x14ac:dyDescent="0.25">
      <c r="E219" s="7"/>
      <c r="F219" s="7"/>
      <c r="G219" s="7"/>
      <c r="H219" s="6"/>
      <c r="I219" s="6"/>
      <c r="J219" s="6"/>
      <c r="K219" s="6"/>
      <c r="L219" s="6"/>
      <c r="M219" s="6"/>
      <c r="N219" s="6"/>
      <c r="O219" s="6"/>
      <c r="P219" s="6"/>
    </row>
    <row r="220" spans="5:35" x14ac:dyDescent="0.25">
      <c r="E220" s="7"/>
      <c r="F220" s="7"/>
      <c r="G220" s="7"/>
      <c r="H220" s="6"/>
      <c r="I220" s="6"/>
      <c r="J220" s="6"/>
      <c r="K220" s="6"/>
      <c r="L220" s="6"/>
      <c r="M220" s="6"/>
      <c r="N220" s="6"/>
      <c r="O220" s="6"/>
      <c r="P220" s="6"/>
    </row>
    <row r="221" spans="5:35" x14ac:dyDescent="0.25">
      <c r="E221" s="7"/>
      <c r="F221" s="7"/>
      <c r="G221" s="7"/>
      <c r="H221" s="6"/>
      <c r="I221" s="6"/>
      <c r="J221" s="6"/>
      <c r="K221" s="6"/>
      <c r="L221" s="6"/>
      <c r="M221" s="6"/>
      <c r="N221" s="6"/>
      <c r="O221" s="6"/>
      <c r="P221" s="6"/>
    </row>
    <row r="222" spans="5:35" x14ac:dyDescent="0.25">
      <c r="E222" s="7"/>
      <c r="F222" s="7"/>
      <c r="G222" s="7"/>
      <c r="H222" s="6"/>
      <c r="I222" s="6"/>
      <c r="J222" s="6"/>
      <c r="K222" s="6"/>
      <c r="L222" s="6"/>
      <c r="M222" s="6"/>
      <c r="N222" s="6"/>
      <c r="O222" s="6"/>
      <c r="P222" s="6"/>
    </row>
    <row r="223" spans="5:35" x14ac:dyDescent="0.25">
      <c r="E223" s="7"/>
      <c r="F223" s="7"/>
      <c r="G223" s="7"/>
      <c r="H223" s="6"/>
      <c r="I223" s="6"/>
      <c r="J223" s="6"/>
      <c r="K223" s="6"/>
      <c r="L223" s="6"/>
      <c r="M223" s="6"/>
      <c r="N223" s="6"/>
      <c r="O223" s="6"/>
      <c r="P223" s="6"/>
    </row>
    <row r="224" spans="5:35" x14ac:dyDescent="0.25">
      <c r="E224" s="7"/>
      <c r="F224" s="7"/>
      <c r="G224" s="7"/>
      <c r="H224" s="6"/>
      <c r="I224" s="6"/>
      <c r="J224" s="6"/>
      <c r="K224" s="6"/>
      <c r="L224" s="6"/>
      <c r="M224" s="6"/>
      <c r="N224" s="6"/>
      <c r="O224" s="6"/>
      <c r="P224" s="6"/>
    </row>
    <row r="225" spans="5:16" x14ac:dyDescent="0.25">
      <c r="E225" s="7"/>
      <c r="F225" s="7"/>
      <c r="G225" s="7"/>
      <c r="H225" s="6"/>
      <c r="I225" s="6"/>
      <c r="J225" s="6"/>
      <c r="K225" s="6"/>
      <c r="L225" s="6"/>
      <c r="M225" s="6"/>
      <c r="N225" s="6"/>
      <c r="O225" s="6"/>
      <c r="P225" s="6"/>
    </row>
    <row r="226" spans="5:16" x14ac:dyDescent="0.25">
      <c r="E226" s="7"/>
      <c r="F226" s="7"/>
      <c r="G226" s="7"/>
      <c r="H226" s="6"/>
      <c r="I226" s="6"/>
      <c r="J226" s="6"/>
      <c r="K226" s="6"/>
      <c r="L226" s="6"/>
      <c r="M226" s="6"/>
      <c r="N226" s="6"/>
      <c r="O226" s="6"/>
      <c r="P226" s="6"/>
    </row>
    <row r="227" spans="5:16" x14ac:dyDescent="0.25">
      <c r="E227" s="7"/>
      <c r="F227" s="7"/>
      <c r="G227" s="7"/>
      <c r="H227" s="6"/>
      <c r="I227" s="6"/>
      <c r="J227" s="6"/>
      <c r="K227" s="6"/>
      <c r="L227" s="6"/>
      <c r="M227" s="6"/>
      <c r="N227" s="6"/>
      <c r="O227" s="6"/>
      <c r="P227" s="6"/>
    </row>
    <row r="228" spans="5:16" x14ac:dyDescent="0.25">
      <c r="E228" s="7"/>
      <c r="F228" s="7"/>
      <c r="G228" s="7"/>
      <c r="H228" s="6"/>
      <c r="I228" s="6"/>
      <c r="J228" s="6"/>
      <c r="K228" s="6"/>
      <c r="L228" s="6"/>
      <c r="M228" s="6"/>
      <c r="N228" s="6"/>
      <c r="O228" s="6"/>
      <c r="P228" s="6"/>
    </row>
    <row r="229" spans="5:16" x14ac:dyDescent="0.25">
      <c r="E229" s="7"/>
      <c r="F229" s="7"/>
      <c r="G229" s="7"/>
      <c r="H229" s="6"/>
      <c r="I229" s="6"/>
      <c r="J229" s="6"/>
      <c r="K229" s="6"/>
      <c r="L229" s="6"/>
      <c r="M229" s="6"/>
      <c r="N229" s="6"/>
      <c r="O229" s="6"/>
      <c r="P229" s="6"/>
    </row>
    <row r="230" spans="5:16" x14ac:dyDescent="0.25">
      <c r="E230" s="7"/>
      <c r="F230" s="7"/>
      <c r="G230" s="7"/>
      <c r="H230" s="6"/>
      <c r="I230" s="6"/>
      <c r="J230" s="6"/>
      <c r="K230" s="6"/>
      <c r="L230" s="6"/>
      <c r="M230" s="6"/>
      <c r="N230" s="6"/>
      <c r="O230" s="6"/>
      <c r="P230" s="6"/>
    </row>
    <row r="231" spans="5:16" x14ac:dyDescent="0.25">
      <c r="E231" s="7"/>
      <c r="F231" s="7"/>
      <c r="G231" s="7"/>
      <c r="H231" s="6"/>
      <c r="I231" s="6"/>
      <c r="J231" s="6"/>
      <c r="K231" s="6"/>
      <c r="L231" s="6"/>
      <c r="M231" s="6"/>
      <c r="N231" s="6"/>
      <c r="O231" s="6"/>
      <c r="P231" s="6"/>
    </row>
    <row r="232" spans="5:16" x14ac:dyDescent="0.25">
      <c r="E232" s="7"/>
      <c r="F232" s="7"/>
      <c r="G232" s="7"/>
      <c r="H232" s="6"/>
      <c r="I232" s="6"/>
      <c r="J232" s="6"/>
      <c r="K232" s="6"/>
      <c r="L232" s="6"/>
      <c r="M232" s="6"/>
      <c r="N232" s="6"/>
      <c r="O232" s="6"/>
      <c r="P232" s="6"/>
    </row>
    <row r="233" spans="5:16" x14ac:dyDescent="0.25">
      <c r="E233" s="7"/>
      <c r="F233" s="7"/>
      <c r="G233" s="7"/>
      <c r="H233" s="6"/>
      <c r="I233" s="6"/>
      <c r="J233" s="6"/>
      <c r="K233" s="6"/>
      <c r="L233" s="6"/>
      <c r="M233" s="6"/>
      <c r="N233" s="6"/>
      <c r="O233" s="6"/>
      <c r="P233" s="6"/>
    </row>
    <row r="234" spans="5:16" x14ac:dyDescent="0.25">
      <c r="E234" s="7"/>
      <c r="F234" s="7"/>
      <c r="G234" s="7"/>
      <c r="H234" s="6"/>
      <c r="I234" s="6"/>
      <c r="J234" s="6"/>
      <c r="K234" s="6"/>
      <c r="L234" s="6"/>
      <c r="M234" s="6"/>
      <c r="N234" s="6"/>
      <c r="O234" s="6"/>
      <c r="P234" s="6"/>
    </row>
    <row r="235" spans="5:16" x14ac:dyDescent="0.25">
      <c r="E235" s="7"/>
      <c r="F235" s="7"/>
      <c r="G235" s="7"/>
      <c r="H235" s="6"/>
      <c r="I235" s="6"/>
      <c r="J235" s="6"/>
      <c r="K235" s="6"/>
      <c r="L235" s="6"/>
      <c r="M235" s="6"/>
      <c r="N235" s="6"/>
      <c r="O235" s="6"/>
      <c r="P235" s="6"/>
    </row>
    <row r="236" spans="5:16" x14ac:dyDescent="0.25">
      <c r="E236" s="7"/>
      <c r="F236" s="7"/>
      <c r="G236" s="7"/>
      <c r="H236" s="6"/>
      <c r="I236" s="6"/>
      <c r="J236" s="6"/>
      <c r="K236" s="6"/>
      <c r="L236" s="6"/>
      <c r="M236" s="6"/>
      <c r="N236" s="6"/>
      <c r="O236" s="6"/>
      <c r="P236" s="6"/>
    </row>
    <row r="237" spans="5:16" x14ac:dyDescent="0.25">
      <c r="E237" s="7"/>
      <c r="F237" s="7"/>
      <c r="G237" s="7"/>
      <c r="H237" s="6"/>
      <c r="I237" s="6"/>
      <c r="J237" s="6"/>
      <c r="K237" s="6"/>
      <c r="L237" s="6"/>
      <c r="M237" s="6"/>
      <c r="N237" s="6"/>
      <c r="O237" s="6"/>
      <c r="P237" s="6"/>
    </row>
    <row r="238" spans="5:16" x14ac:dyDescent="0.25">
      <c r="E238" s="7"/>
      <c r="F238" s="7"/>
      <c r="G238" s="7"/>
      <c r="H238" s="6"/>
      <c r="I238" s="6"/>
      <c r="J238" s="6"/>
      <c r="K238" s="6"/>
      <c r="L238" s="6"/>
      <c r="M238" s="6"/>
      <c r="N238" s="6"/>
      <c r="O238" s="6"/>
      <c r="P238" s="6"/>
    </row>
    <row r="239" spans="5:16" x14ac:dyDescent="0.25">
      <c r="E239" s="7"/>
      <c r="F239" s="7"/>
      <c r="G239" s="7"/>
      <c r="H239" s="6"/>
      <c r="I239" s="6"/>
      <c r="J239" s="6"/>
      <c r="K239" s="6"/>
      <c r="L239" s="6"/>
      <c r="M239" s="6"/>
      <c r="N239" s="6"/>
      <c r="O239" s="6"/>
      <c r="P239" s="6"/>
    </row>
  </sheetData>
  <autoFilter ref="A2:AN183" xr:uid="{86A99B95-869F-402A-A077-148B8649ADC2}">
    <filterColumn colId="0">
      <filters>
        <filter val="Baycare Hospital Eds"/>
        <filter val="Boley Centers                    Kevin Marrone 727-821-4819 x5718"/>
        <filter val="Community Health Centers Pinellas"/>
        <filter val="Operation PAR"/>
        <filter val="Recovery Epicenter Foundation    Called and left message on 2/11/2021"/>
        <filter val="Refuge Poor Peoples Outreach"/>
        <filter val="Westcare / Gulfcoast of Florida"/>
      </filters>
    </filterColumn>
  </autoFilter>
  <sortState xmlns:xlrd2="http://schemas.microsoft.com/office/spreadsheetml/2017/richdata2" ref="A3:AN181">
    <sortCondition ref="A3"/>
  </sortState>
  <mergeCells count="13">
    <mergeCell ref="B1:D1"/>
    <mergeCell ref="AL1:AN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B8A0-53CE-4D89-90A6-C4D901318BEC}">
  <sheetPr filterMode="1"/>
  <dimension ref="A1:AO194"/>
  <sheetViews>
    <sheetView showGridLines="0" topLeftCell="P1" zoomScale="120" zoomScaleNormal="120" workbookViewId="0">
      <pane ySplit="2" topLeftCell="A12" activePane="bottomLeft" state="frozen"/>
      <selection pane="bottomLeft" activeCell="AF138" sqref="AF138"/>
    </sheetView>
  </sheetViews>
  <sheetFormatPr defaultRowHeight="15" x14ac:dyDescent="0.25"/>
  <cols>
    <col min="1" max="1" width="45" style="14" customWidth="1"/>
    <col min="2" max="3" width="8.28515625" style="8" customWidth="1"/>
    <col min="4" max="4" width="8.28515625" style="13" customWidth="1"/>
    <col min="5" max="37" width="8.28515625" customWidth="1"/>
    <col min="38" max="39" width="8.28515625" style="87" customWidth="1"/>
    <col min="40" max="40" width="9.140625" style="87"/>
  </cols>
  <sheetData>
    <row r="1" spans="1:40" s="5" customFormat="1" ht="15.75" thickBot="1" x14ac:dyDescent="0.3">
      <c r="A1" s="23" t="s">
        <v>69</v>
      </c>
      <c r="B1" s="172">
        <v>43466</v>
      </c>
      <c r="C1" s="172"/>
      <c r="D1" s="172"/>
      <c r="E1" s="172">
        <v>43497</v>
      </c>
      <c r="F1" s="172"/>
      <c r="G1" s="172"/>
      <c r="H1" s="172">
        <v>43525</v>
      </c>
      <c r="I1" s="172"/>
      <c r="J1" s="172"/>
      <c r="K1" s="172">
        <v>43556</v>
      </c>
      <c r="L1" s="172"/>
      <c r="M1" s="172"/>
      <c r="N1" s="171">
        <v>43586</v>
      </c>
      <c r="O1" s="171"/>
      <c r="P1" s="171"/>
      <c r="Q1" s="171">
        <v>43617</v>
      </c>
      <c r="R1" s="171"/>
      <c r="S1" s="171"/>
      <c r="T1" s="171">
        <v>43647</v>
      </c>
      <c r="U1" s="171"/>
      <c r="V1" s="171"/>
      <c r="W1" s="171">
        <v>43678</v>
      </c>
      <c r="X1" s="171"/>
      <c r="Y1" s="171"/>
      <c r="Z1" s="171">
        <v>43709</v>
      </c>
      <c r="AA1" s="171"/>
      <c r="AB1" s="171"/>
      <c r="AC1" s="171">
        <v>43739</v>
      </c>
      <c r="AD1" s="171"/>
      <c r="AE1" s="171"/>
      <c r="AF1" s="171">
        <v>43770</v>
      </c>
      <c r="AG1" s="171"/>
      <c r="AH1" s="171"/>
      <c r="AI1" s="171">
        <v>43800</v>
      </c>
      <c r="AJ1" s="171"/>
      <c r="AK1" s="171"/>
      <c r="AL1" s="75"/>
      <c r="AM1" s="75"/>
      <c r="AN1" s="75"/>
    </row>
    <row r="2" spans="1:40" s="3" customFormat="1" ht="84" x14ac:dyDescent="0.2">
      <c r="A2" s="24" t="s">
        <v>137</v>
      </c>
      <c r="B2" s="30">
        <v>43466</v>
      </c>
      <c r="C2" s="31" t="s">
        <v>67</v>
      </c>
      <c r="D2" s="32" t="s">
        <v>68</v>
      </c>
      <c r="E2" s="30" t="s">
        <v>63</v>
      </c>
      <c r="F2" s="33" t="s">
        <v>67</v>
      </c>
      <c r="G2" s="34" t="s">
        <v>68</v>
      </c>
      <c r="H2" s="35" t="s">
        <v>63</v>
      </c>
      <c r="I2" s="33" t="s">
        <v>67</v>
      </c>
      <c r="J2" s="34" t="s">
        <v>68</v>
      </c>
      <c r="K2" s="35" t="s">
        <v>63</v>
      </c>
      <c r="L2" s="33" t="s">
        <v>67</v>
      </c>
      <c r="M2" s="34" t="s">
        <v>68</v>
      </c>
      <c r="N2" s="35" t="s">
        <v>63</v>
      </c>
      <c r="O2" s="33" t="s">
        <v>67</v>
      </c>
      <c r="P2" s="34" t="s">
        <v>68</v>
      </c>
      <c r="Q2" s="35" t="s">
        <v>63</v>
      </c>
      <c r="R2" s="33" t="s">
        <v>67</v>
      </c>
      <c r="S2" s="34" t="s">
        <v>68</v>
      </c>
      <c r="T2" s="35" t="s">
        <v>63</v>
      </c>
      <c r="U2" s="33" t="s">
        <v>67</v>
      </c>
      <c r="V2" s="34" t="s">
        <v>68</v>
      </c>
      <c r="W2" s="35" t="s">
        <v>63</v>
      </c>
      <c r="X2" s="33" t="s">
        <v>67</v>
      </c>
      <c r="Y2" s="34" t="s">
        <v>68</v>
      </c>
      <c r="Z2" s="35" t="s">
        <v>63</v>
      </c>
      <c r="AA2" s="33" t="s">
        <v>67</v>
      </c>
      <c r="AB2" s="34" t="s">
        <v>68</v>
      </c>
      <c r="AC2" s="35" t="s">
        <v>63</v>
      </c>
      <c r="AD2" s="33" t="s">
        <v>67</v>
      </c>
      <c r="AE2" s="34" t="s">
        <v>68</v>
      </c>
      <c r="AF2" s="35" t="s">
        <v>63</v>
      </c>
      <c r="AG2" s="33" t="s">
        <v>67</v>
      </c>
      <c r="AH2" s="34" t="s">
        <v>68</v>
      </c>
      <c r="AI2" s="35" t="s">
        <v>63</v>
      </c>
      <c r="AJ2" s="33" t="s">
        <v>67</v>
      </c>
      <c r="AK2" s="146" t="s">
        <v>68</v>
      </c>
      <c r="AL2" s="145" t="s">
        <v>311</v>
      </c>
      <c r="AM2" s="145" t="s">
        <v>312</v>
      </c>
      <c r="AN2" s="145" t="s">
        <v>314</v>
      </c>
    </row>
    <row r="3" spans="1:40" hidden="1" x14ac:dyDescent="0.25">
      <c r="A3" s="14" t="s">
        <v>33</v>
      </c>
      <c r="B3" s="20">
        <v>42</v>
      </c>
      <c r="C3" s="12">
        <v>13</v>
      </c>
      <c r="D3" s="19">
        <v>0</v>
      </c>
      <c r="E3" s="20">
        <v>36</v>
      </c>
      <c r="F3" s="55">
        <v>11</v>
      </c>
      <c r="G3" s="29">
        <v>0</v>
      </c>
      <c r="H3" s="16">
        <v>20</v>
      </c>
      <c r="I3" s="17">
        <v>12</v>
      </c>
      <c r="J3" s="21">
        <v>0</v>
      </c>
      <c r="K3" s="16">
        <v>23</v>
      </c>
      <c r="L3" s="17">
        <v>6</v>
      </c>
      <c r="M3" s="21">
        <v>0</v>
      </c>
      <c r="N3" s="16">
        <v>31</v>
      </c>
      <c r="O3" s="17">
        <v>18</v>
      </c>
      <c r="P3" s="21">
        <v>0</v>
      </c>
      <c r="Q3" s="16">
        <v>21</v>
      </c>
      <c r="R3" s="17">
        <v>15</v>
      </c>
      <c r="S3" s="21">
        <v>0</v>
      </c>
      <c r="T3" s="16">
        <v>32</v>
      </c>
      <c r="U3" s="17">
        <v>12</v>
      </c>
      <c r="V3" s="21">
        <v>0</v>
      </c>
      <c r="W3" s="16">
        <v>27</v>
      </c>
      <c r="X3" s="17">
        <v>5</v>
      </c>
      <c r="Y3" s="21">
        <v>0</v>
      </c>
      <c r="Z3" s="16">
        <v>21</v>
      </c>
      <c r="AA3" s="17">
        <v>8</v>
      </c>
      <c r="AB3" s="21">
        <v>0</v>
      </c>
      <c r="AC3" s="16">
        <v>26</v>
      </c>
      <c r="AD3" s="17">
        <v>11</v>
      </c>
      <c r="AE3" s="21">
        <v>0</v>
      </c>
      <c r="AF3" s="16">
        <v>20</v>
      </c>
      <c r="AG3" s="17">
        <v>13</v>
      </c>
      <c r="AH3" s="21">
        <v>0</v>
      </c>
      <c r="AI3" s="16">
        <v>0</v>
      </c>
      <c r="AJ3" s="17">
        <v>0</v>
      </c>
      <c r="AK3" s="144">
        <v>0</v>
      </c>
      <c r="AL3" s="87">
        <f t="shared" ref="AL3:AN5" si="0">SUM(B3,E3,H3,K3,N3,Q3,T3,W3,Z3,AC3,AF3,AI3)</f>
        <v>299</v>
      </c>
      <c r="AM3" s="87">
        <f t="shared" si="0"/>
        <v>124</v>
      </c>
      <c r="AN3" s="87">
        <f t="shared" si="0"/>
        <v>0</v>
      </c>
    </row>
    <row r="4" spans="1:40" hidden="1" x14ac:dyDescent="0.25">
      <c r="A4" s="4" t="s">
        <v>5</v>
      </c>
      <c r="B4" s="20">
        <v>61</v>
      </c>
      <c r="C4" s="12">
        <v>0</v>
      </c>
      <c r="D4" s="19">
        <v>0</v>
      </c>
      <c r="E4" s="20">
        <v>180</v>
      </c>
      <c r="F4" s="12">
        <v>0</v>
      </c>
      <c r="G4" s="19">
        <v>0</v>
      </c>
      <c r="H4" s="20">
        <v>115</v>
      </c>
      <c r="I4" s="12">
        <v>0</v>
      </c>
      <c r="J4" s="19">
        <v>0</v>
      </c>
      <c r="K4" s="20">
        <v>126</v>
      </c>
      <c r="L4" s="12">
        <v>0</v>
      </c>
      <c r="M4" s="19">
        <v>0</v>
      </c>
      <c r="N4" s="20" t="s">
        <v>76</v>
      </c>
      <c r="O4" s="12" t="s">
        <v>76</v>
      </c>
      <c r="P4" s="19" t="s">
        <v>76</v>
      </c>
      <c r="Q4" s="20">
        <v>36</v>
      </c>
      <c r="R4" s="12">
        <v>0</v>
      </c>
      <c r="S4" s="19">
        <v>0</v>
      </c>
      <c r="T4" s="20">
        <v>135</v>
      </c>
      <c r="U4" s="12">
        <v>0</v>
      </c>
      <c r="V4" s="19">
        <v>0</v>
      </c>
      <c r="W4" s="20">
        <v>95</v>
      </c>
      <c r="X4" s="12">
        <v>0</v>
      </c>
      <c r="Y4" s="19">
        <v>0</v>
      </c>
      <c r="Z4" s="20">
        <v>107</v>
      </c>
      <c r="AA4" s="12">
        <v>0</v>
      </c>
      <c r="AB4" s="19">
        <v>0</v>
      </c>
      <c r="AC4" s="20">
        <v>107</v>
      </c>
      <c r="AD4" s="12">
        <v>0</v>
      </c>
      <c r="AE4" s="19">
        <v>0</v>
      </c>
      <c r="AF4" s="20">
        <v>110</v>
      </c>
      <c r="AG4" s="12">
        <v>0</v>
      </c>
      <c r="AH4" s="19">
        <v>0</v>
      </c>
      <c r="AI4" s="20">
        <v>99</v>
      </c>
      <c r="AJ4" s="12">
        <v>0</v>
      </c>
      <c r="AK4" s="135">
        <v>0</v>
      </c>
      <c r="AL4" s="87">
        <f t="shared" si="0"/>
        <v>1171</v>
      </c>
      <c r="AM4" s="87">
        <f t="shared" si="0"/>
        <v>0</v>
      </c>
      <c r="AN4" s="87">
        <f t="shared" si="0"/>
        <v>0</v>
      </c>
    </row>
    <row r="5" spans="1:40" hidden="1" x14ac:dyDescent="0.25">
      <c r="A5" s="4" t="s">
        <v>89</v>
      </c>
      <c r="B5" s="20" t="s">
        <v>76</v>
      </c>
      <c r="C5" s="12" t="s">
        <v>76</v>
      </c>
      <c r="D5" s="19" t="s">
        <v>76</v>
      </c>
      <c r="E5" s="20" t="s">
        <v>76</v>
      </c>
      <c r="F5" s="12" t="s">
        <v>76</v>
      </c>
      <c r="G5" s="19" t="s">
        <v>76</v>
      </c>
      <c r="H5" s="20" t="s">
        <v>76</v>
      </c>
      <c r="I5" s="12" t="s">
        <v>76</v>
      </c>
      <c r="J5" s="19" t="s">
        <v>76</v>
      </c>
      <c r="K5" s="20" t="s">
        <v>76</v>
      </c>
      <c r="L5" s="12" t="s">
        <v>76</v>
      </c>
      <c r="M5" s="19" t="s">
        <v>76</v>
      </c>
      <c r="N5" s="18" t="s">
        <v>76</v>
      </c>
      <c r="O5" s="10" t="s">
        <v>76</v>
      </c>
      <c r="P5" s="22" t="s">
        <v>76</v>
      </c>
      <c r="Q5" s="18" t="s">
        <v>76</v>
      </c>
      <c r="R5" s="10" t="s">
        <v>76</v>
      </c>
      <c r="S5" s="22" t="s">
        <v>76</v>
      </c>
      <c r="T5" s="18" t="s">
        <v>76</v>
      </c>
      <c r="U5" s="10" t="s">
        <v>76</v>
      </c>
      <c r="V5" s="22" t="s">
        <v>76</v>
      </c>
      <c r="W5" s="18" t="s">
        <v>76</v>
      </c>
      <c r="X5" s="10" t="s">
        <v>76</v>
      </c>
      <c r="Y5" s="22" t="s">
        <v>76</v>
      </c>
      <c r="Z5" s="18" t="s">
        <v>76</v>
      </c>
      <c r="AA5" s="10" t="s">
        <v>76</v>
      </c>
      <c r="AB5" s="22" t="s">
        <v>76</v>
      </c>
      <c r="AC5" s="18" t="s">
        <v>76</v>
      </c>
      <c r="AD5" s="10" t="s">
        <v>76</v>
      </c>
      <c r="AE5" s="22" t="s">
        <v>76</v>
      </c>
      <c r="AF5" s="18" t="s">
        <v>76</v>
      </c>
      <c r="AG5" s="10" t="s">
        <v>76</v>
      </c>
      <c r="AH5" s="22" t="s">
        <v>76</v>
      </c>
      <c r="AI5" s="18"/>
      <c r="AJ5" s="10"/>
      <c r="AK5" s="65"/>
      <c r="AL5" s="87">
        <f t="shared" si="0"/>
        <v>0</v>
      </c>
      <c r="AM5" s="87">
        <f t="shared" si="0"/>
        <v>0</v>
      </c>
      <c r="AN5" s="87">
        <f t="shared" si="0"/>
        <v>0</v>
      </c>
    </row>
    <row r="6" spans="1:40" hidden="1" x14ac:dyDescent="0.25">
      <c r="A6" s="14" t="s">
        <v>107</v>
      </c>
      <c r="B6" s="20" t="s">
        <v>76</v>
      </c>
      <c r="C6" s="12" t="s">
        <v>76</v>
      </c>
      <c r="D6" s="19" t="s">
        <v>76</v>
      </c>
      <c r="E6" s="20" t="s">
        <v>76</v>
      </c>
      <c r="F6" s="12" t="s">
        <v>76</v>
      </c>
      <c r="G6" s="19" t="s">
        <v>76</v>
      </c>
      <c r="H6" s="18" t="s">
        <v>76</v>
      </c>
      <c r="I6" s="10" t="s">
        <v>76</v>
      </c>
      <c r="J6" s="22" t="s">
        <v>76</v>
      </c>
      <c r="K6" s="18" t="s">
        <v>76</v>
      </c>
      <c r="L6" s="10" t="s">
        <v>76</v>
      </c>
      <c r="M6" s="22" t="s">
        <v>76</v>
      </c>
      <c r="N6" s="18">
        <v>14</v>
      </c>
      <c r="O6" s="10" t="s">
        <v>76</v>
      </c>
      <c r="P6" s="22" t="s">
        <v>76</v>
      </c>
      <c r="Q6" s="18">
        <v>19</v>
      </c>
      <c r="R6" s="10" t="s">
        <v>76</v>
      </c>
      <c r="S6" s="22" t="s">
        <v>76</v>
      </c>
      <c r="T6" s="18">
        <v>19</v>
      </c>
      <c r="U6" s="10" t="s">
        <v>76</v>
      </c>
      <c r="V6" s="22" t="s">
        <v>76</v>
      </c>
      <c r="W6" s="18">
        <v>40</v>
      </c>
      <c r="X6" s="10" t="s">
        <v>76</v>
      </c>
      <c r="Y6" s="22" t="s">
        <v>76</v>
      </c>
      <c r="Z6" s="18">
        <v>56</v>
      </c>
      <c r="AA6" s="10" t="s">
        <v>76</v>
      </c>
      <c r="AB6" s="22" t="s">
        <v>76</v>
      </c>
      <c r="AC6" s="18">
        <v>37</v>
      </c>
      <c r="AD6" s="10" t="s">
        <v>76</v>
      </c>
      <c r="AE6" s="22" t="s">
        <v>76</v>
      </c>
      <c r="AF6" s="18">
        <v>42</v>
      </c>
      <c r="AG6" s="10" t="s">
        <v>76</v>
      </c>
      <c r="AH6" s="22" t="s">
        <v>76</v>
      </c>
      <c r="AI6" s="18">
        <v>38</v>
      </c>
      <c r="AJ6" s="10" t="s">
        <v>76</v>
      </c>
      <c r="AK6" s="65" t="s">
        <v>76</v>
      </c>
      <c r="AL6" s="87">
        <f t="shared" ref="AL6:AL69" si="1">SUM(B6,E6,H6,K6,N6,Q6,T6,W6,Z6,AC6,AF6,AI6)</f>
        <v>265</v>
      </c>
      <c r="AM6" s="87">
        <f t="shared" ref="AM6:AM69" si="2">SUM(C6,F6,I6,L6,O6,R6,U6,X6,AA6,AD6,AG6,AJ6)</f>
        <v>0</v>
      </c>
      <c r="AN6" s="87">
        <f>SUM(D6,G6,J6,M6,P6,S6,V6,Y6,AB6,AE6,AH6,AK6)</f>
        <v>0</v>
      </c>
    </row>
    <row r="7" spans="1:40" hidden="1" x14ac:dyDescent="0.25">
      <c r="A7" s="4" t="s">
        <v>12</v>
      </c>
      <c r="B7" s="20" t="s">
        <v>76</v>
      </c>
      <c r="C7" s="12" t="s">
        <v>76</v>
      </c>
      <c r="D7" s="19" t="s">
        <v>76</v>
      </c>
      <c r="E7" s="20">
        <v>137</v>
      </c>
      <c r="F7" s="12">
        <v>0</v>
      </c>
      <c r="G7" s="19">
        <v>0</v>
      </c>
      <c r="H7" s="20">
        <v>155</v>
      </c>
      <c r="I7" s="12">
        <v>0</v>
      </c>
      <c r="J7" s="19">
        <v>0</v>
      </c>
      <c r="K7" s="20">
        <v>168</v>
      </c>
      <c r="L7" s="12">
        <v>0</v>
      </c>
      <c r="M7" s="19">
        <v>0</v>
      </c>
      <c r="N7" s="20">
        <v>161</v>
      </c>
      <c r="O7" s="12">
        <v>0</v>
      </c>
      <c r="P7" s="19">
        <v>0</v>
      </c>
      <c r="Q7" s="20">
        <v>158</v>
      </c>
      <c r="R7" s="12">
        <v>1</v>
      </c>
      <c r="S7" s="19">
        <v>0</v>
      </c>
      <c r="T7" s="20">
        <v>100</v>
      </c>
      <c r="U7" s="12">
        <v>0</v>
      </c>
      <c r="V7" s="19">
        <v>0</v>
      </c>
      <c r="W7" s="20">
        <v>100</v>
      </c>
      <c r="X7" s="12">
        <v>0</v>
      </c>
      <c r="Y7" s="19">
        <v>0</v>
      </c>
      <c r="Z7" s="20">
        <v>330</v>
      </c>
      <c r="AA7" s="12">
        <v>0</v>
      </c>
      <c r="AB7" s="19">
        <v>1</v>
      </c>
      <c r="AC7" s="20">
        <v>41</v>
      </c>
      <c r="AD7" s="12">
        <v>0</v>
      </c>
      <c r="AE7" s="19">
        <v>0</v>
      </c>
      <c r="AF7" s="20" t="s">
        <v>76</v>
      </c>
      <c r="AG7" s="12" t="s">
        <v>76</v>
      </c>
      <c r="AH7" s="19" t="s">
        <v>76</v>
      </c>
      <c r="AI7" s="20" t="s">
        <v>76</v>
      </c>
      <c r="AJ7" s="12" t="s">
        <v>76</v>
      </c>
      <c r="AK7" s="135" t="s">
        <v>76</v>
      </c>
      <c r="AL7" s="87">
        <f t="shared" si="1"/>
        <v>1350</v>
      </c>
      <c r="AM7" s="87">
        <f t="shared" si="2"/>
        <v>1</v>
      </c>
      <c r="AN7" s="87">
        <f t="shared" ref="AN7:AN70" si="3">SUM(D7,G7,J7,M7,P7,S7,V7,Y7,AB7,AE7,AH7,AK7)</f>
        <v>1</v>
      </c>
    </row>
    <row r="8" spans="1:40" hidden="1" x14ac:dyDescent="0.25">
      <c r="A8" s="4" t="s">
        <v>81</v>
      </c>
      <c r="B8" s="20"/>
      <c r="C8" s="12"/>
      <c r="D8" s="19"/>
      <c r="E8" s="20"/>
      <c r="F8" s="12"/>
      <c r="G8" s="19"/>
      <c r="H8" s="20"/>
      <c r="I8" s="12"/>
      <c r="J8" s="19"/>
      <c r="K8" s="20"/>
      <c r="L8" s="12"/>
      <c r="M8" s="19"/>
      <c r="N8" s="18"/>
      <c r="O8" s="10"/>
      <c r="P8" s="22"/>
      <c r="Q8" s="18"/>
      <c r="R8" s="10"/>
      <c r="S8" s="22"/>
      <c r="T8" s="18"/>
      <c r="U8" s="10"/>
      <c r="V8" s="22"/>
      <c r="W8" s="18"/>
      <c r="X8" s="10"/>
      <c r="Y8" s="22"/>
      <c r="Z8" s="18"/>
      <c r="AA8" s="10"/>
      <c r="AB8" s="22"/>
      <c r="AC8" s="18"/>
      <c r="AD8" s="10"/>
      <c r="AE8" s="22"/>
      <c r="AF8" s="18"/>
      <c r="AG8" s="10"/>
      <c r="AH8" s="22"/>
      <c r="AI8" s="18">
        <v>5</v>
      </c>
      <c r="AJ8" s="10">
        <v>0</v>
      </c>
      <c r="AK8" s="65">
        <v>0</v>
      </c>
      <c r="AL8" s="87">
        <f t="shared" si="1"/>
        <v>5</v>
      </c>
      <c r="AM8" s="87">
        <f t="shared" si="2"/>
        <v>0</v>
      </c>
      <c r="AN8" s="87">
        <f t="shared" si="3"/>
        <v>0</v>
      </c>
    </row>
    <row r="9" spans="1:40" hidden="1" x14ac:dyDescent="0.25">
      <c r="A9" s="14" t="s">
        <v>45</v>
      </c>
      <c r="B9" s="20"/>
      <c r="C9" s="12"/>
      <c r="D9" s="19"/>
      <c r="E9" s="20"/>
      <c r="F9" s="12"/>
      <c r="G9" s="19"/>
      <c r="H9" s="18"/>
      <c r="I9" s="10"/>
      <c r="J9" s="22"/>
      <c r="K9" s="18"/>
      <c r="L9" s="10"/>
      <c r="M9" s="22"/>
      <c r="N9" s="18">
        <v>463</v>
      </c>
      <c r="O9" s="10">
        <v>1</v>
      </c>
      <c r="P9" s="22">
        <v>2</v>
      </c>
      <c r="Q9" s="18">
        <v>48</v>
      </c>
      <c r="R9" s="10">
        <v>0</v>
      </c>
      <c r="S9" s="22">
        <v>0</v>
      </c>
      <c r="T9" s="18">
        <v>415</v>
      </c>
      <c r="U9" s="10">
        <v>0</v>
      </c>
      <c r="V9" s="22">
        <v>1</v>
      </c>
      <c r="W9" s="18"/>
      <c r="X9" s="10"/>
      <c r="Y9" s="22"/>
      <c r="Z9" s="18"/>
      <c r="AA9" s="10"/>
      <c r="AB9" s="22"/>
      <c r="AC9" s="18">
        <v>1025</v>
      </c>
      <c r="AD9" s="10">
        <v>2</v>
      </c>
      <c r="AE9" s="22">
        <v>1</v>
      </c>
      <c r="AF9" s="18"/>
      <c r="AG9" s="10"/>
      <c r="AH9" s="22"/>
      <c r="AI9" s="18">
        <v>285</v>
      </c>
      <c r="AJ9" s="10">
        <v>2</v>
      </c>
      <c r="AK9" s="65">
        <v>2</v>
      </c>
      <c r="AL9" s="87">
        <f t="shared" si="1"/>
        <v>2236</v>
      </c>
      <c r="AM9" s="87">
        <f t="shared" si="2"/>
        <v>5</v>
      </c>
      <c r="AN9" s="87">
        <f t="shared" si="3"/>
        <v>6</v>
      </c>
    </row>
    <row r="10" spans="1:40" hidden="1" x14ac:dyDescent="0.25">
      <c r="A10" s="4" t="s">
        <v>126</v>
      </c>
      <c r="B10" s="20" t="s">
        <v>76</v>
      </c>
      <c r="C10" s="12" t="s">
        <v>76</v>
      </c>
      <c r="D10" s="19" t="s">
        <v>76</v>
      </c>
      <c r="E10" s="20" t="s">
        <v>76</v>
      </c>
      <c r="F10" s="12" t="s">
        <v>76</v>
      </c>
      <c r="G10" s="19" t="s">
        <v>76</v>
      </c>
      <c r="H10" s="20" t="s">
        <v>76</v>
      </c>
      <c r="I10" s="12" t="s">
        <v>76</v>
      </c>
      <c r="J10" s="19" t="s">
        <v>76</v>
      </c>
      <c r="K10" s="20" t="s">
        <v>76</v>
      </c>
      <c r="L10" s="12" t="s">
        <v>76</v>
      </c>
      <c r="M10" s="19" t="s">
        <v>76</v>
      </c>
      <c r="N10" s="20">
        <v>15</v>
      </c>
      <c r="O10" s="12">
        <v>0</v>
      </c>
      <c r="P10" s="19">
        <v>0</v>
      </c>
      <c r="Q10" s="20">
        <v>11</v>
      </c>
      <c r="R10" s="12">
        <v>0</v>
      </c>
      <c r="S10" s="19">
        <v>0</v>
      </c>
      <c r="T10" s="20">
        <v>10</v>
      </c>
      <c r="U10" s="12">
        <v>1</v>
      </c>
      <c r="V10" s="19">
        <v>0</v>
      </c>
      <c r="W10" s="20">
        <v>9</v>
      </c>
      <c r="X10" s="12">
        <v>2</v>
      </c>
      <c r="Y10" s="19">
        <v>0</v>
      </c>
      <c r="Z10" s="20">
        <v>13</v>
      </c>
      <c r="AA10" s="12">
        <v>5</v>
      </c>
      <c r="AB10" s="19">
        <v>0</v>
      </c>
      <c r="AC10" s="20">
        <v>23</v>
      </c>
      <c r="AD10" s="12">
        <v>1</v>
      </c>
      <c r="AE10" s="19">
        <v>0</v>
      </c>
      <c r="AF10" s="20">
        <v>14</v>
      </c>
      <c r="AG10" s="12">
        <v>3</v>
      </c>
      <c r="AH10" s="19">
        <v>0</v>
      </c>
      <c r="AI10" s="20">
        <v>8</v>
      </c>
      <c r="AJ10" s="12">
        <v>0</v>
      </c>
      <c r="AK10" s="135">
        <v>0</v>
      </c>
      <c r="AL10" s="87">
        <f t="shared" si="1"/>
        <v>103</v>
      </c>
      <c r="AM10" s="87">
        <f t="shared" si="2"/>
        <v>12</v>
      </c>
      <c r="AN10" s="87">
        <f t="shared" si="3"/>
        <v>0</v>
      </c>
    </row>
    <row r="11" spans="1:40" ht="14.25" hidden="1" customHeight="1" x14ac:dyDescent="0.25">
      <c r="A11" s="4" t="s">
        <v>16</v>
      </c>
      <c r="B11" s="20">
        <v>1</v>
      </c>
      <c r="C11" s="12">
        <v>0</v>
      </c>
      <c r="D11" s="19">
        <v>0</v>
      </c>
      <c r="E11" s="20">
        <v>2</v>
      </c>
      <c r="F11" s="12">
        <v>0</v>
      </c>
      <c r="G11" s="19">
        <v>0</v>
      </c>
      <c r="H11" s="20">
        <v>2</v>
      </c>
      <c r="I11" s="12">
        <v>0</v>
      </c>
      <c r="J11" s="19">
        <v>0</v>
      </c>
      <c r="K11" s="20">
        <v>1</v>
      </c>
      <c r="L11" s="12">
        <v>0</v>
      </c>
      <c r="M11" s="19">
        <v>0</v>
      </c>
      <c r="N11" s="18">
        <v>2</v>
      </c>
      <c r="O11" s="10">
        <v>0</v>
      </c>
      <c r="P11" s="22">
        <v>0</v>
      </c>
      <c r="Q11" s="18">
        <v>1</v>
      </c>
      <c r="R11" s="10">
        <v>0</v>
      </c>
      <c r="S11" s="22">
        <v>0</v>
      </c>
      <c r="T11" s="18">
        <v>3</v>
      </c>
      <c r="U11" s="10">
        <v>0</v>
      </c>
      <c r="V11" s="22">
        <v>0</v>
      </c>
      <c r="W11" s="18">
        <v>2</v>
      </c>
      <c r="X11" s="10">
        <v>0</v>
      </c>
      <c r="Y11" s="22">
        <v>0</v>
      </c>
      <c r="Z11" s="18">
        <v>2</v>
      </c>
      <c r="AA11" s="10">
        <v>0</v>
      </c>
      <c r="AB11" s="22">
        <v>0</v>
      </c>
      <c r="AC11" s="18">
        <v>1</v>
      </c>
      <c r="AD11" s="10">
        <v>0</v>
      </c>
      <c r="AE11" s="22">
        <v>0</v>
      </c>
      <c r="AF11" s="18">
        <v>1</v>
      </c>
      <c r="AG11" s="10">
        <v>0</v>
      </c>
      <c r="AH11" s="22">
        <v>0</v>
      </c>
      <c r="AI11" s="18">
        <v>5</v>
      </c>
      <c r="AJ11" s="10">
        <v>0</v>
      </c>
      <c r="AK11" s="65">
        <v>0</v>
      </c>
      <c r="AL11" s="87">
        <f t="shared" si="1"/>
        <v>23</v>
      </c>
      <c r="AM11" s="87">
        <f t="shared" si="2"/>
        <v>0</v>
      </c>
      <c r="AN11" s="87">
        <f t="shared" si="3"/>
        <v>0</v>
      </c>
    </row>
    <row r="12" spans="1:40" x14ac:dyDescent="0.25">
      <c r="A12" s="4" t="s">
        <v>88</v>
      </c>
      <c r="B12" s="20" t="s">
        <v>76</v>
      </c>
      <c r="C12" s="12" t="s">
        <v>76</v>
      </c>
      <c r="D12" s="19" t="s">
        <v>76</v>
      </c>
      <c r="E12" s="20" t="s">
        <v>76</v>
      </c>
      <c r="F12" s="12" t="s">
        <v>76</v>
      </c>
      <c r="G12" s="19" t="s">
        <v>76</v>
      </c>
      <c r="H12" s="20" t="s">
        <v>76</v>
      </c>
      <c r="I12" s="12" t="s">
        <v>76</v>
      </c>
      <c r="J12" s="19" t="s">
        <v>76</v>
      </c>
      <c r="K12" s="20" t="s">
        <v>76</v>
      </c>
      <c r="L12" s="12" t="s">
        <v>76</v>
      </c>
      <c r="M12" s="19" t="s">
        <v>76</v>
      </c>
      <c r="N12" s="18" t="s">
        <v>76</v>
      </c>
      <c r="O12" s="10" t="s">
        <v>76</v>
      </c>
      <c r="P12" s="22" t="s">
        <v>76</v>
      </c>
      <c r="Q12" s="18" t="s">
        <v>76</v>
      </c>
      <c r="R12" s="10" t="s">
        <v>76</v>
      </c>
      <c r="S12" s="22" t="s">
        <v>76</v>
      </c>
      <c r="T12" s="18" t="s">
        <v>76</v>
      </c>
      <c r="U12" s="10" t="s">
        <v>76</v>
      </c>
      <c r="V12" s="22" t="s">
        <v>76</v>
      </c>
      <c r="W12" s="18" t="s">
        <v>76</v>
      </c>
      <c r="X12" s="10" t="s">
        <v>76</v>
      </c>
      <c r="Y12" s="22" t="s">
        <v>76</v>
      </c>
      <c r="Z12" s="18">
        <v>0</v>
      </c>
      <c r="AA12" s="10">
        <v>0</v>
      </c>
      <c r="AB12" s="22">
        <v>0</v>
      </c>
      <c r="AC12" s="18">
        <v>24</v>
      </c>
      <c r="AD12" s="10">
        <v>0</v>
      </c>
      <c r="AE12" s="22">
        <v>0</v>
      </c>
      <c r="AF12" s="18">
        <v>6</v>
      </c>
      <c r="AG12" s="10">
        <v>0</v>
      </c>
      <c r="AH12" s="22">
        <v>0</v>
      </c>
      <c r="AI12" s="18">
        <v>10</v>
      </c>
      <c r="AJ12" s="10">
        <v>0</v>
      </c>
      <c r="AK12" s="65">
        <v>0</v>
      </c>
      <c r="AL12" s="87">
        <f t="shared" si="1"/>
        <v>40</v>
      </c>
      <c r="AM12" s="87">
        <f t="shared" si="2"/>
        <v>0</v>
      </c>
      <c r="AN12" s="87">
        <f t="shared" si="3"/>
        <v>0</v>
      </c>
    </row>
    <row r="13" spans="1:40" hidden="1" x14ac:dyDescent="0.25">
      <c r="A13" s="4" t="s">
        <v>9</v>
      </c>
      <c r="B13" s="20">
        <v>19</v>
      </c>
      <c r="C13" s="12">
        <v>1</v>
      </c>
      <c r="D13" s="19">
        <v>0</v>
      </c>
      <c r="E13" s="20">
        <v>7</v>
      </c>
      <c r="F13" s="12">
        <v>0</v>
      </c>
      <c r="G13" s="19">
        <v>0</v>
      </c>
      <c r="H13" s="20">
        <v>12</v>
      </c>
      <c r="I13" s="12">
        <v>0</v>
      </c>
      <c r="J13" s="19">
        <v>0</v>
      </c>
      <c r="K13" s="20">
        <v>9</v>
      </c>
      <c r="L13" s="12">
        <v>2</v>
      </c>
      <c r="M13" s="19">
        <v>0</v>
      </c>
      <c r="N13" s="20">
        <v>21</v>
      </c>
      <c r="O13" s="12">
        <v>0</v>
      </c>
      <c r="P13" s="19">
        <v>0</v>
      </c>
      <c r="Q13" s="20">
        <v>12</v>
      </c>
      <c r="R13" s="12">
        <v>0</v>
      </c>
      <c r="S13" s="19">
        <v>0</v>
      </c>
      <c r="T13" s="20">
        <v>14</v>
      </c>
      <c r="U13" s="12">
        <v>0</v>
      </c>
      <c r="V13" s="19">
        <v>0</v>
      </c>
      <c r="W13" s="20">
        <v>6</v>
      </c>
      <c r="X13" s="12">
        <v>0</v>
      </c>
      <c r="Y13" s="19">
        <v>0</v>
      </c>
      <c r="Z13" s="20">
        <v>8</v>
      </c>
      <c r="AA13" s="12">
        <v>0</v>
      </c>
      <c r="AB13" s="19">
        <v>0</v>
      </c>
      <c r="AC13" s="20">
        <v>6</v>
      </c>
      <c r="AD13" s="12">
        <v>0</v>
      </c>
      <c r="AE13" s="19">
        <v>0</v>
      </c>
      <c r="AF13" s="20">
        <v>5</v>
      </c>
      <c r="AG13" s="12">
        <v>0</v>
      </c>
      <c r="AH13" s="19">
        <v>0</v>
      </c>
      <c r="AI13" s="20">
        <v>12</v>
      </c>
      <c r="AJ13" s="12">
        <v>1</v>
      </c>
      <c r="AK13" s="135">
        <v>0</v>
      </c>
      <c r="AL13" s="87">
        <f t="shared" si="1"/>
        <v>131</v>
      </c>
      <c r="AM13" s="87">
        <f t="shared" si="2"/>
        <v>4</v>
      </c>
      <c r="AN13" s="87">
        <f t="shared" si="3"/>
        <v>0</v>
      </c>
    </row>
    <row r="14" spans="1:40" hidden="1" x14ac:dyDescent="0.25">
      <c r="A14" s="4" t="s">
        <v>72</v>
      </c>
      <c r="B14" s="20">
        <v>20</v>
      </c>
      <c r="C14" s="12">
        <v>0</v>
      </c>
      <c r="D14" s="19">
        <v>0</v>
      </c>
      <c r="E14" s="20">
        <v>4</v>
      </c>
      <c r="F14" s="12">
        <v>0</v>
      </c>
      <c r="G14" s="19">
        <v>0</v>
      </c>
      <c r="H14" s="20">
        <v>0</v>
      </c>
      <c r="I14" s="12">
        <v>0</v>
      </c>
      <c r="J14" s="19">
        <v>0</v>
      </c>
      <c r="K14" s="20">
        <v>4</v>
      </c>
      <c r="L14" s="12">
        <v>0</v>
      </c>
      <c r="M14" s="19">
        <v>0</v>
      </c>
      <c r="N14" s="20">
        <v>18</v>
      </c>
      <c r="O14" s="12">
        <v>0</v>
      </c>
      <c r="P14" s="19">
        <v>0</v>
      </c>
      <c r="Q14" s="20">
        <v>3</v>
      </c>
      <c r="R14" s="12">
        <v>0</v>
      </c>
      <c r="S14" s="19">
        <v>0</v>
      </c>
      <c r="T14" s="20">
        <v>4</v>
      </c>
      <c r="U14" s="12">
        <v>0</v>
      </c>
      <c r="V14" s="19">
        <v>0</v>
      </c>
      <c r="W14" s="20">
        <v>3</v>
      </c>
      <c r="X14" s="12">
        <v>0</v>
      </c>
      <c r="Y14" s="19">
        <v>0</v>
      </c>
      <c r="Z14" s="20">
        <v>32</v>
      </c>
      <c r="AA14" s="12">
        <v>0</v>
      </c>
      <c r="AB14" s="19">
        <v>0</v>
      </c>
      <c r="AC14" s="20">
        <v>20</v>
      </c>
      <c r="AD14" s="12">
        <v>0</v>
      </c>
      <c r="AE14" s="19">
        <v>0</v>
      </c>
      <c r="AF14" s="20">
        <v>30</v>
      </c>
      <c r="AG14" s="12">
        <v>0</v>
      </c>
      <c r="AH14" s="19">
        <v>0</v>
      </c>
      <c r="AI14" s="20">
        <v>10</v>
      </c>
      <c r="AJ14" s="12">
        <v>3</v>
      </c>
      <c r="AK14" s="135">
        <v>0</v>
      </c>
      <c r="AL14" s="87">
        <f t="shared" si="1"/>
        <v>148</v>
      </c>
      <c r="AM14" s="87">
        <f t="shared" si="2"/>
        <v>3</v>
      </c>
      <c r="AN14" s="87">
        <f t="shared" si="3"/>
        <v>0</v>
      </c>
    </row>
    <row r="15" spans="1:40" hidden="1" x14ac:dyDescent="0.25">
      <c r="A15" s="4" t="s">
        <v>170</v>
      </c>
      <c r="B15" s="20" t="s">
        <v>76</v>
      </c>
      <c r="C15" s="12" t="s">
        <v>76</v>
      </c>
      <c r="D15" s="19" t="s">
        <v>76</v>
      </c>
      <c r="E15" s="20" t="s">
        <v>76</v>
      </c>
      <c r="F15" s="12" t="s">
        <v>76</v>
      </c>
      <c r="G15" s="19" t="s">
        <v>76</v>
      </c>
      <c r="H15" s="20" t="s">
        <v>76</v>
      </c>
      <c r="I15" s="12" t="s">
        <v>76</v>
      </c>
      <c r="J15" s="19" t="s">
        <v>76</v>
      </c>
      <c r="K15" s="20" t="s">
        <v>76</v>
      </c>
      <c r="L15" s="12" t="s">
        <v>76</v>
      </c>
      <c r="M15" s="19" t="s">
        <v>76</v>
      </c>
      <c r="N15" s="18" t="s">
        <v>76</v>
      </c>
      <c r="O15" s="10" t="s">
        <v>76</v>
      </c>
      <c r="P15" s="22" t="s">
        <v>76</v>
      </c>
      <c r="Q15" s="18">
        <v>6</v>
      </c>
      <c r="R15" s="10">
        <v>0</v>
      </c>
      <c r="S15" s="22">
        <v>0</v>
      </c>
      <c r="T15" s="18">
        <v>13</v>
      </c>
      <c r="U15" s="10">
        <v>0</v>
      </c>
      <c r="V15" s="22">
        <v>0</v>
      </c>
      <c r="W15" s="18">
        <v>69</v>
      </c>
      <c r="X15" s="10">
        <v>0</v>
      </c>
      <c r="Y15" s="22">
        <v>0</v>
      </c>
      <c r="Z15" s="18">
        <v>6</v>
      </c>
      <c r="AA15" s="10">
        <v>0</v>
      </c>
      <c r="AB15" s="22">
        <v>0</v>
      </c>
      <c r="AC15" s="18">
        <v>6</v>
      </c>
      <c r="AD15" s="10">
        <v>0</v>
      </c>
      <c r="AE15" s="22">
        <v>0</v>
      </c>
      <c r="AF15" s="18">
        <v>12</v>
      </c>
      <c r="AG15" s="10">
        <v>1</v>
      </c>
      <c r="AH15" s="22">
        <v>0</v>
      </c>
      <c r="AI15" s="18">
        <v>10</v>
      </c>
      <c r="AJ15" s="10">
        <v>0</v>
      </c>
      <c r="AK15" s="65">
        <v>0</v>
      </c>
      <c r="AL15" s="87">
        <f t="shared" si="1"/>
        <v>122</v>
      </c>
      <c r="AM15" s="87">
        <f t="shared" si="2"/>
        <v>1</v>
      </c>
      <c r="AN15" s="87">
        <f t="shared" si="3"/>
        <v>0</v>
      </c>
    </row>
    <row r="16" spans="1:40" hidden="1" x14ac:dyDescent="0.25">
      <c r="A16" s="4" t="s">
        <v>28</v>
      </c>
      <c r="B16" s="20">
        <v>11</v>
      </c>
      <c r="C16" s="12">
        <v>0</v>
      </c>
      <c r="D16" s="19">
        <v>0</v>
      </c>
      <c r="E16" s="20">
        <v>5</v>
      </c>
      <c r="F16" s="12">
        <v>0</v>
      </c>
      <c r="G16" s="19">
        <v>0</v>
      </c>
      <c r="H16" s="20">
        <v>6</v>
      </c>
      <c r="I16" s="12">
        <v>0</v>
      </c>
      <c r="J16" s="19">
        <v>0</v>
      </c>
      <c r="K16" s="20">
        <v>6</v>
      </c>
      <c r="L16" s="12">
        <v>0</v>
      </c>
      <c r="M16" s="19">
        <v>1</v>
      </c>
      <c r="N16" s="18">
        <v>20</v>
      </c>
      <c r="O16" s="10">
        <v>0</v>
      </c>
      <c r="P16" s="22">
        <v>1</v>
      </c>
      <c r="Q16" s="18">
        <v>5</v>
      </c>
      <c r="R16" s="10">
        <v>0</v>
      </c>
      <c r="S16" s="22">
        <v>0</v>
      </c>
      <c r="T16" s="18">
        <v>10</v>
      </c>
      <c r="U16" s="10">
        <v>0</v>
      </c>
      <c r="V16" s="22">
        <v>0</v>
      </c>
      <c r="W16" s="18">
        <v>33</v>
      </c>
      <c r="X16" s="10">
        <v>0</v>
      </c>
      <c r="Y16" s="22">
        <v>0</v>
      </c>
      <c r="Z16" s="18">
        <v>5</v>
      </c>
      <c r="AA16" s="10">
        <v>0</v>
      </c>
      <c r="AB16" s="22">
        <v>0</v>
      </c>
      <c r="AC16" s="18">
        <v>6</v>
      </c>
      <c r="AD16" s="10">
        <v>0</v>
      </c>
      <c r="AE16" s="22">
        <v>0</v>
      </c>
      <c r="AF16" s="18">
        <v>2</v>
      </c>
      <c r="AG16" s="10">
        <v>0</v>
      </c>
      <c r="AH16" s="22">
        <v>0</v>
      </c>
      <c r="AI16" s="18">
        <v>4</v>
      </c>
      <c r="AJ16" s="10">
        <v>0</v>
      </c>
      <c r="AK16" s="65">
        <v>0</v>
      </c>
      <c r="AL16" s="87">
        <f t="shared" si="1"/>
        <v>113</v>
      </c>
      <c r="AM16" s="87">
        <f t="shared" si="2"/>
        <v>0</v>
      </c>
      <c r="AN16" s="87">
        <f t="shared" si="3"/>
        <v>2</v>
      </c>
    </row>
    <row r="17" spans="1:41" hidden="1" x14ac:dyDescent="0.25">
      <c r="A17" s="4" t="s">
        <v>100</v>
      </c>
      <c r="B17" s="20">
        <v>5</v>
      </c>
      <c r="C17" s="12">
        <v>0</v>
      </c>
      <c r="D17" s="19">
        <v>0</v>
      </c>
      <c r="E17" s="20">
        <v>2</v>
      </c>
      <c r="F17" s="12">
        <v>2</v>
      </c>
      <c r="G17" s="19">
        <v>0</v>
      </c>
      <c r="H17" s="20">
        <v>7</v>
      </c>
      <c r="I17" s="12">
        <v>0</v>
      </c>
      <c r="J17" s="19">
        <v>0</v>
      </c>
      <c r="K17" s="20">
        <v>10</v>
      </c>
      <c r="L17" s="12">
        <v>1</v>
      </c>
      <c r="M17" s="19">
        <v>0</v>
      </c>
      <c r="N17" s="18">
        <v>6</v>
      </c>
      <c r="O17" s="10">
        <v>0</v>
      </c>
      <c r="P17" s="22">
        <v>0</v>
      </c>
      <c r="Q17" s="18">
        <v>5</v>
      </c>
      <c r="R17" s="10">
        <v>0</v>
      </c>
      <c r="S17" s="22">
        <v>0</v>
      </c>
      <c r="T17" s="18">
        <v>3</v>
      </c>
      <c r="U17" s="10">
        <v>0</v>
      </c>
      <c r="V17" s="22">
        <v>0</v>
      </c>
      <c r="W17" s="18">
        <v>0</v>
      </c>
      <c r="X17" s="10">
        <v>1</v>
      </c>
      <c r="Y17" s="22">
        <v>0</v>
      </c>
      <c r="Z17" s="18">
        <v>6</v>
      </c>
      <c r="AA17" s="10">
        <v>1</v>
      </c>
      <c r="AB17" s="22">
        <v>0</v>
      </c>
      <c r="AC17" s="18">
        <v>7</v>
      </c>
      <c r="AD17" s="10">
        <v>0</v>
      </c>
      <c r="AE17" s="22">
        <v>0</v>
      </c>
      <c r="AF17" s="18">
        <v>8</v>
      </c>
      <c r="AG17" s="10">
        <v>0</v>
      </c>
      <c r="AH17" s="22">
        <v>0</v>
      </c>
      <c r="AI17" s="18">
        <v>5</v>
      </c>
      <c r="AJ17" s="10">
        <v>0</v>
      </c>
      <c r="AK17" s="65">
        <v>0</v>
      </c>
      <c r="AL17" s="87">
        <f t="shared" si="1"/>
        <v>64</v>
      </c>
      <c r="AM17" s="87">
        <f t="shared" si="2"/>
        <v>5</v>
      </c>
      <c r="AN17" s="87">
        <f t="shared" si="3"/>
        <v>0</v>
      </c>
    </row>
    <row r="18" spans="1:41" hidden="1" x14ac:dyDescent="0.25">
      <c r="A18" s="4" t="s">
        <v>74</v>
      </c>
      <c r="B18" s="20">
        <v>0</v>
      </c>
      <c r="C18" s="12">
        <v>0</v>
      </c>
      <c r="D18" s="19">
        <v>0</v>
      </c>
      <c r="E18" s="20">
        <v>0</v>
      </c>
      <c r="F18" s="12">
        <v>0</v>
      </c>
      <c r="G18" s="19">
        <v>0</v>
      </c>
      <c r="H18" s="20">
        <v>0</v>
      </c>
      <c r="I18" s="12">
        <v>0</v>
      </c>
      <c r="J18" s="19">
        <v>0</v>
      </c>
      <c r="K18" s="20">
        <v>0</v>
      </c>
      <c r="L18" s="12">
        <v>0</v>
      </c>
      <c r="M18" s="19">
        <v>0</v>
      </c>
      <c r="N18" s="18">
        <v>2</v>
      </c>
      <c r="O18" s="10">
        <v>0</v>
      </c>
      <c r="P18" s="22">
        <v>0</v>
      </c>
      <c r="Q18" s="18">
        <v>0</v>
      </c>
      <c r="R18" s="10">
        <v>0</v>
      </c>
      <c r="S18" s="22">
        <v>0</v>
      </c>
      <c r="T18" s="18">
        <v>0</v>
      </c>
      <c r="U18" s="10">
        <v>0</v>
      </c>
      <c r="V18" s="22">
        <v>0</v>
      </c>
      <c r="W18" s="18">
        <v>0</v>
      </c>
      <c r="X18" s="10">
        <v>0</v>
      </c>
      <c r="Y18" s="22">
        <v>0</v>
      </c>
      <c r="Z18" s="18">
        <v>0</v>
      </c>
      <c r="AA18" s="10">
        <v>0</v>
      </c>
      <c r="AB18" s="22">
        <v>0</v>
      </c>
      <c r="AC18" s="18">
        <v>0</v>
      </c>
      <c r="AD18" s="10">
        <v>0</v>
      </c>
      <c r="AE18" s="22">
        <v>0</v>
      </c>
      <c r="AF18" s="18">
        <v>0</v>
      </c>
      <c r="AG18" s="10">
        <v>0</v>
      </c>
      <c r="AH18" s="22">
        <v>0</v>
      </c>
      <c r="AI18" s="18">
        <v>0</v>
      </c>
      <c r="AJ18" s="10">
        <v>0</v>
      </c>
      <c r="AK18" s="65">
        <v>0</v>
      </c>
      <c r="AL18" s="87">
        <f t="shared" si="1"/>
        <v>2</v>
      </c>
      <c r="AM18" s="87">
        <f t="shared" si="2"/>
        <v>0</v>
      </c>
      <c r="AN18" s="87">
        <f t="shared" si="3"/>
        <v>0</v>
      </c>
    </row>
    <row r="19" spans="1:41" hidden="1" x14ac:dyDescent="0.25">
      <c r="A19" s="14" t="s">
        <v>25</v>
      </c>
      <c r="B19" s="20">
        <v>18</v>
      </c>
      <c r="C19" s="12">
        <v>0</v>
      </c>
      <c r="D19" s="19">
        <v>0</v>
      </c>
      <c r="E19" s="20">
        <v>11</v>
      </c>
      <c r="F19" s="12">
        <v>0</v>
      </c>
      <c r="G19" s="19">
        <v>0</v>
      </c>
      <c r="H19" s="18">
        <v>5</v>
      </c>
      <c r="I19" s="10">
        <v>0</v>
      </c>
      <c r="J19" s="22">
        <v>0</v>
      </c>
      <c r="K19" s="18">
        <v>8</v>
      </c>
      <c r="L19" s="10">
        <v>0</v>
      </c>
      <c r="M19" s="22">
        <v>0</v>
      </c>
      <c r="N19" s="18">
        <v>12</v>
      </c>
      <c r="O19" s="10">
        <v>0</v>
      </c>
      <c r="P19" s="22">
        <v>0</v>
      </c>
      <c r="Q19" s="18">
        <v>11</v>
      </c>
      <c r="R19" s="10">
        <v>0</v>
      </c>
      <c r="S19" s="22">
        <v>0</v>
      </c>
      <c r="T19" s="18">
        <v>6</v>
      </c>
      <c r="U19" s="10">
        <v>0</v>
      </c>
      <c r="V19" s="22">
        <v>0</v>
      </c>
      <c r="W19" s="18">
        <v>3</v>
      </c>
      <c r="X19" s="10">
        <v>0</v>
      </c>
      <c r="Y19" s="22">
        <v>0</v>
      </c>
      <c r="Z19" s="18">
        <v>7</v>
      </c>
      <c r="AA19" s="10">
        <v>0</v>
      </c>
      <c r="AB19" s="22">
        <v>0</v>
      </c>
      <c r="AC19" s="18">
        <v>12</v>
      </c>
      <c r="AD19" s="10">
        <v>0</v>
      </c>
      <c r="AE19" s="22">
        <v>0</v>
      </c>
      <c r="AF19" s="18">
        <v>0</v>
      </c>
      <c r="AG19" s="10">
        <v>0</v>
      </c>
      <c r="AH19" s="22">
        <v>0</v>
      </c>
      <c r="AI19" s="18">
        <v>0</v>
      </c>
      <c r="AJ19" s="10">
        <v>0</v>
      </c>
      <c r="AK19" s="65">
        <v>0</v>
      </c>
      <c r="AL19" s="87">
        <f t="shared" si="1"/>
        <v>93</v>
      </c>
      <c r="AM19" s="87">
        <f t="shared" si="2"/>
        <v>0</v>
      </c>
      <c r="AN19" s="87">
        <f t="shared" si="3"/>
        <v>0</v>
      </c>
    </row>
    <row r="20" spans="1:41" hidden="1" x14ac:dyDescent="0.25">
      <c r="A20" s="14" t="s">
        <v>15</v>
      </c>
      <c r="B20" s="20" t="s">
        <v>76</v>
      </c>
      <c r="C20" s="12" t="s">
        <v>76</v>
      </c>
      <c r="D20" s="19" t="s">
        <v>76</v>
      </c>
      <c r="E20" s="20" t="s">
        <v>76</v>
      </c>
      <c r="F20" s="12" t="s">
        <v>76</v>
      </c>
      <c r="G20" s="19" t="s">
        <v>76</v>
      </c>
      <c r="H20" s="18" t="s">
        <v>76</v>
      </c>
      <c r="I20" s="10" t="s">
        <v>76</v>
      </c>
      <c r="J20" s="22" t="s">
        <v>76</v>
      </c>
      <c r="K20" s="18" t="s">
        <v>76</v>
      </c>
      <c r="L20" s="10" t="s">
        <v>76</v>
      </c>
      <c r="M20" s="22" t="s">
        <v>76</v>
      </c>
      <c r="N20" s="18" t="s">
        <v>76</v>
      </c>
      <c r="O20" s="10" t="s">
        <v>76</v>
      </c>
      <c r="P20" s="22" t="s">
        <v>76</v>
      </c>
      <c r="Q20" s="18" t="s">
        <v>76</v>
      </c>
      <c r="R20" s="10" t="s">
        <v>76</v>
      </c>
      <c r="S20" s="22" t="s">
        <v>76</v>
      </c>
      <c r="T20" s="18" t="s">
        <v>76</v>
      </c>
      <c r="U20" s="10" t="s">
        <v>76</v>
      </c>
      <c r="V20" s="22" t="s">
        <v>76</v>
      </c>
      <c r="W20" s="18" t="s">
        <v>76</v>
      </c>
      <c r="X20" s="10" t="s">
        <v>76</v>
      </c>
      <c r="Y20" s="22" t="s">
        <v>76</v>
      </c>
      <c r="Z20" s="18" t="s">
        <v>76</v>
      </c>
      <c r="AA20" s="10" t="s">
        <v>76</v>
      </c>
      <c r="AB20" s="22" t="s">
        <v>76</v>
      </c>
      <c r="AC20" s="18">
        <v>0</v>
      </c>
      <c r="AD20" s="10">
        <v>0</v>
      </c>
      <c r="AE20" s="22">
        <v>0</v>
      </c>
      <c r="AF20" s="18">
        <v>16</v>
      </c>
      <c r="AG20" s="10">
        <v>0</v>
      </c>
      <c r="AH20" s="22">
        <v>0</v>
      </c>
      <c r="AI20" s="18">
        <v>9</v>
      </c>
      <c r="AJ20" s="10">
        <v>0</v>
      </c>
      <c r="AK20" s="65">
        <v>0</v>
      </c>
      <c r="AL20" s="87">
        <f t="shared" si="1"/>
        <v>25</v>
      </c>
      <c r="AM20" s="87">
        <f t="shared" si="2"/>
        <v>0</v>
      </c>
      <c r="AN20" s="87">
        <f t="shared" si="3"/>
        <v>0</v>
      </c>
    </row>
    <row r="21" spans="1:41" hidden="1" x14ac:dyDescent="0.25">
      <c r="A21" s="4" t="s">
        <v>91</v>
      </c>
      <c r="B21" s="20" t="s">
        <v>76</v>
      </c>
      <c r="C21" s="12" t="s">
        <v>76</v>
      </c>
      <c r="D21" s="19" t="s">
        <v>76</v>
      </c>
      <c r="E21" s="20" t="s">
        <v>76</v>
      </c>
      <c r="F21" s="12" t="s">
        <v>76</v>
      </c>
      <c r="G21" s="19" t="s">
        <v>76</v>
      </c>
      <c r="H21" s="20" t="s">
        <v>76</v>
      </c>
      <c r="I21" s="12" t="s">
        <v>76</v>
      </c>
      <c r="J21" s="19" t="s">
        <v>76</v>
      </c>
      <c r="K21" s="20" t="s">
        <v>76</v>
      </c>
      <c r="L21" s="12" t="s">
        <v>76</v>
      </c>
      <c r="M21" s="19" t="s">
        <v>76</v>
      </c>
      <c r="N21" s="18" t="s">
        <v>76</v>
      </c>
      <c r="O21" s="10" t="s">
        <v>76</v>
      </c>
      <c r="P21" s="22" t="s">
        <v>76</v>
      </c>
      <c r="Q21" s="18" t="s">
        <v>76</v>
      </c>
      <c r="R21" s="10" t="s">
        <v>76</v>
      </c>
      <c r="S21" s="22" t="s">
        <v>76</v>
      </c>
      <c r="T21" s="18" t="s">
        <v>76</v>
      </c>
      <c r="U21" s="10" t="s">
        <v>76</v>
      </c>
      <c r="V21" s="22" t="s">
        <v>76</v>
      </c>
      <c r="W21" s="18" t="s">
        <v>76</v>
      </c>
      <c r="X21" s="10" t="s">
        <v>76</v>
      </c>
      <c r="Y21" s="22" t="s">
        <v>76</v>
      </c>
      <c r="Z21" s="18" t="s">
        <v>76</v>
      </c>
      <c r="AA21" s="10" t="s">
        <v>76</v>
      </c>
      <c r="AB21" s="22" t="s">
        <v>76</v>
      </c>
      <c r="AC21" s="18" t="s">
        <v>76</v>
      </c>
      <c r="AD21" s="10" t="s">
        <v>76</v>
      </c>
      <c r="AE21" s="22" t="s">
        <v>76</v>
      </c>
      <c r="AF21" s="18" t="s">
        <v>76</v>
      </c>
      <c r="AG21" s="10" t="s">
        <v>76</v>
      </c>
      <c r="AH21" s="22" t="s">
        <v>76</v>
      </c>
      <c r="AI21" s="18">
        <v>51</v>
      </c>
      <c r="AJ21" s="10">
        <v>0</v>
      </c>
      <c r="AK21" s="65">
        <v>0</v>
      </c>
      <c r="AL21" s="87">
        <f t="shared" si="1"/>
        <v>51</v>
      </c>
      <c r="AM21" s="87">
        <f t="shared" si="2"/>
        <v>0</v>
      </c>
      <c r="AN21" s="87">
        <f t="shared" si="3"/>
        <v>0</v>
      </c>
    </row>
    <row r="22" spans="1:41" hidden="1" x14ac:dyDescent="0.25">
      <c r="A22" s="14" t="s">
        <v>66</v>
      </c>
      <c r="B22" s="18" t="s">
        <v>76</v>
      </c>
      <c r="C22" s="10" t="s">
        <v>76</v>
      </c>
      <c r="D22" s="19" t="s">
        <v>76</v>
      </c>
      <c r="E22" s="18" t="s">
        <v>76</v>
      </c>
      <c r="F22" s="10" t="s">
        <v>76</v>
      </c>
      <c r="G22" s="22" t="s">
        <v>76</v>
      </c>
      <c r="H22" s="18" t="s">
        <v>76</v>
      </c>
      <c r="I22" s="10" t="s">
        <v>76</v>
      </c>
      <c r="J22" s="22" t="s">
        <v>76</v>
      </c>
      <c r="K22" s="18" t="s">
        <v>76</v>
      </c>
      <c r="L22" s="10" t="s">
        <v>76</v>
      </c>
      <c r="M22" s="22" t="s">
        <v>76</v>
      </c>
      <c r="N22" s="18" t="s">
        <v>76</v>
      </c>
      <c r="O22" s="10" t="s">
        <v>76</v>
      </c>
      <c r="P22" s="22" t="s">
        <v>76</v>
      </c>
      <c r="Q22" s="18" t="s">
        <v>76</v>
      </c>
      <c r="R22" s="10" t="s">
        <v>76</v>
      </c>
      <c r="S22" s="22" t="s">
        <v>76</v>
      </c>
      <c r="T22" s="18">
        <v>118</v>
      </c>
      <c r="U22" s="10">
        <v>1</v>
      </c>
      <c r="V22" s="22">
        <v>0</v>
      </c>
      <c r="W22" s="18">
        <v>17</v>
      </c>
      <c r="X22" s="10">
        <v>0</v>
      </c>
      <c r="Y22" s="22">
        <v>0</v>
      </c>
      <c r="Z22" s="18">
        <v>13</v>
      </c>
      <c r="AA22" s="10">
        <v>0</v>
      </c>
      <c r="AB22" s="22">
        <v>0</v>
      </c>
      <c r="AC22" s="18">
        <v>19</v>
      </c>
      <c r="AD22" s="10">
        <v>2</v>
      </c>
      <c r="AE22" s="22">
        <v>0</v>
      </c>
      <c r="AF22" s="18">
        <v>19</v>
      </c>
      <c r="AG22" s="10">
        <v>0</v>
      </c>
      <c r="AH22" s="22">
        <v>0</v>
      </c>
      <c r="AI22" s="18">
        <v>22</v>
      </c>
      <c r="AJ22" s="10">
        <v>0</v>
      </c>
      <c r="AK22" s="65">
        <v>0</v>
      </c>
      <c r="AL22" s="87">
        <f t="shared" si="1"/>
        <v>208</v>
      </c>
      <c r="AM22" s="87">
        <f t="shared" si="2"/>
        <v>3</v>
      </c>
      <c r="AN22" s="87">
        <f t="shared" si="3"/>
        <v>0</v>
      </c>
    </row>
    <row r="23" spans="1:41" hidden="1" x14ac:dyDescent="0.25">
      <c r="A23" s="4" t="s">
        <v>73</v>
      </c>
      <c r="B23" s="20" t="s">
        <v>76</v>
      </c>
      <c r="C23" s="12" t="s">
        <v>76</v>
      </c>
      <c r="D23" s="19" t="s">
        <v>76</v>
      </c>
      <c r="E23" s="20" t="s">
        <v>76</v>
      </c>
      <c r="F23" s="12" t="s">
        <v>76</v>
      </c>
      <c r="G23" s="19" t="s">
        <v>76</v>
      </c>
      <c r="H23" s="20" t="s">
        <v>76</v>
      </c>
      <c r="I23" s="12" t="s">
        <v>76</v>
      </c>
      <c r="J23" s="19" t="s">
        <v>76</v>
      </c>
      <c r="K23" s="20" t="s">
        <v>76</v>
      </c>
      <c r="L23" s="12" t="s">
        <v>76</v>
      </c>
      <c r="M23" s="19" t="s">
        <v>76</v>
      </c>
      <c r="N23" s="20" t="s">
        <v>76</v>
      </c>
      <c r="O23" s="12" t="s">
        <v>76</v>
      </c>
      <c r="P23" s="19" t="s">
        <v>76</v>
      </c>
      <c r="Q23" s="20" t="s">
        <v>76</v>
      </c>
      <c r="R23" s="12" t="s">
        <v>76</v>
      </c>
      <c r="S23" s="19" t="s">
        <v>76</v>
      </c>
      <c r="T23" s="20" t="s">
        <v>76</v>
      </c>
      <c r="U23" s="12" t="s">
        <v>76</v>
      </c>
      <c r="V23" s="19" t="s">
        <v>76</v>
      </c>
      <c r="W23" s="20" t="s">
        <v>76</v>
      </c>
      <c r="X23" s="12" t="s">
        <v>76</v>
      </c>
      <c r="Y23" s="19" t="s">
        <v>76</v>
      </c>
      <c r="Z23" s="20" t="s">
        <v>76</v>
      </c>
      <c r="AA23" s="12" t="s">
        <v>76</v>
      </c>
      <c r="AB23" s="19" t="s">
        <v>76</v>
      </c>
      <c r="AC23" s="20" t="s">
        <v>76</v>
      </c>
      <c r="AD23" s="12" t="s">
        <v>76</v>
      </c>
      <c r="AE23" s="19" t="s">
        <v>76</v>
      </c>
      <c r="AF23" s="20" t="s">
        <v>76</v>
      </c>
      <c r="AG23" s="12" t="s">
        <v>76</v>
      </c>
      <c r="AH23" s="19" t="s">
        <v>76</v>
      </c>
      <c r="AI23" s="20">
        <v>7</v>
      </c>
      <c r="AJ23" s="12">
        <v>0</v>
      </c>
      <c r="AK23" s="135">
        <v>0</v>
      </c>
      <c r="AL23" s="87">
        <f t="shared" si="1"/>
        <v>7</v>
      </c>
      <c r="AM23" s="87">
        <f t="shared" si="2"/>
        <v>0</v>
      </c>
      <c r="AN23" s="87">
        <f t="shared" si="3"/>
        <v>0</v>
      </c>
    </row>
    <row r="24" spans="1:41" hidden="1" x14ac:dyDescent="0.25">
      <c r="A24" s="4" t="s">
        <v>52</v>
      </c>
      <c r="B24" s="20" t="s">
        <v>76</v>
      </c>
      <c r="C24" s="12" t="s">
        <v>76</v>
      </c>
      <c r="D24" s="19" t="s">
        <v>76</v>
      </c>
      <c r="E24" s="20" t="s">
        <v>76</v>
      </c>
      <c r="F24" s="12" t="s">
        <v>76</v>
      </c>
      <c r="G24" s="19" t="s">
        <v>76</v>
      </c>
      <c r="H24" s="20" t="s">
        <v>76</v>
      </c>
      <c r="I24" s="12" t="s">
        <v>76</v>
      </c>
      <c r="J24" s="19" t="s">
        <v>76</v>
      </c>
      <c r="K24" s="20" t="s">
        <v>76</v>
      </c>
      <c r="L24" s="12" t="s">
        <v>76</v>
      </c>
      <c r="M24" s="19" t="s">
        <v>76</v>
      </c>
      <c r="N24" s="20" t="s">
        <v>76</v>
      </c>
      <c r="O24" s="12" t="s">
        <v>76</v>
      </c>
      <c r="P24" s="19" t="s">
        <v>76</v>
      </c>
      <c r="Q24" s="20" t="s">
        <v>76</v>
      </c>
      <c r="R24" s="12" t="s">
        <v>76</v>
      </c>
      <c r="S24" s="19" t="s">
        <v>76</v>
      </c>
      <c r="T24" s="20" t="s">
        <v>76</v>
      </c>
      <c r="U24" s="12" t="s">
        <v>76</v>
      </c>
      <c r="V24" s="19" t="s">
        <v>76</v>
      </c>
      <c r="W24" s="20" t="s">
        <v>76</v>
      </c>
      <c r="X24" s="12" t="s">
        <v>76</v>
      </c>
      <c r="Y24" s="19" t="s">
        <v>76</v>
      </c>
      <c r="Z24" s="20" t="s">
        <v>76</v>
      </c>
      <c r="AA24" s="12" t="s">
        <v>76</v>
      </c>
      <c r="AB24" s="19" t="s">
        <v>76</v>
      </c>
      <c r="AC24" s="20">
        <v>71</v>
      </c>
      <c r="AD24" s="12">
        <v>0</v>
      </c>
      <c r="AE24" s="19">
        <v>0</v>
      </c>
      <c r="AF24" s="20">
        <v>61</v>
      </c>
      <c r="AG24" s="12">
        <v>0</v>
      </c>
      <c r="AH24" s="19">
        <v>0</v>
      </c>
      <c r="AI24" s="20">
        <v>10</v>
      </c>
      <c r="AJ24" s="12">
        <v>0</v>
      </c>
      <c r="AK24" s="135">
        <v>0</v>
      </c>
      <c r="AL24" s="87">
        <f t="shared" si="1"/>
        <v>142</v>
      </c>
      <c r="AM24" s="87">
        <f t="shared" si="2"/>
        <v>0</v>
      </c>
      <c r="AN24" s="87">
        <f t="shared" si="3"/>
        <v>0</v>
      </c>
    </row>
    <row r="25" spans="1:41" hidden="1" x14ac:dyDescent="0.25">
      <c r="A25" s="4" t="s">
        <v>20</v>
      </c>
      <c r="B25" s="20" t="s">
        <v>76</v>
      </c>
      <c r="C25" s="12" t="s">
        <v>76</v>
      </c>
      <c r="D25" s="19" t="s">
        <v>76</v>
      </c>
      <c r="E25" s="20" t="s">
        <v>76</v>
      </c>
      <c r="F25" s="12" t="s">
        <v>76</v>
      </c>
      <c r="G25" s="19" t="s">
        <v>76</v>
      </c>
      <c r="H25" s="20" t="s">
        <v>76</v>
      </c>
      <c r="I25" s="12" t="s">
        <v>76</v>
      </c>
      <c r="J25" s="19" t="s">
        <v>76</v>
      </c>
      <c r="K25" s="20">
        <v>58</v>
      </c>
      <c r="L25" s="12">
        <v>0</v>
      </c>
      <c r="M25" s="19">
        <v>0</v>
      </c>
      <c r="N25" s="20">
        <v>19</v>
      </c>
      <c r="O25" s="12">
        <v>1</v>
      </c>
      <c r="P25" s="19">
        <v>0</v>
      </c>
      <c r="Q25" s="20">
        <v>7</v>
      </c>
      <c r="R25" s="12">
        <v>0</v>
      </c>
      <c r="S25" s="19">
        <v>0</v>
      </c>
      <c r="T25" s="20">
        <v>25</v>
      </c>
      <c r="U25" s="12">
        <v>0</v>
      </c>
      <c r="V25" s="19">
        <v>0</v>
      </c>
      <c r="W25" s="20">
        <v>20</v>
      </c>
      <c r="X25" s="12">
        <v>0</v>
      </c>
      <c r="Y25" s="19">
        <v>0</v>
      </c>
      <c r="Z25" s="20">
        <v>11</v>
      </c>
      <c r="AA25" s="12">
        <v>0</v>
      </c>
      <c r="AB25" s="19">
        <v>0</v>
      </c>
      <c r="AC25" s="20">
        <v>17</v>
      </c>
      <c r="AD25" s="12">
        <v>0</v>
      </c>
      <c r="AE25" s="19">
        <v>0</v>
      </c>
      <c r="AF25" s="20">
        <v>16</v>
      </c>
      <c r="AG25" s="12">
        <v>0</v>
      </c>
      <c r="AH25" s="19">
        <v>0</v>
      </c>
      <c r="AI25" s="20">
        <v>0</v>
      </c>
      <c r="AJ25" s="12">
        <v>0</v>
      </c>
      <c r="AK25" s="135">
        <v>0</v>
      </c>
      <c r="AL25" s="87">
        <f t="shared" si="1"/>
        <v>173</v>
      </c>
      <c r="AM25" s="87">
        <f t="shared" si="2"/>
        <v>1</v>
      </c>
      <c r="AN25" s="87">
        <f t="shared" si="3"/>
        <v>0</v>
      </c>
    </row>
    <row r="26" spans="1:41" hidden="1" x14ac:dyDescent="0.25">
      <c r="A26" s="4" t="s">
        <v>11</v>
      </c>
      <c r="B26" s="20"/>
      <c r="C26" s="12"/>
      <c r="D26" s="19"/>
      <c r="E26" s="20"/>
      <c r="F26" s="12"/>
      <c r="G26" s="19"/>
      <c r="H26" s="20"/>
      <c r="I26" s="12"/>
      <c r="J26" s="19"/>
      <c r="K26" s="20"/>
      <c r="L26" s="12"/>
      <c r="M26" s="19"/>
      <c r="N26" s="20"/>
      <c r="O26" s="12"/>
      <c r="P26" s="19"/>
      <c r="Q26" s="20"/>
      <c r="R26" s="12"/>
      <c r="S26" s="19"/>
      <c r="T26" s="20"/>
      <c r="U26" s="12"/>
      <c r="V26" s="19"/>
      <c r="W26" s="20"/>
      <c r="X26" s="12"/>
      <c r="Y26" s="19"/>
      <c r="Z26" s="20"/>
      <c r="AA26" s="12"/>
      <c r="AB26" s="19"/>
      <c r="AC26" s="20">
        <v>40</v>
      </c>
      <c r="AD26" s="12">
        <v>0</v>
      </c>
      <c r="AE26" s="19">
        <v>0</v>
      </c>
      <c r="AF26" s="20">
        <v>108</v>
      </c>
      <c r="AG26" s="12">
        <v>0</v>
      </c>
      <c r="AH26" s="19">
        <v>0</v>
      </c>
      <c r="AI26" s="20">
        <v>64</v>
      </c>
      <c r="AJ26" s="12">
        <v>0</v>
      </c>
      <c r="AK26" s="135">
        <v>0</v>
      </c>
      <c r="AL26" s="87">
        <f t="shared" si="1"/>
        <v>212</v>
      </c>
      <c r="AM26" s="87">
        <f t="shared" si="2"/>
        <v>0</v>
      </c>
      <c r="AN26" s="87">
        <f t="shared" si="3"/>
        <v>0</v>
      </c>
      <c r="AO26" s="8"/>
    </row>
    <row r="27" spans="1:41" hidden="1" x14ac:dyDescent="0.25">
      <c r="A27" s="4" t="s">
        <v>77</v>
      </c>
      <c r="B27" s="20">
        <v>14</v>
      </c>
      <c r="C27" s="12">
        <v>0</v>
      </c>
      <c r="D27" s="19">
        <v>0</v>
      </c>
      <c r="E27" s="20">
        <v>5</v>
      </c>
      <c r="F27" s="12">
        <v>0</v>
      </c>
      <c r="G27" s="19">
        <v>0</v>
      </c>
      <c r="H27" s="20">
        <v>0</v>
      </c>
      <c r="I27" s="12">
        <v>0</v>
      </c>
      <c r="J27" s="19">
        <v>0</v>
      </c>
      <c r="K27" s="20">
        <v>0</v>
      </c>
      <c r="L27" s="12">
        <v>0</v>
      </c>
      <c r="M27" s="19">
        <v>0</v>
      </c>
      <c r="N27" s="18">
        <v>9</v>
      </c>
      <c r="O27" s="10">
        <v>0</v>
      </c>
      <c r="P27" s="22">
        <v>0</v>
      </c>
      <c r="Q27" s="18">
        <v>0</v>
      </c>
      <c r="R27" s="10">
        <v>0</v>
      </c>
      <c r="S27" s="22">
        <v>0</v>
      </c>
      <c r="T27" s="18">
        <v>14</v>
      </c>
      <c r="U27" s="10">
        <v>0</v>
      </c>
      <c r="V27" s="22">
        <v>0</v>
      </c>
      <c r="W27" s="18">
        <v>9</v>
      </c>
      <c r="X27" s="10">
        <v>0</v>
      </c>
      <c r="Y27" s="22">
        <v>0</v>
      </c>
      <c r="Z27" s="18">
        <v>1</v>
      </c>
      <c r="AA27" s="10">
        <v>0</v>
      </c>
      <c r="AB27" s="22">
        <v>0</v>
      </c>
      <c r="AC27" s="18">
        <v>11</v>
      </c>
      <c r="AD27" s="10">
        <v>0</v>
      </c>
      <c r="AE27" s="22">
        <v>0</v>
      </c>
      <c r="AF27" s="18">
        <v>9</v>
      </c>
      <c r="AG27" s="10">
        <v>2</v>
      </c>
      <c r="AH27" s="22">
        <v>0</v>
      </c>
      <c r="AI27" s="18">
        <v>8</v>
      </c>
      <c r="AJ27" s="10">
        <v>0</v>
      </c>
      <c r="AK27" s="65">
        <v>0</v>
      </c>
      <c r="AL27" s="87">
        <f t="shared" si="1"/>
        <v>80</v>
      </c>
      <c r="AM27" s="87">
        <f t="shared" si="2"/>
        <v>2</v>
      </c>
      <c r="AN27" s="87">
        <f t="shared" si="3"/>
        <v>0</v>
      </c>
    </row>
    <row r="28" spans="1:41" hidden="1" x14ac:dyDescent="0.25">
      <c r="A28" s="4" t="s">
        <v>50</v>
      </c>
      <c r="B28" s="20">
        <v>0</v>
      </c>
      <c r="C28" s="12">
        <v>0</v>
      </c>
      <c r="D28" s="19">
        <v>0</v>
      </c>
      <c r="E28" s="20">
        <v>0</v>
      </c>
      <c r="F28" s="12">
        <v>0</v>
      </c>
      <c r="G28" s="19">
        <v>0</v>
      </c>
      <c r="H28" s="20">
        <v>0</v>
      </c>
      <c r="I28" s="12">
        <v>0</v>
      </c>
      <c r="J28" s="19">
        <v>0</v>
      </c>
      <c r="K28" s="20"/>
      <c r="L28" s="12"/>
      <c r="M28" s="19"/>
      <c r="N28" s="20"/>
      <c r="O28" s="12"/>
      <c r="P28" s="19"/>
      <c r="Q28" s="20"/>
      <c r="R28" s="12"/>
      <c r="S28" s="19"/>
      <c r="T28" s="20"/>
      <c r="U28" s="12"/>
      <c r="V28" s="19"/>
      <c r="W28" s="20"/>
      <c r="X28" s="12"/>
      <c r="Y28" s="19"/>
      <c r="Z28" s="20"/>
      <c r="AA28" s="12"/>
      <c r="AB28" s="19"/>
      <c r="AC28" s="20"/>
      <c r="AD28" s="12"/>
      <c r="AE28" s="19"/>
      <c r="AF28" s="20">
        <v>2</v>
      </c>
      <c r="AG28" s="12">
        <v>1</v>
      </c>
      <c r="AH28" s="19">
        <v>0</v>
      </c>
      <c r="AI28" s="20">
        <v>1</v>
      </c>
      <c r="AJ28" s="12">
        <v>0</v>
      </c>
      <c r="AK28" s="135">
        <v>0</v>
      </c>
      <c r="AL28" s="87">
        <f t="shared" si="1"/>
        <v>3</v>
      </c>
      <c r="AM28" s="87">
        <f t="shared" si="2"/>
        <v>1</v>
      </c>
      <c r="AN28" s="87">
        <f t="shared" si="3"/>
        <v>0</v>
      </c>
    </row>
    <row r="29" spans="1:41" hidden="1" x14ac:dyDescent="0.25">
      <c r="A29" s="4" t="s">
        <v>35</v>
      </c>
      <c r="B29" s="20" t="s">
        <v>76</v>
      </c>
      <c r="C29" s="12" t="s">
        <v>76</v>
      </c>
      <c r="D29" s="19" t="s">
        <v>76</v>
      </c>
      <c r="E29" s="20" t="s">
        <v>76</v>
      </c>
      <c r="F29" s="12" t="s">
        <v>76</v>
      </c>
      <c r="G29" s="19" t="s">
        <v>76</v>
      </c>
      <c r="H29" s="20" t="s">
        <v>76</v>
      </c>
      <c r="I29" s="12" t="s">
        <v>76</v>
      </c>
      <c r="J29" s="19" t="s">
        <v>76</v>
      </c>
      <c r="K29" s="20">
        <v>0</v>
      </c>
      <c r="L29" s="12">
        <v>0</v>
      </c>
      <c r="M29" s="19">
        <v>0</v>
      </c>
      <c r="N29" s="18">
        <v>0</v>
      </c>
      <c r="O29" s="10">
        <v>0</v>
      </c>
      <c r="P29" s="22">
        <v>0</v>
      </c>
      <c r="Q29" s="18">
        <v>3</v>
      </c>
      <c r="R29" s="10">
        <v>0</v>
      </c>
      <c r="S29" s="22">
        <v>0</v>
      </c>
      <c r="T29" s="18">
        <v>4</v>
      </c>
      <c r="U29" s="10">
        <v>0</v>
      </c>
      <c r="V29" s="22">
        <v>0</v>
      </c>
      <c r="W29" s="18">
        <v>1</v>
      </c>
      <c r="X29" s="10">
        <v>0</v>
      </c>
      <c r="Y29" s="22">
        <v>0</v>
      </c>
      <c r="Z29" s="18">
        <v>7</v>
      </c>
      <c r="AA29" s="10">
        <v>0</v>
      </c>
      <c r="AB29" s="22">
        <v>0</v>
      </c>
      <c r="AC29" s="18">
        <v>13</v>
      </c>
      <c r="AD29" s="10">
        <v>0</v>
      </c>
      <c r="AE29" s="22">
        <v>0</v>
      </c>
      <c r="AF29" s="18">
        <v>10</v>
      </c>
      <c r="AG29" s="10">
        <v>0</v>
      </c>
      <c r="AH29" s="22">
        <v>0</v>
      </c>
      <c r="AI29" s="18">
        <v>15</v>
      </c>
      <c r="AJ29" s="10">
        <v>0</v>
      </c>
      <c r="AK29" s="65">
        <v>0</v>
      </c>
      <c r="AL29" s="87">
        <f t="shared" si="1"/>
        <v>53</v>
      </c>
      <c r="AM29" s="87">
        <f t="shared" si="2"/>
        <v>0</v>
      </c>
      <c r="AN29" s="87">
        <f t="shared" si="3"/>
        <v>0</v>
      </c>
    </row>
    <row r="30" spans="1:41" hidden="1" x14ac:dyDescent="0.25">
      <c r="A30" s="4" t="s">
        <v>70</v>
      </c>
      <c r="B30" s="20">
        <v>0</v>
      </c>
      <c r="C30" s="12">
        <v>0</v>
      </c>
      <c r="D30" s="19">
        <v>0</v>
      </c>
      <c r="E30" s="20">
        <v>3</v>
      </c>
      <c r="F30" s="12">
        <v>0</v>
      </c>
      <c r="G30" s="19">
        <v>0</v>
      </c>
      <c r="H30" s="20">
        <v>3</v>
      </c>
      <c r="I30" s="12">
        <v>0</v>
      </c>
      <c r="J30" s="19">
        <v>0</v>
      </c>
      <c r="K30" s="20">
        <v>2</v>
      </c>
      <c r="L30" s="12">
        <v>0</v>
      </c>
      <c r="M30" s="19">
        <v>0</v>
      </c>
      <c r="N30" s="20">
        <v>1</v>
      </c>
      <c r="O30" s="12">
        <v>0</v>
      </c>
      <c r="P30" s="19">
        <v>0</v>
      </c>
      <c r="Q30" s="20">
        <v>1</v>
      </c>
      <c r="R30" s="12">
        <v>0</v>
      </c>
      <c r="S30" s="19">
        <v>0</v>
      </c>
      <c r="T30" s="20">
        <v>1</v>
      </c>
      <c r="U30" s="12">
        <v>0</v>
      </c>
      <c r="V30" s="19">
        <v>0</v>
      </c>
      <c r="W30" s="20">
        <v>0</v>
      </c>
      <c r="X30" s="12">
        <v>0</v>
      </c>
      <c r="Y30" s="19">
        <v>0</v>
      </c>
      <c r="Z30" s="20">
        <v>0</v>
      </c>
      <c r="AA30" s="12">
        <v>0</v>
      </c>
      <c r="AB30" s="19">
        <v>0</v>
      </c>
      <c r="AC30" s="20">
        <v>1</v>
      </c>
      <c r="AD30" s="12">
        <v>0</v>
      </c>
      <c r="AE30" s="19">
        <v>0</v>
      </c>
      <c r="AF30" s="20">
        <v>0</v>
      </c>
      <c r="AG30" s="12">
        <v>0</v>
      </c>
      <c r="AH30" s="19">
        <v>0</v>
      </c>
      <c r="AI30" s="20">
        <v>0</v>
      </c>
      <c r="AJ30" s="12">
        <v>0</v>
      </c>
      <c r="AK30" s="135">
        <v>0</v>
      </c>
      <c r="AL30" s="87">
        <f t="shared" si="1"/>
        <v>12</v>
      </c>
      <c r="AM30" s="87">
        <f t="shared" si="2"/>
        <v>0</v>
      </c>
      <c r="AN30" s="87">
        <f t="shared" si="3"/>
        <v>0</v>
      </c>
    </row>
    <row r="31" spans="1:41" hidden="1" x14ac:dyDescent="0.25">
      <c r="A31" s="4" t="s">
        <v>166</v>
      </c>
      <c r="B31" s="20">
        <v>8</v>
      </c>
      <c r="C31" s="12">
        <v>0</v>
      </c>
      <c r="D31" s="19">
        <v>0</v>
      </c>
      <c r="E31" s="20">
        <v>8</v>
      </c>
      <c r="F31" s="12">
        <v>0</v>
      </c>
      <c r="G31" s="19">
        <v>0</v>
      </c>
      <c r="H31" s="20">
        <v>8</v>
      </c>
      <c r="I31" s="12">
        <v>0</v>
      </c>
      <c r="J31" s="19">
        <v>0</v>
      </c>
      <c r="K31" s="20">
        <v>8</v>
      </c>
      <c r="L31" s="12">
        <v>0</v>
      </c>
      <c r="M31" s="19">
        <v>0</v>
      </c>
      <c r="N31" s="20">
        <v>8</v>
      </c>
      <c r="O31" s="12">
        <v>0</v>
      </c>
      <c r="P31" s="19">
        <v>0</v>
      </c>
      <c r="Q31" s="20">
        <v>8</v>
      </c>
      <c r="R31" s="12">
        <v>0</v>
      </c>
      <c r="S31" s="19">
        <v>0</v>
      </c>
      <c r="T31" s="20">
        <v>8</v>
      </c>
      <c r="U31" s="12">
        <v>0</v>
      </c>
      <c r="V31" s="19">
        <v>0</v>
      </c>
      <c r="W31" s="20">
        <v>8</v>
      </c>
      <c r="X31" s="12">
        <v>0</v>
      </c>
      <c r="Y31" s="19">
        <v>0</v>
      </c>
      <c r="Z31" s="20">
        <v>8</v>
      </c>
      <c r="AA31" s="12">
        <v>0</v>
      </c>
      <c r="AB31" s="19">
        <v>0</v>
      </c>
      <c r="AC31" s="20">
        <v>8</v>
      </c>
      <c r="AD31" s="12">
        <v>0</v>
      </c>
      <c r="AE31" s="19">
        <v>0</v>
      </c>
      <c r="AF31" s="20">
        <v>9</v>
      </c>
      <c r="AG31" s="12">
        <v>0</v>
      </c>
      <c r="AH31" s="19">
        <v>0</v>
      </c>
      <c r="AI31" s="20">
        <v>9</v>
      </c>
      <c r="AJ31" s="12">
        <v>0</v>
      </c>
      <c r="AK31" s="135">
        <v>0</v>
      </c>
      <c r="AL31" s="87">
        <f t="shared" si="1"/>
        <v>98</v>
      </c>
      <c r="AM31" s="87">
        <f t="shared" si="2"/>
        <v>0</v>
      </c>
      <c r="AN31" s="87">
        <f t="shared" si="3"/>
        <v>0</v>
      </c>
    </row>
    <row r="32" spans="1:41" x14ac:dyDescent="0.25">
      <c r="A32" s="4" t="s">
        <v>71</v>
      </c>
      <c r="B32" s="20">
        <v>4</v>
      </c>
      <c r="C32" s="12">
        <v>0</v>
      </c>
      <c r="D32" s="19">
        <v>0</v>
      </c>
      <c r="E32" s="20">
        <v>1</v>
      </c>
      <c r="F32" s="12">
        <v>0</v>
      </c>
      <c r="G32" s="19">
        <v>0</v>
      </c>
      <c r="H32" s="20">
        <v>6</v>
      </c>
      <c r="I32" s="12">
        <v>0</v>
      </c>
      <c r="J32" s="19">
        <v>0</v>
      </c>
      <c r="K32" s="20">
        <v>9</v>
      </c>
      <c r="L32" s="12">
        <v>0</v>
      </c>
      <c r="M32" s="19">
        <v>0</v>
      </c>
      <c r="N32" s="20">
        <v>8</v>
      </c>
      <c r="O32" s="12">
        <v>0</v>
      </c>
      <c r="P32" s="19">
        <v>0</v>
      </c>
      <c r="Q32" s="20">
        <v>3</v>
      </c>
      <c r="R32" s="12">
        <v>0</v>
      </c>
      <c r="S32" s="19">
        <v>0</v>
      </c>
      <c r="T32" s="20">
        <v>6</v>
      </c>
      <c r="U32" s="12">
        <v>0</v>
      </c>
      <c r="V32" s="19">
        <v>0</v>
      </c>
      <c r="W32" s="20">
        <v>9</v>
      </c>
      <c r="X32" s="12">
        <v>0</v>
      </c>
      <c r="Y32" s="19">
        <v>0</v>
      </c>
      <c r="Z32" s="20">
        <v>4</v>
      </c>
      <c r="AA32" s="12">
        <v>0</v>
      </c>
      <c r="AB32" s="19">
        <v>0</v>
      </c>
      <c r="AC32" s="20">
        <v>5</v>
      </c>
      <c r="AD32" s="12">
        <v>0</v>
      </c>
      <c r="AE32" s="19">
        <v>0</v>
      </c>
      <c r="AF32" s="20">
        <v>4</v>
      </c>
      <c r="AG32" s="12">
        <v>0</v>
      </c>
      <c r="AH32" s="19">
        <v>0</v>
      </c>
      <c r="AI32" s="20">
        <v>2</v>
      </c>
      <c r="AJ32" s="12">
        <v>0</v>
      </c>
      <c r="AK32" s="135">
        <v>0</v>
      </c>
      <c r="AL32" s="87">
        <f t="shared" si="1"/>
        <v>61</v>
      </c>
      <c r="AM32" s="87">
        <f t="shared" si="2"/>
        <v>0</v>
      </c>
      <c r="AN32" s="87">
        <f t="shared" si="3"/>
        <v>0</v>
      </c>
    </row>
    <row r="33" spans="1:41" hidden="1" x14ac:dyDescent="0.25">
      <c r="A33" s="4" t="s">
        <v>95</v>
      </c>
      <c r="B33" s="20">
        <v>2</v>
      </c>
      <c r="C33" s="12">
        <v>0</v>
      </c>
      <c r="D33" s="19">
        <v>0</v>
      </c>
      <c r="E33" s="20">
        <v>4</v>
      </c>
      <c r="F33" s="12">
        <v>0</v>
      </c>
      <c r="G33" s="19">
        <v>0</v>
      </c>
      <c r="H33" s="20">
        <v>5</v>
      </c>
      <c r="I33" s="12">
        <v>0</v>
      </c>
      <c r="J33" s="19">
        <v>0</v>
      </c>
      <c r="K33" s="20">
        <v>2</v>
      </c>
      <c r="L33" s="12">
        <v>0</v>
      </c>
      <c r="M33" s="19">
        <v>0</v>
      </c>
      <c r="N33" s="18">
        <v>1</v>
      </c>
      <c r="O33" s="10">
        <v>0</v>
      </c>
      <c r="P33" s="22">
        <v>0</v>
      </c>
      <c r="Q33" s="18">
        <v>1</v>
      </c>
      <c r="R33" s="10">
        <v>0</v>
      </c>
      <c r="S33" s="22">
        <v>0</v>
      </c>
      <c r="T33" s="18">
        <v>1</v>
      </c>
      <c r="U33" s="10">
        <v>0</v>
      </c>
      <c r="V33" s="22">
        <v>0</v>
      </c>
      <c r="W33" s="18">
        <v>1</v>
      </c>
      <c r="X33" s="10">
        <v>0</v>
      </c>
      <c r="Y33" s="22">
        <v>0</v>
      </c>
      <c r="Z33" s="18">
        <v>1</v>
      </c>
      <c r="AA33" s="10">
        <v>0</v>
      </c>
      <c r="AB33" s="22">
        <v>0</v>
      </c>
      <c r="AC33" s="18">
        <v>2</v>
      </c>
      <c r="AD33" s="10">
        <v>0</v>
      </c>
      <c r="AE33" s="22">
        <v>0</v>
      </c>
      <c r="AF33" s="18">
        <v>1</v>
      </c>
      <c r="AG33" s="10">
        <v>0</v>
      </c>
      <c r="AH33" s="22">
        <v>0</v>
      </c>
      <c r="AI33" s="18">
        <v>0</v>
      </c>
      <c r="AJ33" s="10">
        <v>0</v>
      </c>
      <c r="AK33" s="65">
        <v>0</v>
      </c>
      <c r="AL33" s="87">
        <f t="shared" si="1"/>
        <v>21</v>
      </c>
      <c r="AM33" s="87">
        <f t="shared" si="2"/>
        <v>0</v>
      </c>
      <c r="AN33" s="87">
        <f t="shared" si="3"/>
        <v>0</v>
      </c>
    </row>
    <row r="34" spans="1:41" hidden="1" x14ac:dyDescent="0.25">
      <c r="A34" s="14" t="s">
        <v>65</v>
      </c>
      <c r="B34" s="18">
        <v>1</v>
      </c>
      <c r="C34" s="10">
        <v>0</v>
      </c>
      <c r="D34" s="19">
        <v>0</v>
      </c>
      <c r="E34" s="18">
        <v>0</v>
      </c>
      <c r="F34" s="10">
        <v>0</v>
      </c>
      <c r="G34" s="22">
        <v>0</v>
      </c>
      <c r="H34" s="18">
        <v>0</v>
      </c>
      <c r="I34" s="10">
        <v>0</v>
      </c>
      <c r="J34" s="22">
        <v>0</v>
      </c>
      <c r="K34" s="18">
        <v>1</v>
      </c>
      <c r="L34" s="10">
        <v>0</v>
      </c>
      <c r="M34" s="22">
        <v>0</v>
      </c>
      <c r="N34" s="18">
        <v>1</v>
      </c>
      <c r="O34" s="10">
        <v>0</v>
      </c>
      <c r="P34" s="22">
        <v>0</v>
      </c>
      <c r="Q34" s="18">
        <v>2</v>
      </c>
      <c r="R34" s="10">
        <v>0</v>
      </c>
      <c r="S34" s="22">
        <v>0</v>
      </c>
      <c r="T34" s="18">
        <v>0</v>
      </c>
      <c r="U34" s="10">
        <v>0</v>
      </c>
      <c r="V34" s="22">
        <v>0</v>
      </c>
      <c r="W34" s="18">
        <v>1</v>
      </c>
      <c r="X34" s="10">
        <v>0</v>
      </c>
      <c r="Y34" s="22">
        <v>0</v>
      </c>
      <c r="Z34" s="18">
        <v>0</v>
      </c>
      <c r="AA34" s="10">
        <v>0</v>
      </c>
      <c r="AB34" s="22">
        <v>0</v>
      </c>
      <c r="AC34" s="18">
        <v>1</v>
      </c>
      <c r="AD34" s="10">
        <v>0</v>
      </c>
      <c r="AE34" s="22">
        <v>0</v>
      </c>
      <c r="AF34" s="18">
        <v>0</v>
      </c>
      <c r="AG34" s="10">
        <v>0</v>
      </c>
      <c r="AH34" s="22">
        <v>0</v>
      </c>
      <c r="AI34" s="18">
        <v>0</v>
      </c>
      <c r="AJ34" s="10">
        <v>0</v>
      </c>
      <c r="AK34" s="65">
        <v>0</v>
      </c>
      <c r="AL34" s="87">
        <f t="shared" si="1"/>
        <v>7</v>
      </c>
      <c r="AM34" s="87">
        <f t="shared" si="2"/>
        <v>0</v>
      </c>
      <c r="AN34" s="87">
        <f t="shared" si="3"/>
        <v>0</v>
      </c>
    </row>
    <row r="35" spans="1:41" hidden="1" x14ac:dyDescent="0.25">
      <c r="A35" s="4" t="s">
        <v>83</v>
      </c>
      <c r="B35" s="20">
        <v>97</v>
      </c>
      <c r="C35" s="12">
        <v>0</v>
      </c>
      <c r="D35" s="19">
        <v>0</v>
      </c>
      <c r="E35" s="20">
        <v>85</v>
      </c>
      <c r="F35" s="12">
        <v>0</v>
      </c>
      <c r="G35" s="19">
        <v>0</v>
      </c>
      <c r="H35" s="20">
        <v>91</v>
      </c>
      <c r="I35" s="12">
        <v>0</v>
      </c>
      <c r="J35" s="19">
        <v>0</v>
      </c>
      <c r="K35" s="20">
        <v>43</v>
      </c>
      <c r="L35" s="12">
        <v>0</v>
      </c>
      <c r="M35" s="19">
        <v>0</v>
      </c>
      <c r="N35" s="18">
        <v>36</v>
      </c>
      <c r="O35" s="10">
        <v>0</v>
      </c>
      <c r="P35" s="22">
        <v>0</v>
      </c>
      <c r="Q35" s="18">
        <v>45</v>
      </c>
      <c r="R35" s="10">
        <v>0</v>
      </c>
      <c r="S35" s="22">
        <v>0</v>
      </c>
      <c r="T35" s="18">
        <v>42</v>
      </c>
      <c r="U35" s="10">
        <v>0</v>
      </c>
      <c r="V35" s="22">
        <v>0</v>
      </c>
      <c r="W35" s="18">
        <v>54</v>
      </c>
      <c r="X35" s="10">
        <v>0</v>
      </c>
      <c r="Y35" s="22">
        <v>0</v>
      </c>
      <c r="Z35" s="18">
        <v>44</v>
      </c>
      <c r="AA35" s="10">
        <v>0</v>
      </c>
      <c r="AB35" s="22">
        <v>0</v>
      </c>
      <c r="AC35" s="18">
        <v>53</v>
      </c>
      <c r="AD35" s="10">
        <v>0</v>
      </c>
      <c r="AE35" s="22">
        <v>0</v>
      </c>
      <c r="AF35" s="18">
        <v>66</v>
      </c>
      <c r="AG35" s="10">
        <v>0</v>
      </c>
      <c r="AH35" s="22">
        <v>0</v>
      </c>
      <c r="AI35" s="18">
        <v>35</v>
      </c>
      <c r="AJ35" s="10">
        <v>0</v>
      </c>
      <c r="AK35" s="65">
        <v>0</v>
      </c>
      <c r="AL35" s="87">
        <f t="shared" si="1"/>
        <v>691</v>
      </c>
      <c r="AM35" s="87">
        <f t="shared" si="2"/>
        <v>0</v>
      </c>
      <c r="AN35" s="87">
        <f t="shared" si="3"/>
        <v>0</v>
      </c>
    </row>
    <row r="36" spans="1:41" hidden="1" x14ac:dyDescent="0.25">
      <c r="A36" s="4" t="s">
        <v>31</v>
      </c>
      <c r="B36" s="20">
        <v>0</v>
      </c>
      <c r="C36" s="12">
        <v>0</v>
      </c>
      <c r="D36" s="19">
        <v>0</v>
      </c>
      <c r="E36" s="20">
        <v>0</v>
      </c>
      <c r="F36" s="12">
        <v>0</v>
      </c>
      <c r="G36" s="19">
        <v>0</v>
      </c>
      <c r="H36" s="20">
        <v>0</v>
      </c>
      <c r="I36" s="12">
        <v>0</v>
      </c>
      <c r="J36" s="19">
        <v>0</v>
      </c>
      <c r="K36" s="20">
        <v>86</v>
      </c>
      <c r="L36" s="12">
        <v>0</v>
      </c>
      <c r="M36" s="19">
        <v>0</v>
      </c>
      <c r="N36" s="20">
        <v>25</v>
      </c>
      <c r="O36" s="12">
        <v>0</v>
      </c>
      <c r="P36" s="19">
        <v>0</v>
      </c>
      <c r="Q36" s="20">
        <v>37</v>
      </c>
      <c r="R36" s="12">
        <v>0</v>
      </c>
      <c r="S36" s="19">
        <v>0</v>
      </c>
      <c r="T36" s="20">
        <v>54</v>
      </c>
      <c r="U36" s="12">
        <v>0</v>
      </c>
      <c r="V36" s="19">
        <v>0</v>
      </c>
      <c r="W36" s="20">
        <v>47</v>
      </c>
      <c r="X36" s="12">
        <v>0</v>
      </c>
      <c r="Y36" s="19">
        <v>0</v>
      </c>
      <c r="Z36" s="20">
        <v>47</v>
      </c>
      <c r="AA36" s="12">
        <v>0</v>
      </c>
      <c r="AB36" s="19">
        <v>0</v>
      </c>
      <c r="AC36" s="20">
        <v>58</v>
      </c>
      <c r="AD36" s="12">
        <v>0</v>
      </c>
      <c r="AE36" s="19">
        <v>0</v>
      </c>
      <c r="AF36" s="20">
        <v>64</v>
      </c>
      <c r="AG36" s="12">
        <v>0</v>
      </c>
      <c r="AH36" s="19">
        <v>0</v>
      </c>
      <c r="AI36" s="20">
        <v>46</v>
      </c>
      <c r="AJ36" s="12">
        <v>0</v>
      </c>
      <c r="AK36" s="135">
        <v>0</v>
      </c>
      <c r="AL36" s="87">
        <f t="shared" si="1"/>
        <v>464</v>
      </c>
      <c r="AM36" s="87">
        <f t="shared" si="2"/>
        <v>0</v>
      </c>
      <c r="AN36" s="87">
        <f t="shared" si="3"/>
        <v>0</v>
      </c>
    </row>
    <row r="37" spans="1:41" hidden="1" x14ac:dyDescent="0.25">
      <c r="A37" s="4" t="s">
        <v>6</v>
      </c>
      <c r="B37" s="20">
        <v>59</v>
      </c>
      <c r="C37" s="12">
        <v>0</v>
      </c>
      <c r="D37" s="19">
        <v>0</v>
      </c>
      <c r="E37" s="20">
        <v>15</v>
      </c>
      <c r="F37" s="12">
        <v>0</v>
      </c>
      <c r="G37" s="19">
        <v>0</v>
      </c>
      <c r="H37" s="20">
        <v>3</v>
      </c>
      <c r="I37" s="12">
        <v>0</v>
      </c>
      <c r="J37" s="19">
        <v>0</v>
      </c>
      <c r="K37" s="20">
        <v>33</v>
      </c>
      <c r="L37" s="12">
        <v>0</v>
      </c>
      <c r="M37" s="19">
        <v>0</v>
      </c>
      <c r="N37" s="20">
        <v>60</v>
      </c>
      <c r="O37" s="12">
        <v>1</v>
      </c>
      <c r="P37" s="19">
        <v>0</v>
      </c>
      <c r="Q37" s="20">
        <v>49</v>
      </c>
      <c r="R37" s="12">
        <v>0</v>
      </c>
      <c r="S37" s="19">
        <v>0</v>
      </c>
      <c r="T37" s="20">
        <v>50</v>
      </c>
      <c r="U37" s="12">
        <v>1</v>
      </c>
      <c r="V37" s="19">
        <v>0</v>
      </c>
      <c r="W37" s="20">
        <v>53</v>
      </c>
      <c r="X37" s="12">
        <v>0</v>
      </c>
      <c r="Y37" s="19">
        <v>1</v>
      </c>
      <c r="Z37" s="20">
        <v>54</v>
      </c>
      <c r="AA37" s="12">
        <v>0</v>
      </c>
      <c r="AB37" s="19">
        <v>0</v>
      </c>
      <c r="AC37" s="20">
        <v>53</v>
      </c>
      <c r="AD37" s="12">
        <v>0</v>
      </c>
      <c r="AE37" s="19">
        <v>0</v>
      </c>
      <c r="AF37" s="20">
        <v>48</v>
      </c>
      <c r="AG37" s="12">
        <v>2</v>
      </c>
      <c r="AH37" s="19">
        <v>0</v>
      </c>
      <c r="AI37" s="20">
        <v>31</v>
      </c>
      <c r="AJ37" s="12">
        <v>1</v>
      </c>
      <c r="AK37" s="135">
        <v>0</v>
      </c>
      <c r="AL37" s="87">
        <f t="shared" si="1"/>
        <v>508</v>
      </c>
      <c r="AM37" s="87">
        <f t="shared" si="2"/>
        <v>5</v>
      </c>
      <c r="AN37" s="87">
        <f t="shared" si="3"/>
        <v>1</v>
      </c>
    </row>
    <row r="38" spans="1:41" hidden="1" x14ac:dyDescent="0.25">
      <c r="A38" s="40" t="s">
        <v>147</v>
      </c>
      <c r="B38" s="20">
        <v>13</v>
      </c>
      <c r="C38" s="12">
        <v>0</v>
      </c>
      <c r="D38" s="19">
        <v>0</v>
      </c>
      <c r="E38" s="20">
        <v>13</v>
      </c>
      <c r="F38" s="12">
        <v>0</v>
      </c>
      <c r="G38" s="19">
        <v>0</v>
      </c>
      <c r="H38" s="20">
        <v>13</v>
      </c>
      <c r="I38" s="12">
        <v>0</v>
      </c>
      <c r="J38" s="19">
        <v>0</v>
      </c>
      <c r="K38" s="20">
        <v>13</v>
      </c>
      <c r="L38" s="12">
        <v>0</v>
      </c>
      <c r="M38" s="19">
        <v>0</v>
      </c>
      <c r="N38" s="20">
        <v>13</v>
      </c>
      <c r="O38" s="12">
        <v>0</v>
      </c>
      <c r="P38" s="19">
        <v>0</v>
      </c>
      <c r="Q38" s="20">
        <v>13</v>
      </c>
      <c r="R38" s="12">
        <v>0</v>
      </c>
      <c r="S38" s="19">
        <v>0</v>
      </c>
      <c r="T38" s="20">
        <v>13</v>
      </c>
      <c r="U38" s="12">
        <v>0</v>
      </c>
      <c r="V38" s="19">
        <v>0</v>
      </c>
      <c r="W38" s="20">
        <v>13</v>
      </c>
      <c r="X38" s="12">
        <v>0</v>
      </c>
      <c r="Y38" s="19">
        <v>0</v>
      </c>
      <c r="Z38" s="20">
        <v>13</v>
      </c>
      <c r="AA38" s="12">
        <v>0</v>
      </c>
      <c r="AB38" s="19">
        <v>0</v>
      </c>
      <c r="AC38" s="20">
        <v>13</v>
      </c>
      <c r="AD38" s="12">
        <v>0</v>
      </c>
      <c r="AE38" s="19">
        <v>0</v>
      </c>
      <c r="AF38" s="20">
        <v>13</v>
      </c>
      <c r="AG38" s="12">
        <v>0</v>
      </c>
      <c r="AH38" s="19">
        <v>0</v>
      </c>
      <c r="AI38" s="20">
        <v>13</v>
      </c>
      <c r="AJ38" s="12">
        <v>0</v>
      </c>
      <c r="AK38" s="135">
        <v>0</v>
      </c>
      <c r="AL38" s="87">
        <f t="shared" si="1"/>
        <v>156</v>
      </c>
      <c r="AM38" s="87">
        <f t="shared" si="2"/>
        <v>0</v>
      </c>
      <c r="AN38" s="87">
        <f t="shared" si="3"/>
        <v>0</v>
      </c>
    </row>
    <row r="39" spans="1:41" s="8" customFormat="1" hidden="1" x14ac:dyDescent="0.25">
      <c r="A39" s="4" t="s">
        <v>41</v>
      </c>
      <c r="B39" s="20">
        <v>2</v>
      </c>
      <c r="C39" s="12">
        <v>0</v>
      </c>
      <c r="D39" s="19">
        <v>0</v>
      </c>
      <c r="E39" s="20">
        <v>3</v>
      </c>
      <c r="F39" s="12">
        <v>0</v>
      </c>
      <c r="G39" s="19">
        <v>0</v>
      </c>
      <c r="H39" s="20">
        <v>7</v>
      </c>
      <c r="I39" s="12">
        <v>1</v>
      </c>
      <c r="J39" s="19">
        <v>0</v>
      </c>
      <c r="K39" s="20">
        <v>8</v>
      </c>
      <c r="L39" s="12">
        <v>0</v>
      </c>
      <c r="M39" s="19">
        <v>0</v>
      </c>
      <c r="N39" s="18">
        <v>12</v>
      </c>
      <c r="O39" s="10">
        <v>2</v>
      </c>
      <c r="P39" s="22">
        <v>0</v>
      </c>
      <c r="Q39" s="18">
        <v>7</v>
      </c>
      <c r="R39" s="10">
        <v>1</v>
      </c>
      <c r="S39" s="22">
        <v>0</v>
      </c>
      <c r="T39" s="18">
        <v>8</v>
      </c>
      <c r="U39" s="10">
        <v>0</v>
      </c>
      <c r="V39" s="22">
        <v>0</v>
      </c>
      <c r="W39" s="18">
        <v>8</v>
      </c>
      <c r="X39" s="10">
        <v>0</v>
      </c>
      <c r="Y39" s="22">
        <v>0</v>
      </c>
      <c r="Z39" s="18">
        <v>4</v>
      </c>
      <c r="AA39" s="10">
        <v>0</v>
      </c>
      <c r="AB39" s="22">
        <v>0</v>
      </c>
      <c r="AC39" s="18">
        <v>1</v>
      </c>
      <c r="AD39" s="10">
        <v>0</v>
      </c>
      <c r="AE39" s="22">
        <v>0</v>
      </c>
      <c r="AF39" s="18">
        <v>2</v>
      </c>
      <c r="AG39" s="10">
        <v>0</v>
      </c>
      <c r="AH39" s="22">
        <v>0</v>
      </c>
      <c r="AI39" s="18">
        <v>5</v>
      </c>
      <c r="AJ39" s="10">
        <v>0</v>
      </c>
      <c r="AK39" s="65">
        <v>0</v>
      </c>
      <c r="AL39" s="87">
        <f t="shared" si="1"/>
        <v>67</v>
      </c>
      <c r="AM39" s="87">
        <f t="shared" si="2"/>
        <v>4</v>
      </c>
      <c r="AN39" s="87">
        <f t="shared" si="3"/>
        <v>0</v>
      </c>
      <c r="AO39"/>
    </row>
    <row r="40" spans="1:41" hidden="1" x14ac:dyDescent="0.25">
      <c r="A40" s="4" t="s">
        <v>58</v>
      </c>
      <c r="B40" s="20">
        <v>30</v>
      </c>
      <c r="C40" s="12">
        <v>0</v>
      </c>
      <c r="D40" s="19">
        <v>0</v>
      </c>
      <c r="E40" s="20">
        <v>30</v>
      </c>
      <c r="F40" s="12">
        <v>0</v>
      </c>
      <c r="G40" s="19">
        <v>0</v>
      </c>
      <c r="H40" s="20">
        <v>30</v>
      </c>
      <c r="I40" s="12">
        <v>1</v>
      </c>
      <c r="J40" s="19">
        <v>0</v>
      </c>
      <c r="K40" s="20">
        <v>31</v>
      </c>
      <c r="L40" s="12">
        <v>0</v>
      </c>
      <c r="M40" s="19">
        <v>0</v>
      </c>
      <c r="N40" s="20">
        <v>31</v>
      </c>
      <c r="O40" s="12">
        <v>0</v>
      </c>
      <c r="P40" s="19">
        <v>0</v>
      </c>
      <c r="Q40" s="20">
        <v>18</v>
      </c>
      <c r="R40" s="12">
        <v>0</v>
      </c>
      <c r="S40" s="19">
        <v>0</v>
      </c>
      <c r="T40" s="20">
        <v>15</v>
      </c>
      <c r="U40" s="12">
        <v>0</v>
      </c>
      <c r="V40" s="19">
        <v>0</v>
      </c>
      <c r="W40" s="20">
        <v>19</v>
      </c>
      <c r="X40" s="12">
        <v>0</v>
      </c>
      <c r="Y40" s="19">
        <v>0</v>
      </c>
      <c r="Z40" s="20">
        <v>10</v>
      </c>
      <c r="AA40" s="12">
        <v>0</v>
      </c>
      <c r="AB40" s="19">
        <v>0</v>
      </c>
      <c r="AC40" s="20">
        <v>33</v>
      </c>
      <c r="AD40" s="12">
        <v>0</v>
      </c>
      <c r="AE40" s="19">
        <v>0</v>
      </c>
      <c r="AF40" s="20">
        <v>12</v>
      </c>
      <c r="AG40" s="12">
        <v>0</v>
      </c>
      <c r="AH40" s="19">
        <v>0</v>
      </c>
      <c r="AI40" s="20">
        <v>10</v>
      </c>
      <c r="AJ40" s="12">
        <v>0</v>
      </c>
      <c r="AK40" s="135">
        <v>0</v>
      </c>
      <c r="AL40" s="87">
        <f t="shared" si="1"/>
        <v>269</v>
      </c>
      <c r="AM40" s="87">
        <f t="shared" si="2"/>
        <v>1</v>
      </c>
      <c r="AN40" s="87">
        <f t="shared" si="3"/>
        <v>0</v>
      </c>
    </row>
    <row r="41" spans="1:41" hidden="1" x14ac:dyDescent="0.25">
      <c r="A41" s="14" t="s">
        <v>47</v>
      </c>
      <c r="B41" s="18">
        <v>14</v>
      </c>
      <c r="C41" s="10">
        <v>2</v>
      </c>
      <c r="D41" s="19">
        <v>0</v>
      </c>
      <c r="E41" s="18">
        <v>13</v>
      </c>
      <c r="F41" s="10">
        <v>2</v>
      </c>
      <c r="G41" s="22">
        <v>0</v>
      </c>
      <c r="H41" s="18">
        <v>4</v>
      </c>
      <c r="I41" s="10">
        <v>0</v>
      </c>
      <c r="J41" s="22">
        <v>0</v>
      </c>
      <c r="K41" s="18">
        <v>0</v>
      </c>
      <c r="L41" s="10">
        <v>0</v>
      </c>
      <c r="M41" s="22">
        <v>0</v>
      </c>
      <c r="N41" s="18">
        <v>3</v>
      </c>
      <c r="O41" s="10">
        <v>2</v>
      </c>
      <c r="P41" s="22">
        <v>0</v>
      </c>
      <c r="Q41" s="18">
        <v>8</v>
      </c>
      <c r="R41" s="10">
        <v>0</v>
      </c>
      <c r="S41" s="22">
        <v>0</v>
      </c>
      <c r="T41" s="18">
        <v>0</v>
      </c>
      <c r="U41" s="10">
        <v>0</v>
      </c>
      <c r="V41" s="22">
        <v>0</v>
      </c>
      <c r="W41" s="18">
        <v>9</v>
      </c>
      <c r="X41" s="10">
        <v>0</v>
      </c>
      <c r="Y41" s="22">
        <v>0</v>
      </c>
      <c r="Z41" s="18">
        <v>9</v>
      </c>
      <c r="AA41" s="10">
        <v>0</v>
      </c>
      <c r="AB41" s="22">
        <v>0</v>
      </c>
      <c r="AC41" s="18">
        <v>10</v>
      </c>
      <c r="AD41" s="10">
        <v>1</v>
      </c>
      <c r="AE41" s="22">
        <v>0</v>
      </c>
      <c r="AF41" s="18">
        <v>0</v>
      </c>
      <c r="AG41" s="10">
        <v>0</v>
      </c>
      <c r="AH41" s="22">
        <v>0</v>
      </c>
      <c r="AI41" s="18">
        <v>1</v>
      </c>
      <c r="AJ41" s="10">
        <v>0</v>
      </c>
      <c r="AK41" s="65">
        <v>0</v>
      </c>
      <c r="AL41" s="87">
        <f t="shared" si="1"/>
        <v>71</v>
      </c>
      <c r="AM41" s="87">
        <f t="shared" si="2"/>
        <v>7</v>
      </c>
      <c r="AN41" s="87">
        <f t="shared" si="3"/>
        <v>0</v>
      </c>
    </row>
    <row r="42" spans="1:41" hidden="1" x14ac:dyDescent="0.25">
      <c r="A42" s="4" t="s">
        <v>93</v>
      </c>
      <c r="B42" s="20">
        <v>7</v>
      </c>
      <c r="C42" s="12">
        <v>0</v>
      </c>
      <c r="D42" s="19">
        <v>0</v>
      </c>
      <c r="E42" s="20">
        <v>7</v>
      </c>
      <c r="F42" s="12">
        <v>0</v>
      </c>
      <c r="G42" s="19">
        <v>0</v>
      </c>
      <c r="H42" s="20">
        <v>6</v>
      </c>
      <c r="I42" s="12">
        <v>1</v>
      </c>
      <c r="J42" s="19">
        <v>1</v>
      </c>
      <c r="K42" s="20">
        <v>23</v>
      </c>
      <c r="L42" s="12">
        <v>0</v>
      </c>
      <c r="M42" s="19">
        <v>0</v>
      </c>
      <c r="N42" s="18">
        <v>9</v>
      </c>
      <c r="O42" s="10">
        <v>1</v>
      </c>
      <c r="P42" s="22">
        <v>0</v>
      </c>
      <c r="Q42" s="18">
        <v>9</v>
      </c>
      <c r="R42" s="10">
        <v>1</v>
      </c>
      <c r="S42" s="22">
        <v>0</v>
      </c>
      <c r="T42" s="18">
        <v>9</v>
      </c>
      <c r="U42" s="10">
        <v>0</v>
      </c>
      <c r="V42" s="22">
        <v>0</v>
      </c>
      <c r="W42" s="18">
        <v>15</v>
      </c>
      <c r="X42" s="10">
        <v>1</v>
      </c>
      <c r="Y42" s="22">
        <v>0</v>
      </c>
      <c r="Z42" s="18">
        <v>18</v>
      </c>
      <c r="AA42" s="10">
        <v>0</v>
      </c>
      <c r="AB42" s="22">
        <v>1</v>
      </c>
      <c r="AC42" s="18">
        <v>9</v>
      </c>
      <c r="AD42" s="10">
        <v>0</v>
      </c>
      <c r="AE42" s="22">
        <v>0</v>
      </c>
      <c r="AF42" s="18">
        <v>9</v>
      </c>
      <c r="AG42" s="10">
        <v>0</v>
      </c>
      <c r="AH42" s="22">
        <v>0</v>
      </c>
      <c r="AI42" s="18">
        <v>9</v>
      </c>
      <c r="AJ42" s="10">
        <v>0</v>
      </c>
      <c r="AK42" s="65">
        <v>0</v>
      </c>
      <c r="AL42" s="87">
        <f t="shared" si="1"/>
        <v>130</v>
      </c>
      <c r="AM42" s="87">
        <f t="shared" si="2"/>
        <v>4</v>
      </c>
      <c r="AN42" s="87">
        <f t="shared" si="3"/>
        <v>2</v>
      </c>
    </row>
    <row r="43" spans="1:41" hidden="1" x14ac:dyDescent="0.25">
      <c r="A43" s="14" t="s">
        <v>29</v>
      </c>
      <c r="B43" s="20">
        <v>0</v>
      </c>
      <c r="C43" s="12">
        <v>0</v>
      </c>
      <c r="D43" s="19">
        <v>0</v>
      </c>
      <c r="E43" s="20">
        <v>27</v>
      </c>
      <c r="F43" s="12">
        <v>0</v>
      </c>
      <c r="G43" s="19">
        <v>0</v>
      </c>
      <c r="H43" s="18">
        <v>21</v>
      </c>
      <c r="I43" s="10">
        <v>0</v>
      </c>
      <c r="J43" s="22">
        <v>0</v>
      </c>
      <c r="K43" s="18">
        <v>21</v>
      </c>
      <c r="L43" s="10">
        <v>0</v>
      </c>
      <c r="M43" s="22">
        <v>0</v>
      </c>
      <c r="N43" s="18">
        <v>31</v>
      </c>
      <c r="O43" s="10">
        <v>0</v>
      </c>
      <c r="P43" s="22">
        <v>0</v>
      </c>
      <c r="Q43" s="18">
        <v>3</v>
      </c>
      <c r="R43" s="10">
        <v>0</v>
      </c>
      <c r="S43" s="22">
        <v>0</v>
      </c>
      <c r="T43" s="18">
        <v>7</v>
      </c>
      <c r="U43" s="10">
        <v>0</v>
      </c>
      <c r="V43" s="22">
        <v>0</v>
      </c>
      <c r="W43" s="18">
        <v>3</v>
      </c>
      <c r="X43" s="10">
        <v>0</v>
      </c>
      <c r="Y43" s="22">
        <v>0</v>
      </c>
      <c r="Z43" s="18">
        <v>11</v>
      </c>
      <c r="AA43" s="10">
        <v>0</v>
      </c>
      <c r="AB43" s="22">
        <v>0</v>
      </c>
      <c r="AC43" s="18">
        <v>7</v>
      </c>
      <c r="AD43" s="10">
        <v>0</v>
      </c>
      <c r="AE43" s="22">
        <v>0</v>
      </c>
      <c r="AF43" s="18">
        <v>14</v>
      </c>
      <c r="AG43" s="10">
        <v>0</v>
      </c>
      <c r="AH43" s="22">
        <v>0</v>
      </c>
      <c r="AI43" s="18">
        <v>19</v>
      </c>
      <c r="AJ43" s="10">
        <v>0</v>
      </c>
      <c r="AK43" s="65">
        <v>0</v>
      </c>
      <c r="AL43" s="87">
        <f t="shared" si="1"/>
        <v>164</v>
      </c>
      <c r="AM43" s="87">
        <f t="shared" si="2"/>
        <v>0</v>
      </c>
      <c r="AN43" s="87">
        <f t="shared" si="3"/>
        <v>0</v>
      </c>
    </row>
    <row r="44" spans="1:41" hidden="1" x14ac:dyDescent="0.25">
      <c r="A44" s="4" t="s">
        <v>53</v>
      </c>
      <c r="B44" s="20" t="s">
        <v>76</v>
      </c>
      <c r="C44" s="12" t="s">
        <v>76</v>
      </c>
      <c r="D44" s="19" t="s">
        <v>76</v>
      </c>
      <c r="E44" s="20" t="s">
        <v>76</v>
      </c>
      <c r="F44" s="12" t="s">
        <v>76</v>
      </c>
      <c r="G44" s="19" t="s">
        <v>76</v>
      </c>
      <c r="H44" s="20" t="s">
        <v>76</v>
      </c>
      <c r="I44" s="12" t="s">
        <v>76</v>
      </c>
      <c r="J44" s="19" t="s">
        <v>76</v>
      </c>
      <c r="K44" s="20" t="s">
        <v>76</v>
      </c>
      <c r="L44" s="12" t="s">
        <v>76</v>
      </c>
      <c r="M44" s="19" t="s">
        <v>76</v>
      </c>
      <c r="N44" s="18" t="s">
        <v>76</v>
      </c>
      <c r="O44" s="10" t="s">
        <v>76</v>
      </c>
      <c r="P44" s="22" t="s">
        <v>76</v>
      </c>
      <c r="Q44" s="18" t="s">
        <v>76</v>
      </c>
      <c r="R44" s="10" t="s">
        <v>76</v>
      </c>
      <c r="S44" s="22" t="s">
        <v>76</v>
      </c>
      <c r="T44" s="18" t="s">
        <v>76</v>
      </c>
      <c r="U44" s="10" t="s">
        <v>76</v>
      </c>
      <c r="V44" s="22" t="s">
        <v>76</v>
      </c>
      <c r="W44" s="18" t="s">
        <v>76</v>
      </c>
      <c r="X44" s="10" t="s">
        <v>76</v>
      </c>
      <c r="Y44" s="22" t="s">
        <v>76</v>
      </c>
      <c r="Z44" s="18" t="s">
        <v>76</v>
      </c>
      <c r="AA44" s="10" t="s">
        <v>76</v>
      </c>
      <c r="AB44" s="22" t="s">
        <v>76</v>
      </c>
      <c r="AC44" s="18" t="s">
        <v>76</v>
      </c>
      <c r="AD44" s="10" t="s">
        <v>76</v>
      </c>
      <c r="AE44" s="22" t="s">
        <v>76</v>
      </c>
      <c r="AF44" s="18" t="s">
        <v>76</v>
      </c>
      <c r="AG44" s="10" t="s">
        <v>76</v>
      </c>
      <c r="AH44" s="22" t="s">
        <v>76</v>
      </c>
      <c r="AI44" s="18">
        <v>25</v>
      </c>
      <c r="AJ44" s="10">
        <v>0</v>
      </c>
      <c r="AK44" s="65">
        <v>0</v>
      </c>
      <c r="AL44" s="87">
        <f t="shared" si="1"/>
        <v>25</v>
      </c>
      <c r="AM44" s="87">
        <f t="shared" si="2"/>
        <v>0</v>
      </c>
      <c r="AN44" s="87">
        <f t="shared" si="3"/>
        <v>0</v>
      </c>
    </row>
    <row r="45" spans="1:41" hidden="1" x14ac:dyDescent="0.25">
      <c r="A45" s="4" t="s">
        <v>44</v>
      </c>
      <c r="B45" s="20" t="s">
        <v>76</v>
      </c>
      <c r="C45" s="12" t="s">
        <v>76</v>
      </c>
      <c r="D45" s="19" t="s">
        <v>76</v>
      </c>
      <c r="E45" s="20" t="s">
        <v>76</v>
      </c>
      <c r="F45" s="12" t="s">
        <v>76</v>
      </c>
      <c r="G45" s="19" t="s">
        <v>76</v>
      </c>
      <c r="H45" s="20" t="s">
        <v>76</v>
      </c>
      <c r="I45" s="12" t="s">
        <v>76</v>
      </c>
      <c r="J45" s="19" t="s">
        <v>76</v>
      </c>
      <c r="K45" s="20" t="s">
        <v>76</v>
      </c>
      <c r="L45" s="12" t="s">
        <v>76</v>
      </c>
      <c r="M45" s="19" t="s">
        <v>76</v>
      </c>
      <c r="N45" s="18" t="s">
        <v>76</v>
      </c>
      <c r="O45" s="10" t="s">
        <v>76</v>
      </c>
      <c r="P45" s="22" t="s">
        <v>76</v>
      </c>
      <c r="Q45" s="18">
        <v>0</v>
      </c>
      <c r="R45" s="10" t="s">
        <v>76</v>
      </c>
      <c r="S45" s="22" t="s">
        <v>76</v>
      </c>
      <c r="T45" s="18">
        <v>0</v>
      </c>
      <c r="U45" s="10" t="s">
        <v>76</v>
      </c>
      <c r="V45" s="22" t="s">
        <v>76</v>
      </c>
      <c r="W45" s="18">
        <v>0</v>
      </c>
      <c r="X45" s="10" t="s">
        <v>76</v>
      </c>
      <c r="Y45" s="22" t="s">
        <v>76</v>
      </c>
      <c r="Z45" s="18">
        <v>0</v>
      </c>
      <c r="AA45" s="10" t="s">
        <v>76</v>
      </c>
      <c r="AB45" s="22" t="s">
        <v>76</v>
      </c>
      <c r="AC45" s="18">
        <v>4</v>
      </c>
      <c r="AD45" s="10" t="s">
        <v>76</v>
      </c>
      <c r="AE45" s="22" t="s">
        <v>76</v>
      </c>
      <c r="AF45" s="18">
        <v>3</v>
      </c>
      <c r="AG45" s="10" t="s">
        <v>76</v>
      </c>
      <c r="AH45" s="22" t="s">
        <v>76</v>
      </c>
      <c r="AI45" s="18">
        <v>4</v>
      </c>
      <c r="AJ45" s="10" t="s">
        <v>76</v>
      </c>
      <c r="AK45" s="65" t="s">
        <v>76</v>
      </c>
      <c r="AL45" s="87">
        <f t="shared" si="1"/>
        <v>11</v>
      </c>
      <c r="AM45" s="87">
        <f t="shared" si="2"/>
        <v>0</v>
      </c>
      <c r="AN45" s="87">
        <f t="shared" si="3"/>
        <v>0</v>
      </c>
    </row>
    <row r="46" spans="1:41" hidden="1" x14ac:dyDescent="0.25">
      <c r="A46" s="14" t="s">
        <v>14</v>
      </c>
      <c r="B46" s="18">
        <v>0</v>
      </c>
      <c r="C46" s="10">
        <v>0</v>
      </c>
      <c r="D46" s="19">
        <v>0</v>
      </c>
      <c r="E46" s="18">
        <v>10</v>
      </c>
      <c r="F46" s="10">
        <v>0</v>
      </c>
      <c r="G46" s="22">
        <v>0</v>
      </c>
      <c r="H46" s="18">
        <v>5</v>
      </c>
      <c r="I46" s="10">
        <v>0</v>
      </c>
      <c r="J46" s="22">
        <v>0</v>
      </c>
      <c r="K46" s="18">
        <v>1</v>
      </c>
      <c r="L46" s="10">
        <v>0</v>
      </c>
      <c r="M46" s="22">
        <v>0</v>
      </c>
      <c r="N46" s="18">
        <v>33</v>
      </c>
      <c r="O46" s="10">
        <v>0</v>
      </c>
      <c r="P46" s="22">
        <v>0</v>
      </c>
      <c r="Q46" s="18">
        <v>1</v>
      </c>
      <c r="R46" s="10">
        <v>0</v>
      </c>
      <c r="S46" s="22">
        <v>0</v>
      </c>
      <c r="T46" s="18">
        <v>11</v>
      </c>
      <c r="U46" s="10">
        <v>0</v>
      </c>
      <c r="V46" s="22">
        <v>1</v>
      </c>
      <c r="W46" s="18">
        <v>9</v>
      </c>
      <c r="X46" s="10">
        <v>0</v>
      </c>
      <c r="Y46" s="22">
        <v>0</v>
      </c>
      <c r="Z46" s="18">
        <v>25</v>
      </c>
      <c r="AA46" s="10">
        <v>0</v>
      </c>
      <c r="AB46" s="22">
        <v>0</v>
      </c>
      <c r="AC46" s="18">
        <v>9</v>
      </c>
      <c r="AD46" s="10">
        <v>0</v>
      </c>
      <c r="AE46" s="22">
        <v>0</v>
      </c>
      <c r="AF46" s="18">
        <v>7</v>
      </c>
      <c r="AG46" s="10">
        <v>0</v>
      </c>
      <c r="AH46" s="22">
        <v>0</v>
      </c>
      <c r="AI46" s="18">
        <v>37</v>
      </c>
      <c r="AJ46" s="10">
        <v>0</v>
      </c>
      <c r="AK46" s="65">
        <v>1</v>
      </c>
      <c r="AL46" s="87">
        <f t="shared" si="1"/>
        <v>148</v>
      </c>
      <c r="AM46" s="87">
        <f t="shared" si="2"/>
        <v>0</v>
      </c>
      <c r="AN46" s="87">
        <f t="shared" si="3"/>
        <v>2</v>
      </c>
    </row>
    <row r="47" spans="1:41" hidden="1" x14ac:dyDescent="0.25">
      <c r="A47" s="4" t="s">
        <v>105</v>
      </c>
      <c r="B47" s="20"/>
      <c r="C47" s="12"/>
      <c r="D47" s="19"/>
      <c r="E47" s="20"/>
      <c r="F47" s="12"/>
      <c r="G47" s="19"/>
      <c r="H47" s="20"/>
      <c r="I47" s="12"/>
      <c r="J47" s="19"/>
      <c r="K47" s="20"/>
      <c r="L47" s="12"/>
      <c r="M47" s="19"/>
      <c r="N47" s="18"/>
      <c r="O47" s="10"/>
      <c r="P47" s="22"/>
      <c r="Q47" s="18"/>
      <c r="R47" s="10"/>
      <c r="S47" s="22"/>
      <c r="T47" s="18"/>
      <c r="U47" s="10"/>
      <c r="V47" s="22"/>
      <c r="W47" s="18"/>
      <c r="X47" s="10"/>
      <c r="Y47" s="22"/>
      <c r="Z47" s="18">
        <v>67</v>
      </c>
      <c r="AA47" s="10">
        <v>0</v>
      </c>
      <c r="AB47" s="22">
        <v>0</v>
      </c>
      <c r="AC47" s="18"/>
      <c r="AD47" s="10"/>
      <c r="AE47" s="22"/>
      <c r="AF47" s="18"/>
      <c r="AG47" s="10"/>
      <c r="AH47" s="22"/>
      <c r="AI47" s="18"/>
      <c r="AJ47" s="10"/>
      <c r="AK47" s="65"/>
      <c r="AL47" s="87">
        <f t="shared" si="1"/>
        <v>67</v>
      </c>
      <c r="AM47" s="87">
        <f t="shared" si="2"/>
        <v>0</v>
      </c>
      <c r="AN47" s="87">
        <f t="shared" si="3"/>
        <v>0</v>
      </c>
    </row>
    <row r="48" spans="1:41" hidden="1" x14ac:dyDescent="0.25">
      <c r="A48" s="14" t="s">
        <v>62</v>
      </c>
      <c r="B48" s="18">
        <v>51</v>
      </c>
      <c r="C48" s="10">
        <v>0</v>
      </c>
      <c r="D48" s="19">
        <v>0</v>
      </c>
      <c r="E48" s="18">
        <v>128</v>
      </c>
      <c r="F48" s="10">
        <v>0</v>
      </c>
      <c r="G48" s="22">
        <v>0</v>
      </c>
      <c r="H48" s="18">
        <v>139</v>
      </c>
      <c r="I48" s="10">
        <v>0</v>
      </c>
      <c r="J48" s="22">
        <v>0</v>
      </c>
      <c r="K48" s="18">
        <v>53</v>
      </c>
      <c r="L48" s="10">
        <v>0</v>
      </c>
      <c r="M48" s="22">
        <v>0</v>
      </c>
      <c r="N48" s="18">
        <v>57</v>
      </c>
      <c r="O48" s="10">
        <v>0</v>
      </c>
      <c r="P48" s="22">
        <v>0</v>
      </c>
      <c r="Q48" s="18">
        <v>57</v>
      </c>
      <c r="R48" s="10">
        <v>0</v>
      </c>
      <c r="S48" s="22">
        <v>0</v>
      </c>
      <c r="T48" s="18">
        <v>57</v>
      </c>
      <c r="U48" s="10">
        <v>0</v>
      </c>
      <c r="V48" s="22">
        <v>0</v>
      </c>
      <c r="W48" s="18">
        <v>57</v>
      </c>
      <c r="X48" s="10">
        <v>0</v>
      </c>
      <c r="Y48" s="22">
        <v>0</v>
      </c>
      <c r="Z48" s="18">
        <v>57</v>
      </c>
      <c r="AA48" s="10">
        <v>0</v>
      </c>
      <c r="AB48" s="22">
        <v>0</v>
      </c>
      <c r="AC48" s="18">
        <v>58</v>
      </c>
      <c r="AD48" s="10">
        <v>0</v>
      </c>
      <c r="AE48" s="22">
        <v>0</v>
      </c>
      <c r="AF48" s="18">
        <v>57</v>
      </c>
      <c r="AG48" s="10">
        <v>0</v>
      </c>
      <c r="AH48" s="22">
        <v>0</v>
      </c>
      <c r="AI48" s="18">
        <v>6</v>
      </c>
      <c r="AJ48" s="10">
        <v>0</v>
      </c>
      <c r="AK48" s="65">
        <v>0</v>
      </c>
      <c r="AL48" s="87">
        <f t="shared" si="1"/>
        <v>777</v>
      </c>
      <c r="AM48" s="87">
        <f t="shared" si="2"/>
        <v>0</v>
      </c>
      <c r="AN48" s="87">
        <f t="shared" si="3"/>
        <v>0</v>
      </c>
    </row>
    <row r="49" spans="1:40" hidden="1" x14ac:dyDescent="0.25">
      <c r="A49" s="4" t="s">
        <v>34</v>
      </c>
      <c r="B49" s="20">
        <v>5</v>
      </c>
      <c r="C49" s="12">
        <v>0</v>
      </c>
      <c r="D49" s="19">
        <v>0</v>
      </c>
      <c r="E49" s="20">
        <v>2</v>
      </c>
      <c r="F49" s="12">
        <v>0</v>
      </c>
      <c r="G49" s="19">
        <v>0</v>
      </c>
      <c r="H49" s="20">
        <v>10</v>
      </c>
      <c r="I49" s="12">
        <v>0</v>
      </c>
      <c r="J49" s="19">
        <v>0</v>
      </c>
      <c r="K49" s="20">
        <v>9</v>
      </c>
      <c r="L49" s="12">
        <v>0</v>
      </c>
      <c r="M49" s="19">
        <v>0</v>
      </c>
      <c r="N49" s="20">
        <v>11</v>
      </c>
      <c r="O49" s="12">
        <v>1</v>
      </c>
      <c r="P49" s="19">
        <v>0</v>
      </c>
      <c r="Q49" s="20">
        <v>7</v>
      </c>
      <c r="R49" s="12">
        <v>0</v>
      </c>
      <c r="S49" s="19">
        <v>0</v>
      </c>
      <c r="T49" s="20">
        <v>8</v>
      </c>
      <c r="U49" s="12">
        <v>1</v>
      </c>
      <c r="V49" s="19">
        <v>0</v>
      </c>
      <c r="W49" s="20">
        <v>5</v>
      </c>
      <c r="X49" s="12">
        <v>1</v>
      </c>
      <c r="Y49" s="19">
        <v>0</v>
      </c>
      <c r="Z49" s="20">
        <v>10</v>
      </c>
      <c r="AA49" s="12">
        <v>0</v>
      </c>
      <c r="AB49" s="19">
        <v>0</v>
      </c>
      <c r="AC49" s="20">
        <v>12</v>
      </c>
      <c r="AD49" s="12">
        <v>0</v>
      </c>
      <c r="AE49" s="19">
        <v>0</v>
      </c>
      <c r="AF49" s="20">
        <v>17</v>
      </c>
      <c r="AG49" s="12">
        <v>0</v>
      </c>
      <c r="AH49" s="19">
        <v>0</v>
      </c>
      <c r="AI49" s="20">
        <v>12</v>
      </c>
      <c r="AJ49" s="12">
        <v>0</v>
      </c>
      <c r="AK49" s="135">
        <v>0</v>
      </c>
      <c r="AL49" s="87">
        <f t="shared" si="1"/>
        <v>108</v>
      </c>
      <c r="AM49" s="87">
        <f t="shared" si="2"/>
        <v>3</v>
      </c>
      <c r="AN49" s="87">
        <f t="shared" si="3"/>
        <v>0</v>
      </c>
    </row>
    <row r="50" spans="1:40" hidden="1" x14ac:dyDescent="0.25">
      <c r="A50" s="4" t="s">
        <v>38</v>
      </c>
      <c r="B50" s="20" t="s">
        <v>76</v>
      </c>
      <c r="C50" s="12" t="s">
        <v>76</v>
      </c>
      <c r="D50" s="19" t="s">
        <v>76</v>
      </c>
      <c r="E50" s="20" t="s">
        <v>76</v>
      </c>
      <c r="F50" s="12" t="s">
        <v>76</v>
      </c>
      <c r="G50" s="19" t="s">
        <v>76</v>
      </c>
      <c r="H50" s="20" t="s">
        <v>76</v>
      </c>
      <c r="I50" s="12" t="s">
        <v>76</v>
      </c>
      <c r="J50" s="19" t="s">
        <v>76</v>
      </c>
      <c r="K50" s="20" t="s">
        <v>76</v>
      </c>
      <c r="L50" s="12" t="s">
        <v>76</v>
      </c>
      <c r="M50" s="19" t="s">
        <v>76</v>
      </c>
      <c r="N50" s="20" t="s">
        <v>76</v>
      </c>
      <c r="O50" s="12" t="s">
        <v>76</v>
      </c>
      <c r="P50" s="19" t="s">
        <v>76</v>
      </c>
      <c r="Q50" s="20">
        <v>0</v>
      </c>
      <c r="R50" s="12">
        <v>0</v>
      </c>
      <c r="S50" s="19">
        <v>0</v>
      </c>
      <c r="T50" s="20">
        <v>2</v>
      </c>
      <c r="U50" s="12">
        <v>0</v>
      </c>
      <c r="V50" s="19">
        <v>0</v>
      </c>
      <c r="W50" s="20">
        <v>3</v>
      </c>
      <c r="X50" s="12">
        <v>0</v>
      </c>
      <c r="Y50" s="19">
        <v>0</v>
      </c>
      <c r="Z50" s="20">
        <v>1</v>
      </c>
      <c r="AA50" s="12">
        <v>0</v>
      </c>
      <c r="AB50" s="19">
        <v>0</v>
      </c>
      <c r="AC50" s="20">
        <v>1</v>
      </c>
      <c r="AD50" s="12">
        <v>0</v>
      </c>
      <c r="AE50" s="19">
        <v>0</v>
      </c>
      <c r="AF50" s="20">
        <v>0</v>
      </c>
      <c r="AG50" s="12">
        <v>0</v>
      </c>
      <c r="AH50" s="19">
        <v>0</v>
      </c>
      <c r="AI50" s="20">
        <v>0</v>
      </c>
      <c r="AJ50" s="12">
        <v>0</v>
      </c>
      <c r="AK50" s="135">
        <v>0</v>
      </c>
      <c r="AL50" s="87">
        <f t="shared" si="1"/>
        <v>7</v>
      </c>
      <c r="AM50" s="87">
        <f t="shared" si="2"/>
        <v>0</v>
      </c>
      <c r="AN50" s="87">
        <f t="shared" si="3"/>
        <v>0</v>
      </c>
    </row>
    <row r="51" spans="1:40" hidden="1" x14ac:dyDescent="0.25">
      <c r="A51" s="4" t="s">
        <v>121</v>
      </c>
      <c r="B51" s="20">
        <v>14</v>
      </c>
      <c r="C51" s="12">
        <v>1</v>
      </c>
      <c r="D51" s="19">
        <v>0</v>
      </c>
      <c r="E51" s="20">
        <v>32</v>
      </c>
      <c r="F51" s="12">
        <v>0</v>
      </c>
      <c r="G51" s="19">
        <v>0</v>
      </c>
      <c r="H51" s="20">
        <v>6</v>
      </c>
      <c r="I51" s="12">
        <v>0</v>
      </c>
      <c r="J51" s="19">
        <v>0</v>
      </c>
      <c r="K51" s="20">
        <v>15</v>
      </c>
      <c r="L51" s="12">
        <v>0</v>
      </c>
      <c r="M51" s="19">
        <v>0</v>
      </c>
      <c r="N51" s="20">
        <v>5</v>
      </c>
      <c r="O51" s="12">
        <v>0</v>
      </c>
      <c r="P51" s="19">
        <v>0</v>
      </c>
      <c r="Q51" s="20">
        <v>3</v>
      </c>
      <c r="R51" s="12">
        <v>0</v>
      </c>
      <c r="S51" s="19">
        <v>0</v>
      </c>
      <c r="T51" s="20">
        <v>10</v>
      </c>
      <c r="U51" s="12">
        <v>0</v>
      </c>
      <c r="V51" s="19">
        <v>0</v>
      </c>
      <c r="W51" s="20">
        <v>5</v>
      </c>
      <c r="X51" s="12">
        <v>0</v>
      </c>
      <c r="Y51" s="19">
        <v>0</v>
      </c>
      <c r="Z51" s="20">
        <v>0</v>
      </c>
      <c r="AA51" s="12">
        <v>0</v>
      </c>
      <c r="AB51" s="19">
        <v>0</v>
      </c>
      <c r="AC51" s="20">
        <v>3</v>
      </c>
      <c r="AD51" s="12">
        <v>0</v>
      </c>
      <c r="AE51" s="19">
        <v>0</v>
      </c>
      <c r="AF51" s="20">
        <v>5</v>
      </c>
      <c r="AG51" s="12">
        <v>1</v>
      </c>
      <c r="AH51" s="19">
        <v>0</v>
      </c>
      <c r="AI51" s="20">
        <v>0</v>
      </c>
      <c r="AJ51" s="12">
        <v>0</v>
      </c>
      <c r="AK51" s="135">
        <v>0</v>
      </c>
      <c r="AL51" s="87">
        <f t="shared" si="1"/>
        <v>98</v>
      </c>
      <c r="AM51" s="87">
        <f t="shared" si="2"/>
        <v>2</v>
      </c>
      <c r="AN51" s="87">
        <f t="shared" si="3"/>
        <v>0</v>
      </c>
    </row>
    <row r="52" spans="1:40" hidden="1" x14ac:dyDescent="0.25">
      <c r="A52" s="4" t="s">
        <v>59</v>
      </c>
      <c r="B52" s="20">
        <v>8</v>
      </c>
      <c r="C52" s="12">
        <v>0</v>
      </c>
      <c r="D52" s="19">
        <v>0</v>
      </c>
      <c r="E52" s="20">
        <v>11</v>
      </c>
      <c r="F52" s="12">
        <v>0</v>
      </c>
      <c r="G52" s="19">
        <v>0</v>
      </c>
      <c r="H52" s="20">
        <v>5</v>
      </c>
      <c r="I52" s="12">
        <v>0</v>
      </c>
      <c r="J52" s="19">
        <v>0</v>
      </c>
      <c r="K52" s="20">
        <v>6</v>
      </c>
      <c r="L52" s="12">
        <v>0</v>
      </c>
      <c r="M52" s="19">
        <v>0</v>
      </c>
      <c r="N52" s="20">
        <v>6</v>
      </c>
      <c r="O52" s="12">
        <v>0</v>
      </c>
      <c r="P52" s="19">
        <v>0</v>
      </c>
      <c r="Q52" s="20">
        <v>5</v>
      </c>
      <c r="R52" s="12">
        <v>0</v>
      </c>
      <c r="S52" s="19">
        <v>0</v>
      </c>
      <c r="T52" s="20">
        <v>5</v>
      </c>
      <c r="U52" s="12">
        <v>0</v>
      </c>
      <c r="V52" s="19">
        <v>0</v>
      </c>
      <c r="W52" s="20">
        <v>7</v>
      </c>
      <c r="X52" s="12">
        <v>0</v>
      </c>
      <c r="Y52" s="19">
        <v>0</v>
      </c>
      <c r="Z52" s="20">
        <v>13</v>
      </c>
      <c r="AA52" s="12">
        <v>0</v>
      </c>
      <c r="AB52" s="19">
        <v>0</v>
      </c>
      <c r="AC52" s="20">
        <v>15</v>
      </c>
      <c r="AD52" s="12">
        <v>0</v>
      </c>
      <c r="AE52" s="19">
        <v>0</v>
      </c>
      <c r="AF52" s="20">
        <v>1</v>
      </c>
      <c r="AG52" s="12">
        <v>0</v>
      </c>
      <c r="AH52" s="19">
        <v>0</v>
      </c>
      <c r="AI52" s="20">
        <v>7</v>
      </c>
      <c r="AJ52" s="12">
        <v>0</v>
      </c>
      <c r="AK52" s="135">
        <v>0</v>
      </c>
      <c r="AL52" s="87">
        <f t="shared" si="1"/>
        <v>89</v>
      </c>
      <c r="AM52" s="87">
        <f t="shared" si="2"/>
        <v>0</v>
      </c>
      <c r="AN52" s="87">
        <f t="shared" si="3"/>
        <v>0</v>
      </c>
    </row>
    <row r="53" spans="1:40" hidden="1" x14ac:dyDescent="0.25">
      <c r="A53" s="4" t="s">
        <v>96</v>
      </c>
      <c r="B53" s="20">
        <v>6</v>
      </c>
      <c r="C53" s="12">
        <v>0</v>
      </c>
      <c r="D53" s="19">
        <v>0</v>
      </c>
      <c r="E53" s="20">
        <v>17</v>
      </c>
      <c r="F53" s="12">
        <v>0</v>
      </c>
      <c r="G53" s="19">
        <v>0</v>
      </c>
      <c r="H53" s="20">
        <v>17</v>
      </c>
      <c r="I53" s="12">
        <v>0</v>
      </c>
      <c r="J53" s="19">
        <v>0</v>
      </c>
      <c r="K53" s="20">
        <v>19</v>
      </c>
      <c r="L53" s="12">
        <v>0</v>
      </c>
      <c r="M53" s="19">
        <v>0</v>
      </c>
      <c r="N53" s="18">
        <v>22</v>
      </c>
      <c r="O53" s="10">
        <v>0</v>
      </c>
      <c r="P53" s="22">
        <v>0</v>
      </c>
      <c r="Q53" s="18">
        <v>19</v>
      </c>
      <c r="R53" s="10">
        <v>0</v>
      </c>
      <c r="S53" s="22">
        <v>0</v>
      </c>
      <c r="T53" s="18">
        <v>10</v>
      </c>
      <c r="U53" s="10">
        <v>0</v>
      </c>
      <c r="V53" s="22">
        <v>0</v>
      </c>
      <c r="W53" s="18">
        <v>11</v>
      </c>
      <c r="X53" s="10">
        <v>0</v>
      </c>
      <c r="Y53" s="22">
        <v>0</v>
      </c>
      <c r="Z53" s="18" t="s">
        <v>76</v>
      </c>
      <c r="AA53" s="10" t="s">
        <v>76</v>
      </c>
      <c r="AB53" s="22" t="s">
        <v>76</v>
      </c>
      <c r="AC53" s="18" t="s">
        <v>76</v>
      </c>
      <c r="AD53" s="10" t="s">
        <v>76</v>
      </c>
      <c r="AE53" s="22" t="s">
        <v>76</v>
      </c>
      <c r="AF53" s="18" t="s">
        <v>76</v>
      </c>
      <c r="AG53" s="10" t="s">
        <v>76</v>
      </c>
      <c r="AH53" s="22" t="s">
        <v>76</v>
      </c>
      <c r="AI53" s="18" t="s">
        <v>76</v>
      </c>
      <c r="AJ53" s="10" t="s">
        <v>76</v>
      </c>
      <c r="AK53" s="65" t="s">
        <v>76</v>
      </c>
      <c r="AL53" s="87">
        <f t="shared" si="1"/>
        <v>121</v>
      </c>
      <c r="AM53" s="87">
        <f t="shared" si="2"/>
        <v>0</v>
      </c>
      <c r="AN53" s="87">
        <f t="shared" si="3"/>
        <v>0</v>
      </c>
    </row>
    <row r="54" spans="1:40" hidden="1" x14ac:dyDescent="0.25">
      <c r="A54" s="4" t="s">
        <v>92</v>
      </c>
      <c r="B54" s="20" t="s">
        <v>76</v>
      </c>
      <c r="C54" s="12" t="s">
        <v>76</v>
      </c>
      <c r="D54" s="19" t="s">
        <v>76</v>
      </c>
      <c r="E54" s="20" t="s">
        <v>76</v>
      </c>
      <c r="F54" s="12" t="s">
        <v>76</v>
      </c>
      <c r="G54" s="19" t="s">
        <v>76</v>
      </c>
      <c r="H54" s="20" t="s">
        <v>76</v>
      </c>
      <c r="I54" s="12" t="s">
        <v>76</v>
      </c>
      <c r="J54" s="19" t="s">
        <v>76</v>
      </c>
      <c r="K54" s="20" t="s">
        <v>76</v>
      </c>
      <c r="L54" s="12" t="s">
        <v>76</v>
      </c>
      <c r="M54" s="19" t="s">
        <v>76</v>
      </c>
      <c r="N54" s="18" t="s">
        <v>76</v>
      </c>
      <c r="O54" s="10" t="s">
        <v>76</v>
      </c>
      <c r="P54" s="22" t="s">
        <v>76</v>
      </c>
      <c r="Q54" s="18" t="s">
        <v>76</v>
      </c>
      <c r="R54" s="10" t="s">
        <v>76</v>
      </c>
      <c r="S54" s="22" t="s">
        <v>76</v>
      </c>
      <c r="T54" s="18" t="s">
        <v>76</v>
      </c>
      <c r="U54" s="10" t="s">
        <v>76</v>
      </c>
      <c r="V54" s="22" t="s">
        <v>76</v>
      </c>
      <c r="W54" s="18" t="s">
        <v>76</v>
      </c>
      <c r="X54" s="10" t="s">
        <v>76</v>
      </c>
      <c r="Y54" s="22" t="s">
        <v>76</v>
      </c>
      <c r="Z54" s="18" t="s">
        <v>76</v>
      </c>
      <c r="AA54" s="10" t="s">
        <v>76</v>
      </c>
      <c r="AB54" s="22" t="s">
        <v>76</v>
      </c>
      <c r="AC54" s="18" t="s">
        <v>76</v>
      </c>
      <c r="AD54" s="10" t="s">
        <v>76</v>
      </c>
      <c r="AE54" s="22" t="s">
        <v>76</v>
      </c>
      <c r="AF54" s="18" t="s">
        <v>76</v>
      </c>
      <c r="AG54" s="10" t="s">
        <v>76</v>
      </c>
      <c r="AH54" s="22" t="s">
        <v>76</v>
      </c>
      <c r="AI54" s="18">
        <v>69</v>
      </c>
      <c r="AJ54" s="10">
        <v>0</v>
      </c>
      <c r="AK54" s="65">
        <v>0</v>
      </c>
      <c r="AL54" s="87">
        <f t="shared" si="1"/>
        <v>69</v>
      </c>
      <c r="AM54" s="87">
        <f t="shared" si="2"/>
        <v>0</v>
      </c>
      <c r="AN54" s="87">
        <f t="shared" si="3"/>
        <v>0</v>
      </c>
    </row>
    <row r="55" spans="1:40" hidden="1" x14ac:dyDescent="0.25">
      <c r="A55" s="4" t="s">
        <v>2</v>
      </c>
      <c r="B55" s="20" t="s">
        <v>76</v>
      </c>
      <c r="C55" s="12" t="s">
        <v>76</v>
      </c>
      <c r="D55" s="19" t="s">
        <v>76</v>
      </c>
      <c r="E55" s="20" t="s">
        <v>76</v>
      </c>
      <c r="F55" s="12" t="s">
        <v>76</v>
      </c>
      <c r="G55" s="19" t="s">
        <v>76</v>
      </c>
      <c r="H55" s="20" t="s">
        <v>76</v>
      </c>
      <c r="I55" s="12" t="s">
        <v>76</v>
      </c>
      <c r="J55" s="19" t="s">
        <v>76</v>
      </c>
      <c r="K55" s="20" t="s">
        <v>76</v>
      </c>
      <c r="L55" s="12" t="s">
        <v>76</v>
      </c>
      <c r="M55" s="19" t="s">
        <v>76</v>
      </c>
      <c r="N55" s="20" t="s">
        <v>76</v>
      </c>
      <c r="O55" s="12" t="s">
        <v>76</v>
      </c>
      <c r="P55" s="19" t="s">
        <v>76</v>
      </c>
      <c r="Q55" s="20" t="s">
        <v>76</v>
      </c>
      <c r="R55" s="12" t="s">
        <v>76</v>
      </c>
      <c r="S55" s="19" t="s">
        <v>76</v>
      </c>
      <c r="T55" s="20">
        <v>94</v>
      </c>
      <c r="U55" s="12">
        <v>0</v>
      </c>
      <c r="V55" s="19">
        <v>0</v>
      </c>
      <c r="W55" s="20">
        <v>0</v>
      </c>
      <c r="X55" s="12">
        <v>0</v>
      </c>
      <c r="Y55" s="19">
        <v>0</v>
      </c>
      <c r="Z55" s="20">
        <v>16</v>
      </c>
      <c r="AA55" s="12">
        <v>0</v>
      </c>
      <c r="AB55" s="19">
        <v>0</v>
      </c>
      <c r="AC55" s="20">
        <v>53</v>
      </c>
      <c r="AD55" s="12">
        <v>0</v>
      </c>
      <c r="AE55" s="19">
        <v>0</v>
      </c>
      <c r="AF55" s="20">
        <v>76</v>
      </c>
      <c r="AG55" s="12">
        <v>4</v>
      </c>
      <c r="AH55" s="19">
        <v>0</v>
      </c>
      <c r="AI55" s="20">
        <v>30</v>
      </c>
      <c r="AJ55" s="12">
        <v>0</v>
      </c>
      <c r="AK55" s="135">
        <v>0</v>
      </c>
      <c r="AL55" s="87">
        <f t="shared" si="1"/>
        <v>269</v>
      </c>
      <c r="AM55" s="87">
        <f t="shared" si="2"/>
        <v>4</v>
      </c>
      <c r="AN55" s="87">
        <f t="shared" si="3"/>
        <v>0</v>
      </c>
    </row>
    <row r="56" spans="1:40" hidden="1" x14ac:dyDescent="0.25">
      <c r="A56" s="4" t="s">
        <v>104</v>
      </c>
      <c r="B56" s="20" t="s">
        <v>76</v>
      </c>
      <c r="C56" s="12" t="s">
        <v>76</v>
      </c>
      <c r="D56" s="19" t="s">
        <v>76</v>
      </c>
      <c r="E56" s="20" t="s">
        <v>76</v>
      </c>
      <c r="F56" s="12" t="s">
        <v>76</v>
      </c>
      <c r="G56" s="19" t="s">
        <v>76</v>
      </c>
      <c r="H56" s="20" t="s">
        <v>76</v>
      </c>
      <c r="I56" s="12" t="s">
        <v>76</v>
      </c>
      <c r="J56" s="19" t="s">
        <v>76</v>
      </c>
      <c r="K56" s="20" t="s">
        <v>76</v>
      </c>
      <c r="L56" s="12" t="s">
        <v>76</v>
      </c>
      <c r="M56" s="19" t="s">
        <v>76</v>
      </c>
      <c r="N56" s="18">
        <v>0</v>
      </c>
      <c r="O56" s="10" t="s">
        <v>76</v>
      </c>
      <c r="P56" s="22" t="s">
        <v>76</v>
      </c>
      <c r="Q56" s="18">
        <v>1</v>
      </c>
      <c r="R56" s="10" t="s">
        <v>76</v>
      </c>
      <c r="S56" s="22" t="s">
        <v>76</v>
      </c>
      <c r="T56" s="18">
        <v>0</v>
      </c>
      <c r="U56" s="10" t="s">
        <v>76</v>
      </c>
      <c r="V56" s="22" t="s">
        <v>76</v>
      </c>
      <c r="W56" s="18">
        <v>1</v>
      </c>
      <c r="X56" s="10" t="s">
        <v>76</v>
      </c>
      <c r="Y56" s="22" t="s">
        <v>76</v>
      </c>
      <c r="Z56" s="18">
        <v>1</v>
      </c>
      <c r="AA56" s="10" t="s">
        <v>76</v>
      </c>
      <c r="AB56" s="22" t="s">
        <v>76</v>
      </c>
      <c r="AC56" s="18">
        <v>4</v>
      </c>
      <c r="AD56" s="10" t="s">
        <v>76</v>
      </c>
      <c r="AE56" s="22" t="s">
        <v>76</v>
      </c>
      <c r="AF56" s="18">
        <v>1</v>
      </c>
      <c r="AG56" s="10" t="s">
        <v>76</v>
      </c>
      <c r="AH56" s="22" t="s">
        <v>76</v>
      </c>
      <c r="AI56" s="18">
        <v>0</v>
      </c>
      <c r="AJ56" s="10" t="s">
        <v>76</v>
      </c>
      <c r="AK56" s="65" t="s">
        <v>76</v>
      </c>
      <c r="AL56" s="87">
        <f t="shared" si="1"/>
        <v>8</v>
      </c>
      <c r="AM56" s="87">
        <f t="shared" si="2"/>
        <v>0</v>
      </c>
      <c r="AN56" s="87">
        <f t="shared" si="3"/>
        <v>0</v>
      </c>
    </row>
    <row r="57" spans="1:40" hidden="1" x14ac:dyDescent="0.25">
      <c r="A57" s="4" t="s">
        <v>106</v>
      </c>
      <c r="B57" s="20" t="s">
        <v>76</v>
      </c>
      <c r="C57" s="12" t="s">
        <v>76</v>
      </c>
      <c r="D57" s="19" t="s">
        <v>76</v>
      </c>
      <c r="E57" s="20" t="s">
        <v>76</v>
      </c>
      <c r="F57" s="12" t="s">
        <v>76</v>
      </c>
      <c r="G57" s="19" t="s">
        <v>76</v>
      </c>
      <c r="H57" s="20" t="s">
        <v>76</v>
      </c>
      <c r="I57" s="12" t="s">
        <v>76</v>
      </c>
      <c r="J57" s="19" t="s">
        <v>76</v>
      </c>
      <c r="K57" s="20">
        <v>3</v>
      </c>
      <c r="L57" s="12" t="s">
        <v>76</v>
      </c>
      <c r="M57" s="19" t="s">
        <v>76</v>
      </c>
      <c r="N57" s="20">
        <v>1</v>
      </c>
      <c r="O57" s="12" t="s">
        <v>76</v>
      </c>
      <c r="P57" s="19" t="s">
        <v>76</v>
      </c>
      <c r="Q57" s="20">
        <v>4</v>
      </c>
      <c r="R57" s="12" t="s">
        <v>76</v>
      </c>
      <c r="S57" s="19" t="s">
        <v>76</v>
      </c>
      <c r="T57" s="20">
        <v>3</v>
      </c>
      <c r="U57" s="12" t="s">
        <v>76</v>
      </c>
      <c r="V57" s="19" t="s">
        <v>76</v>
      </c>
      <c r="W57" s="20">
        <v>2</v>
      </c>
      <c r="X57" s="12" t="s">
        <v>76</v>
      </c>
      <c r="Y57" s="19" t="s">
        <v>76</v>
      </c>
      <c r="Z57" s="20">
        <v>7</v>
      </c>
      <c r="AA57" s="12" t="s">
        <v>76</v>
      </c>
      <c r="AB57" s="19" t="s">
        <v>76</v>
      </c>
      <c r="AC57" s="20">
        <v>3</v>
      </c>
      <c r="AD57" s="12" t="s">
        <v>76</v>
      </c>
      <c r="AE57" s="19" t="s">
        <v>76</v>
      </c>
      <c r="AF57" s="20">
        <v>5</v>
      </c>
      <c r="AG57" s="12" t="s">
        <v>76</v>
      </c>
      <c r="AH57" s="19" t="s">
        <v>76</v>
      </c>
      <c r="AI57" s="20">
        <v>0</v>
      </c>
      <c r="AJ57" s="12" t="s">
        <v>76</v>
      </c>
      <c r="AK57" s="135" t="s">
        <v>76</v>
      </c>
      <c r="AL57" s="87">
        <f t="shared" si="1"/>
        <v>28</v>
      </c>
      <c r="AM57" s="87">
        <f t="shared" si="2"/>
        <v>0</v>
      </c>
      <c r="AN57" s="87">
        <f t="shared" si="3"/>
        <v>0</v>
      </c>
    </row>
    <row r="58" spans="1:40" hidden="1" x14ac:dyDescent="0.25">
      <c r="A58" s="4" t="s">
        <v>54</v>
      </c>
      <c r="B58" s="20" t="s">
        <v>76</v>
      </c>
      <c r="C58" s="12" t="s">
        <v>76</v>
      </c>
      <c r="D58" s="19" t="s">
        <v>76</v>
      </c>
      <c r="E58" s="20" t="s">
        <v>76</v>
      </c>
      <c r="F58" s="12" t="s">
        <v>76</v>
      </c>
      <c r="G58" s="19" t="s">
        <v>76</v>
      </c>
      <c r="H58" s="20" t="s">
        <v>76</v>
      </c>
      <c r="I58" s="12" t="s">
        <v>76</v>
      </c>
      <c r="J58" s="19" t="s">
        <v>76</v>
      </c>
      <c r="K58" s="20" t="s">
        <v>76</v>
      </c>
      <c r="L58" s="12" t="s">
        <v>76</v>
      </c>
      <c r="M58" s="19" t="s">
        <v>76</v>
      </c>
      <c r="N58" s="18">
        <v>3</v>
      </c>
      <c r="O58" s="10" t="s">
        <v>76</v>
      </c>
      <c r="P58" s="22" t="s">
        <v>76</v>
      </c>
      <c r="Q58" s="18">
        <v>1</v>
      </c>
      <c r="R58" s="10" t="s">
        <v>76</v>
      </c>
      <c r="S58" s="22" t="s">
        <v>76</v>
      </c>
      <c r="T58" s="18">
        <v>1</v>
      </c>
      <c r="U58" s="10" t="s">
        <v>76</v>
      </c>
      <c r="V58" s="22" t="s">
        <v>76</v>
      </c>
      <c r="W58" s="18">
        <v>3</v>
      </c>
      <c r="X58" s="10" t="s">
        <v>76</v>
      </c>
      <c r="Y58" s="22" t="s">
        <v>76</v>
      </c>
      <c r="Z58" s="18">
        <v>0</v>
      </c>
      <c r="AA58" s="10" t="s">
        <v>76</v>
      </c>
      <c r="AB58" s="22" t="s">
        <v>76</v>
      </c>
      <c r="AC58" s="18">
        <v>2</v>
      </c>
      <c r="AD58" s="10" t="s">
        <v>76</v>
      </c>
      <c r="AE58" s="22" t="s">
        <v>76</v>
      </c>
      <c r="AF58" s="18">
        <v>2</v>
      </c>
      <c r="AG58" s="10" t="s">
        <v>76</v>
      </c>
      <c r="AH58" s="22" t="s">
        <v>76</v>
      </c>
      <c r="AI58" s="18">
        <v>2</v>
      </c>
      <c r="AJ58" s="10" t="s">
        <v>76</v>
      </c>
      <c r="AK58" s="65" t="s">
        <v>76</v>
      </c>
      <c r="AL58" s="87">
        <f t="shared" si="1"/>
        <v>14</v>
      </c>
      <c r="AM58" s="87">
        <f t="shared" si="2"/>
        <v>0</v>
      </c>
      <c r="AN58" s="87">
        <f t="shared" si="3"/>
        <v>0</v>
      </c>
    </row>
    <row r="59" spans="1:40" hidden="1" x14ac:dyDescent="0.25">
      <c r="A59" s="4" t="s">
        <v>61</v>
      </c>
      <c r="B59" s="20" t="s">
        <v>76</v>
      </c>
      <c r="C59" s="12" t="s">
        <v>76</v>
      </c>
      <c r="D59" s="19" t="s">
        <v>76</v>
      </c>
      <c r="E59" s="20" t="s">
        <v>76</v>
      </c>
      <c r="F59" s="12" t="s">
        <v>76</v>
      </c>
      <c r="G59" s="19" t="s">
        <v>76</v>
      </c>
      <c r="H59" s="20" t="s">
        <v>76</v>
      </c>
      <c r="I59" s="12" t="s">
        <v>76</v>
      </c>
      <c r="J59" s="19" t="s">
        <v>76</v>
      </c>
      <c r="K59" s="20" t="s">
        <v>76</v>
      </c>
      <c r="L59" s="12" t="s">
        <v>76</v>
      </c>
      <c r="M59" s="19" t="s">
        <v>76</v>
      </c>
      <c r="N59" s="20">
        <v>2</v>
      </c>
      <c r="O59" s="12" t="s">
        <v>76</v>
      </c>
      <c r="P59" s="19" t="s">
        <v>76</v>
      </c>
      <c r="Q59" s="20">
        <v>4</v>
      </c>
      <c r="R59" s="12" t="s">
        <v>76</v>
      </c>
      <c r="S59" s="19" t="s">
        <v>76</v>
      </c>
      <c r="T59" s="20">
        <v>18</v>
      </c>
      <c r="U59" s="12" t="s">
        <v>76</v>
      </c>
      <c r="V59" s="19" t="s">
        <v>76</v>
      </c>
      <c r="W59" s="20">
        <v>8</v>
      </c>
      <c r="X59" s="12" t="s">
        <v>76</v>
      </c>
      <c r="Y59" s="19" t="s">
        <v>76</v>
      </c>
      <c r="Z59" s="20">
        <v>10</v>
      </c>
      <c r="AA59" s="12" t="s">
        <v>76</v>
      </c>
      <c r="AB59" s="19" t="s">
        <v>76</v>
      </c>
      <c r="AC59" s="20">
        <v>4</v>
      </c>
      <c r="AD59" s="12" t="s">
        <v>76</v>
      </c>
      <c r="AE59" s="19" t="s">
        <v>76</v>
      </c>
      <c r="AF59" s="20">
        <v>5</v>
      </c>
      <c r="AG59" s="12" t="s">
        <v>76</v>
      </c>
      <c r="AH59" s="19" t="s">
        <v>76</v>
      </c>
      <c r="AI59" s="20"/>
      <c r="AJ59" s="12"/>
      <c r="AK59" s="135"/>
      <c r="AL59" s="87">
        <f t="shared" si="1"/>
        <v>51</v>
      </c>
      <c r="AM59" s="87">
        <f t="shared" si="2"/>
        <v>0</v>
      </c>
      <c r="AN59" s="87">
        <f t="shared" si="3"/>
        <v>0</v>
      </c>
    </row>
    <row r="60" spans="1:40" hidden="1" x14ac:dyDescent="0.25">
      <c r="A60" s="4" t="s">
        <v>138</v>
      </c>
      <c r="B60" s="20" t="s">
        <v>76</v>
      </c>
      <c r="C60" s="12" t="s">
        <v>76</v>
      </c>
      <c r="D60" s="19" t="s">
        <v>76</v>
      </c>
      <c r="E60" s="20" t="s">
        <v>76</v>
      </c>
      <c r="F60" s="12" t="s">
        <v>76</v>
      </c>
      <c r="G60" s="19" t="s">
        <v>76</v>
      </c>
      <c r="H60" s="20" t="s">
        <v>76</v>
      </c>
      <c r="I60" s="12" t="s">
        <v>76</v>
      </c>
      <c r="J60" s="19" t="s">
        <v>76</v>
      </c>
      <c r="K60" s="20" t="s">
        <v>76</v>
      </c>
      <c r="L60" s="12" t="s">
        <v>76</v>
      </c>
      <c r="M60" s="19" t="s">
        <v>76</v>
      </c>
      <c r="N60" s="18" t="s">
        <v>76</v>
      </c>
      <c r="O60" s="10" t="s">
        <v>76</v>
      </c>
      <c r="P60" s="22" t="s">
        <v>76</v>
      </c>
      <c r="Q60" s="18" t="s">
        <v>76</v>
      </c>
      <c r="R60" s="10" t="s">
        <v>76</v>
      </c>
      <c r="S60" s="22" t="s">
        <v>76</v>
      </c>
      <c r="T60" s="18">
        <v>3</v>
      </c>
      <c r="U60" s="10">
        <v>0</v>
      </c>
      <c r="V60" s="22">
        <v>0</v>
      </c>
      <c r="W60" s="18">
        <v>8</v>
      </c>
      <c r="X60" s="10">
        <v>0</v>
      </c>
      <c r="Y60" s="22">
        <v>0</v>
      </c>
      <c r="Z60" s="18">
        <v>12</v>
      </c>
      <c r="AA60" s="10">
        <v>2</v>
      </c>
      <c r="AB60" s="22">
        <v>0</v>
      </c>
      <c r="AC60" s="18">
        <v>6</v>
      </c>
      <c r="AD60" s="10">
        <v>0</v>
      </c>
      <c r="AE60" s="22">
        <v>0</v>
      </c>
      <c r="AF60" s="18">
        <v>2</v>
      </c>
      <c r="AG60" s="10">
        <v>0</v>
      </c>
      <c r="AH60" s="22">
        <v>0</v>
      </c>
      <c r="AI60" s="18">
        <v>10</v>
      </c>
      <c r="AJ60" s="10">
        <v>0</v>
      </c>
      <c r="AK60" s="65">
        <v>0</v>
      </c>
      <c r="AL60" s="87">
        <f t="shared" si="1"/>
        <v>41</v>
      </c>
      <c r="AM60" s="87">
        <f t="shared" si="2"/>
        <v>2</v>
      </c>
      <c r="AN60" s="87">
        <f t="shared" si="3"/>
        <v>0</v>
      </c>
    </row>
    <row r="61" spans="1:40" hidden="1" x14ac:dyDescent="0.25">
      <c r="A61" s="4" t="s">
        <v>27</v>
      </c>
      <c r="B61" s="20" t="s">
        <v>76</v>
      </c>
      <c r="C61" s="12" t="s">
        <v>76</v>
      </c>
      <c r="D61" s="19" t="s">
        <v>76</v>
      </c>
      <c r="E61" s="20" t="s">
        <v>76</v>
      </c>
      <c r="F61" s="12" t="s">
        <v>76</v>
      </c>
      <c r="G61" s="19" t="s">
        <v>76</v>
      </c>
      <c r="H61" s="20" t="s">
        <v>76</v>
      </c>
      <c r="I61" s="12" t="s">
        <v>76</v>
      </c>
      <c r="J61" s="19" t="s">
        <v>76</v>
      </c>
      <c r="K61" s="20" t="s">
        <v>76</v>
      </c>
      <c r="L61" s="12" t="s">
        <v>76</v>
      </c>
      <c r="M61" s="19" t="s">
        <v>76</v>
      </c>
      <c r="N61" s="20">
        <v>5</v>
      </c>
      <c r="O61" s="12" t="s">
        <v>76</v>
      </c>
      <c r="P61" s="19" t="s">
        <v>76</v>
      </c>
      <c r="Q61" s="20">
        <v>3</v>
      </c>
      <c r="R61" s="12" t="s">
        <v>76</v>
      </c>
      <c r="S61" s="19" t="s">
        <v>76</v>
      </c>
      <c r="T61" s="20">
        <v>10</v>
      </c>
      <c r="U61" s="12" t="s">
        <v>76</v>
      </c>
      <c r="V61" s="19" t="s">
        <v>76</v>
      </c>
      <c r="W61" s="20">
        <v>9</v>
      </c>
      <c r="X61" s="12" t="s">
        <v>76</v>
      </c>
      <c r="Y61" s="19" t="s">
        <v>76</v>
      </c>
      <c r="Z61" s="20">
        <v>7</v>
      </c>
      <c r="AA61" s="12" t="s">
        <v>76</v>
      </c>
      <c r="AB61" s="19" t="s">
        <v>76</v>
      </c>
      <c r="AC61" s="20">
        <v>4</v>
      </c>
      <c r="AD61" s="12" t="s">
        <v>76</v>
      </c>
      <c r="AE61" s="19" t="s">
        <v>76</v>
      </c>
      <c r="AF61" s="20">
        <v>5</v>
      </c>
      <c r="AG61" s="12" t="s">
        <v>76</v>
      </c>
      <c r="AH61" s="19" t="s">
        <v>76</v>
      </c>
      <c r="AI61" s="20">
        <v>7</v>
      </c>
      <c r="AJ61" s="12" t="s">
        <v>76</v>
      </c>
      <c r="AK61" s="135" t="s">
        <v>76</v>
      </c>
      <c r="AL61" s="87">
        <f t="shared" si="1"/>
        <v>50</v>
      </c>
      <c r="AM61" s="87">
        <f t="shared" si="2"/>
        <v>0</v>
      </c>
      <c r="AN61" s="87">
        <f t="shared" si="3"/>
        <v>0</v>
      </c>
    </row>
    <row r="62" spans="1:40" hidden="1" x14ac:dyDescent="0.25">
      <c r="A62" s="4" t="s">
        <v>136</v>
      </c>
      <c r="B62" s="20" t="s">
        <v>76</v>
      </c>
      <c r="C62" s="12" t="s">
        <v>76</v>
      </c>
      <c r="D62" s="19" t="s">
        <v>76</v>
      </c>
      <c r="E62" s="20" t="s">
        <v>76</v>
      </c>
      <c r="F62" s="12" t="s">
        <v>76</v>
      </c>
      <c r="G62" s="19" t="s">
        <v>76</v>
      </c>
      <c r="H62" s="20" t="s">
        <v>76</v>
      </c>
      <c r="I62" s="12" t="s">
        <v>76</v>
      </c>
      <c r="J62" s="19" t="s">
        <v>76</v>
      </c>
      <c r="K62" s="20" t="s">
        <v>76</v>
      </c>
      <c r="L62" s="12" t="s">
        <v>76</v>
      </c>
      <c r="M62" s="19" t="s">
        <v>76</v>
      </c>
      <c r="N62" s="20" t="s">
        <v>76</v>
      </c>
      <c r="O62" s="12" t="s">
        <v>76</v>
      </c>
      <c r="P62" s="19" t="s">
        <v>76</v>
      </c>
      <c r="Q62" s="20" t="s">
        <v>76</v>
      </c>
      <c r="R62" s="12" t="s">
        <v>76</v>
      </c>
      <c r="S62" s="19" t="s">
        <v>76</v>
      </c>
      <c r="T62" s="20" t="s">
        <v>76</v>
      </c>
      <c r="U62" s="12" t="s">
        <v>76</v>
      </c>
      <c r="V62" s="19" t="s">
        <v>76</v>
      </c>
      <c r="W62" s="20" t="s">
        <v>76</v>
      </c>
      <c r="X62" s="12" t="s">
        <v>76</v>
      </c>
      <c r="Y62" s="19" t="s">
        <v>76</v>
      </c>
      <c r="Z62" s="20" t="s">
        <v>76</v>
      </c>
      <c r="AA62" s="12" t="s">
        <v>76</v>
      </c>
      <c r="AB62" s="19" t="s">
        <v>76</v>
      </c>
      <c r="AC62" s="20" t="s">
        <v>76</v>
      </c>
      <c r="AD62" s="12" t="s">
        <v>76</v>
      </c>
      <c r="AE62" s="19" t="s">
        <v>76</v>
      </c>
      <c r="AF62" s="20" t="s">
        <v>76</v>
      </c>
      <c r="AG62" s="12" t="s">
        <v>76</v>
      </c>
      <c r="AH62" s="19" t="s">
        <v>76</v>
      </c>
      <c r="AI62" s="20">
        <v>0</v>
      </c>
      <c r="AJ62" s="12">
        <v>0</v>
      </c>
      <c r="AK62" s="135">
        <v>0</v>
      </c>
      <c r="AL62" s="87">
        <f t="shared" si="1"/>
        <v>0</v>
      </c>
      <c r="AM62" s="87">
        <f t="shared" si="2"/>
        <v>0</v>
      </c>
      <c r="AN62" s="87">
        <f t="shared" si="3"/>
        <v>0</v>
      </c>
    </row>
    <row r="63" spans="1:40" hidden="1" x14ac:dyDescent="0.25">
      <c r="A63" s="4" t="s">
        <v>82</v>
      </c>
      <c r="B63" s="20">
        <v>20</v>
      </c>
      <c r="C63" s="12">
        <v>0</v>
      </c>
      <c r="D63" s="19">
        <v>0</v>
      </c>
      <c r="E63" s="20">
        <v>82</v>
      </c>
      <c r="F63" s="12">
        <v>0</v>
      </c>
      <c r="G63" s="19">
        <v>0</v>
      </c>
      <c r="H63" s="20">
        <v>82</v>
      </c>
      <c r="I63" s="12">
        <v>1</v>
      </c>
      <c r="J63" s="19">
        <v>0</v>
      </c>
      <c r="K63" s="20">
        <v>81</v>
      </c>
      <c r="L63" s="12">
        <v>0</v>
      </c>
      <c r="M63" s="19">
        <v>0</v>
      </c>
      <c r="N63" s="18">
        <v>115</v>
      </c>
      <c r="O63" s="10">
        <v>0</v>
      </c>
      <c r="P63" s="22">
        <v>0</v>
      </c>
      <c r="Q63" s="18">
        <v>19</v>
      </c>
      <c r="R63" s="10">
        <v>0</v>
      </c>
      <c r="S63" s="22">
        <v>0</v>
      </c>
      <c r="T63" s="18">
        <v>11</v>
      </c>
      <c r="U63" s="10">
        <v>0</v>
      </c>
      <c r="V63" s="22">
        <v>0</v>
      </c>
      <c r="W63" s="18">
        <v>14</v>
      </c>
      <c r="X63" s="10">
        <v>0</v>
      </c>
      <c r="Y63" s="22">
        <v>0</v>
      </c>
      <c r="Z63" s="18">
        <v>21</v>
      </c>
      <c r="AA63" s="10">
        <v>1</v>
      </c>
      <c r="AB63" s="22">
        <v>0</v>
      </c>
      <c r="AC63" s="18">
        <v>36</v>
      </c>
      <c r="AD63" s="10">
        <v>0</v>
      </c>
      <c r="AE63" s="22">
        <v>0</v>
      </c>
      <c r="AF63" s="18">
        <v>13</v>
      </c>
      <c r="AG63" s="10">
        <v>0</v>
      </c>
      <c r="AH63" s="22">
        <v>0</v>
      </c>
      <c r="AI63" s="18">
        <v>51</v>
      </c>
      <c r="AJ63" s="10">
        <v>0</v>
      </c>
      <c r="AK63" s="65">
        <v>0</v>
      </c>
      <c r="AL63" s="87">
        <f t="shared" si="1"/>
        <v>545</v>
      </c>
      <c r="AM63" s="87">
        <f t="shared" si="2"/>
        <v>2</v>
      </c>
      <c r="AN63" s="87">
        <f t="shared" si="3"/>
        <v>0</v>
      </c>
    </row>
    <row r="64" spans="1:40" hidden="1" x14ac:dyDescent="0.25">
      <c r="A64" s="4" t="s">
        <v>13</v>
      </c>
      <c r="B64" s="20">
        <v>41</v>
      </c>
      <c r="C64" s="12">
        <v>1</v>
      </c>
      <c r="D64" s="19">
        <v>0</v>
      </c>
      <c r="E64" s="20">
        <v>39</v>
      </c>
      <c r="F64" s="12">
        <v>1</v>
      </c>
      <c r="G64" s="19">
        <v>0</v>
      </c>
      <c r="H64" s="20">
        <v>52</v>
      </c>
      <c r="I64" s="12">
        <v>1</v>
      </c>
      <c r="J64" s="19">
        <v>0</v>
      </c>
      <c r="K64" s="20">
        <v>36</v>
      </c>
      <c r="L64" s="12">
        <v>0</v>
      </c>
      <c r="M64" s="19">
        <v>0</v>
      </c>
      <c r="N64" s="20">
        <v>66</v>
      </c>
      <c r="O64" s="12">
        <v>1</v>
      </c>
      <c r="P64" s="19">
        <v>0</v>
      </c>
      <c r="Q64" s="20">
        <v>42</v>
      </c>
      <c r="R64" s="12">
        <v>0</v>
      </c>
      <c r="S64" s="19">
        <v>0</v>
      </c>
      <c r="T64" s="20">
        <v>47</v>
      </c>
      <c r="U64" s="12">
        <v>1</v>
      </c>
      <c r="V64" s="19">
        <v>0</v>
      </c>
      <c r="W64" s="20">
        <v>59</v>
      </c>
      <c r="X64" s="12">
        <v>0</v>
      </c>
      <c r="Y64" s="19">
        <v>0</v>
      </c>
      <c r="Z64" s="20">
        <v>50</v>
      </c>
      <c r="AA64" s="12">
        <v>0</v>
      </c>
      <c r="AB64" s="19">
        <v>0</v>
      </c>
      <c r="AC64" s="20">
        <v>61</v>
      </c>
      <c r="AD64" s="12">
        <v>0</v>
      </c>
      <c r="AE64" s="19">
        <v>0</v>
      </c>
      <c r="AF64" s="20">
        <v>54</v>
      </c>
      <c r="AG64" s="12">
        <v>0</v>
      </c>
      <c r="AH64" s="19">
        <v>0</v>
      </c>
      <c r="AI64" s="20">
        <v>51</v>
      </c>
      <c r="AJ64" s="12">
        <v>0</v>
      </c>
      <c r="AK64" s="135">
        <v>0</v>
      </c>
      <c r="AL64" s="87">
        <f t="shared" si="1"/>
        <v>598</v>
      </c>
      <c r="AM64" s="87">
        <f t="shared" si="2"/>
        <v>5</v>
      </c>
      <c r="AN64" s="87">
        <f t="shared" si="3"/>
        <v>0</v>
      </c>
    </row>
    <row r="65" spans="1:40" hidden="1" x14ac:dyDescent="0.25">
      <c r="A65" s="14" t="s">
        <v>24</v>
      </c>
      <c r="B65" s="18">
        <v>64</v>
      </c>
      <c r="C65" s="10">
        <v>0</v>
      </c>
      <c r="D65" s="19">
        <v>0</v>
      </c>
      <c r="E65" s="18">
        <v>92</v>
      </c>
      <c r="F65" s="10">
        <v>0</v>
      </c>
      <c r="G65" s="22">
        <v>0</v>
      </c>
      <c r="H65" s="18">
        <v>96</v>
      </c>
      <c r="I65" s="10">
        <v>2</v>
      </c>
      <c r="J65" s="22">
        <v>0</v>
      </c>
      <c r="K65" s="18">
        <v>108</v>
      </c>
      <c r="L65" s="10">
        <v>0</v>
      </c>
      <c r="M65" s="22">
        <v>0</v>
      </c>
      <c r="N65" s="18">
        <v>65</v>
      </c>
      <c r="O65" s="10">
        <v>1</v>
      </c>
      <c r="P65" s="22">
        <v>0</v>
      </c>
      <c r="Q65" s="18">
        <v>92</v>
      </c>
      <c r="R65" s="10">
        <v>0</v>
      </c>
      <c r="S65" s="22">
        <v>0</v>
      </c>
      <c r="T65" s="18">
        <v>106</v>
      </c>
      <c r="U65" s="10">
        <v>0</v>
      </c>
      <c r="V65" s="22">
        <v>0</v>
      </c>
      <c r="W65" s="18">
        <v>181</v>
      </c>
      <c r="X65" s="10">
        <v>0</v>
      </c>
      <c r="Y65" s="22">
        <v>0</v>
      </c>
      <c r="Z65" s="18">
        <v>131</v>
      </c>
      <c r="AA65" s="10">
        <v>2</v>
      </c>
      <c r="AB65" s="22">
        <v>0</v>
      </c>
      <c r="AC65" s="18">
        <v>183</v>
      </c>
      <c r="AD65" s="10">
        <v>1</v>
      </c>
      <c r="AE65" s="22">
        <v>0</v>
      </c>
      <c r="AF65" s="18">
        <v>284</v>
      </c>
      <c r="AG65" s="10">
        <v>1</v>
      </c>
      <c r="AH65" s="22">
        <v>0</v>
      </c>
      <c r="AI65" s="18">
        <v>47</v>
      </c>
      <c r="AJ65" s="10">
        <v>2</v>
      </c>
      <c r="AK65" s="65">
        <v>0</v>
      </c>
      <c r="AL65" s="87">
        <f t="shared" si="1"/>
        <v>1449</v>
      </c>
      <c r="AM65" s="87">
        <f t="shared" si="2"/>
        <v>9</v>
      </c>
      <c r="AN65" s="87">
        <f t="shared" si="3"/>
        <v>0</v>
      </c>
    </row>
    <row r="66" spans="1:40" hidden="1" x14ac:dyDescent="0.25">
      <c r="A66" s="4" t="s">
        <v>87</v>
      </c>
      <c r="B66" s="20">
        <v>0</v>
      </c>
      <c r="C66" s="12">
        <v>0</v>
      </c>
      <c r="D66" s="19">
        <v>0</v>
      </c>
      <c r="E66" s="20">
        <v>1</v>
      </c>
      <c r="F66" s="12">
        <v>0</v>
      </c>
      <c r="G66" s="19">
        <v>0</v>
      </c>
      <c r="H66" s="20">
        <v>0</v>
      </c>
      <c r="I66" s="12">
        <v>0</v>
      </c>
      <c r="J66" s="19">
        <v>0</v>
      </c>
      <c r="K66" s="20">
        <v>1</v>
      </c>
      <c r="L66" s="12">
        <v>0</v>
      </c>
      <c r="M66" s="19">
        <v>0</v>
      </c>
      <c r="N66" s="18">
        <v>1</v>
      </c>
      <c r="O66" s="10">
        <v>0</v>
      </c>
      <c r="P66" s="22">
        <v>0</v>
      </c>
      <c r="Q66" s="18">
        <v>0</v>
      </c>
      <c r="R66" s="10">
        <v>0</v>
      </c>
      <c r="S66" s="22">
        <v>0</v>
      </c>
      <c r="T66" s="18">
        <v>2</v>
      </c>
      <c r="U66" s="10">
        <v>0</v>
      </c>
      <c r="V66" s="22">
        <v>0</v>
      </c>
      <c r="W66" s="18">
        <v>0</v>
      </c>
      <c r="X66" s="10">
        <v>0</v>
      </c>
      <c r="Y66" s="22">
        <v>0</v>
      </c>
      <c r="Z66" s="18">
        <v>0</v>
      </c>
      <c r="AA66" s="10">
        <v>0</v>
      </c>
      <c r="AB66" s="22">
        <v>0</v>
      </c>
      <c r="AC66" s="18">
        <v>0</v>
      </c>
      <c r="AD66" s="10">
        <v>0</v>
      </c>
      <c r="AE66" s="22">
        <v>0</v>
      </c>
      <c r="AF66" s="18">
        <v>0</v>
      </c>
      <c r="AG66" s="10">
        <v>0</v>
      </c>
      <c r="AH66" s="22">
        <v>0</v>
      </c>
      <c r="AI66" s="18">
        <v>0</v>
      </c>
      <c r="AJ66" s="10">
        <v>0</v>
      </c>
      <c r="AK66" s="65">
        <v>0</v>
      </c>
      <c r="AL66" s="87">
        <f t="shared" si="1"/>
        <v>5</v>
      </c>
      <c r="AM66" s="87">
        <f t="shared" si="2"/>
        <v>0</v>
      </c>
      <c r="AN66" s="87">
        <f t="shared" si="3"/>
        <v>0</v>
      </c>
    </row>
    <row r="67" spans="1:40" hidden="1" x14ac:dyDescent="0.25">
      <c r="A67" s="4" t="s">
        <v>46</v>
      </c>
      <c r="B67" s="20" t="s">
        <v>76</v>
      </c>
      <c r="C67" s="12" t="s">
        <v>76</v>
      </c>
      <c r="D67" s="19" t="s">
        <v>76</v>
      </c>
      <c r="E67" s="20" t="s">
        <v>76</v>
      </c>
      <c r="F67" s="12" t="s">
        <v>76</v>
      </c>
      <c r="G67" s="19" t="s">
        <v>76</v>
      </c>
      <c r="H67" s="20" t="s">
        <v>76</v>
      </c>
      <c r="I67" s="12" t="s">
        <v>76</v>
      </c>
      <c r="J67" s="19" t="s">
        <v>76</v>
      </c>
      <c r="K67" s="20" t="s">
        <v>76</v>
      </c>
      <c r="L67" s="12" t="s">
        <v>76</v>
      </c>
      <c r="M67" s="19" t="s">
        <v>76</v>
      </c>
      <c r="N67" s="20" t="s">
        <v>76</v>
      </c>
      <c r="O67" s="12" t="s">
        <v>76</v>
      </c>
      <c r="P67" s="19" t="s">
        <v>76</v>
      </c>
      <c r="Q67" s="20" t="s">
        <v>76</v>
      </c>
      <c r="R67" s="12" t="s">
        <v>76</v>
      </c>
      <c r="S67" s="19" t="s">
        <v>76</v>
      </c>
      <c r="T67" s="20" t="s">
        <v>76</v>
      </c>
      <c r="U67" s="12" t="s">
        <v>76</v>
      </c>
      <c r="V67" s="19" t="s">
        <v>76</v>
      </c>
      <c r="W67" s="20" t="s">
        <v>76</v>
      </c>
      <c r="X67" s="12" t="s">
        <v>76</v>
      </c>
      <c r="Y67" s="19" t="s">
        <v>76</v>
      </c>
      <c r="Z67" s="20" t="s">
        <v>76</v>
      </c>
      <c r="AA67" s="12" t="s">
        <v>76</v>
      </c>
      <c r="AB67" s="19" t="s">
        <v>76</v>
      </c>
      <c r="AC67" s="20" t="s">
        <v>76</v>
      </c>
      <c r="AD67" s="12" t="s">
        <v>76</v>
      </c>
      <c r="AE67" s="19" t="s">
        <v>76</v>
      </c>
      <c r="AF67" s="20" t="s">
        <v>76</v>
      </c>
      <c r="AG67" s="12" t="s">
        <v>76</v>
      </c>
      <c r="AH67" s="19" t="s">
        <v>76</v>
      </c>
      <c r="AI67" s="20">
        <v>39</v>
      </c>
      <c r="AJ67" s="12">
        <v>1</v>
      </c>
      <c r="AK67" s="135">
        <v>0</v>
      </c>
      <c r="AL67" s="87">
        <f t="shared" si="1"/>
        <v>39</v>
      </c>
      <c r="AM67" s="87">
        <f t="shared" si="2"/>
        <v>1</v>
      </c>
      <c r="AN67" s="87">
        <f t="shared" si="3"/>
        <v>0</v>
      </c>
    </row>
    <row r="68" spans="1:40" hidden="1" x14ac:dyDescent="0.25">
      <c r="A68" s="4" t="s">
        <v>7</v>
      </c>
      <c r="B68" s="20" t="s">
        <v>76</v>
      </c>
      <c r="C68" s="12" t="s">
        <v>76</v>
      </c>
      <c r="D68" s="19" t="s">
        <v>76</v>
      </c>
      <c r="E68" s="20">
        <v>0</v>
      </c>
      <c r="F68" s="12">
        <v>0</v>
      </c>
      <c r="G68" s="19">
        <v>0</v>
      </c>
      <c r="H68" s="20">
        <v>5</v>
      </c>
      <c r="I68" s="12">
        <v>0</v>
      </c>
      <c r="J68" s="19">
        <v>0</v>
      </c>
      <c r="K68" s="20">
        <v>4</v>
      </c>
      <c r="L68" s="12">
        <v>0</v>
      </c>
      <c r="M68" s="19">
        <v>0</v>
      </c>
      <c r="N68" s="20">
        <v>0</v>
      </c>
      <c r="O68" s="12">
        <v>0</v>
      </c>
      <c r="P68" s="19">
        <v>0</v>
      </c>
      <c r="Q68" s="20">
        <v>16</v>
      </c>
      <c r="R68" s="12">
        <v>0</v>
      </c>
      <c r="S68" s="19">
        <v>0</v>
      </c>
      <c r="T68" s="20">
        <v>0</v>
      </c>
      <c r="U68" s="12">
        <v>0</v>
      </c>
      <c r="V68" s="19">
        <v>0</v>
      </c>
      <c r="W68" s="20">
        <v>10</v>
      </c>
      <c r="X68" s="12">
        <v>0</v>
      </c>
      <c r="Y68" s="19">
        <v>0</v>
      </c>
      <c r="Z68" s="20">
        <v>4</v>
      </c>
      <c r="AA68" s="12">
        <v>0</v>
      </c>
      <c r="AB68" s="19">
        <v>0</v>
      </c>
      <c r="AC68" s="20">
        <v>5</v>
      </c>
      <c r="AD68" s="12">
        <v>0</v>
      </c>
      <c r="AE68" s="19">
        <v>0</v>
      </c>
      <c r="AF68" s="20">
        <v>3</v>
      </c>
      <c r="AG68" s="12">
        <v>0</v>
      </c>
      <c r="AH68" s="19">
        <v>0</v>
      </c>
      <c r="AI68" s="20">
        <v>3</v>
      </c>
      <c r="AJ68" s="12">
        <v>0</v>
      </c>
      <c r="AK68" s="135">
        <v>0</v>
      </c>
      <c r="AL68" s="87">
        <f t="shared" si="1"/>
        <v>50</v>
      </c>
      <c r="AM68" s="87">
        <f t="shared" si="2"/>
        <v>0</v>
      </c>
      <c r="AN68" s="87">
        <f t="shared" si="3"/>
        <v>0</v>
      </c>
    </row>
    <row r="69" spans="1:40" hidden="1" x14ac:dyDescent="0.25">
      <c r="A69" s="40" t="s">
        <v>148</v>
      </c>
      <c r="B69" s="20">
        <v>131</v>
      </c>
      <c r="C69" s="12">
        <v>0</v>
      </c>
      <c r="D69" s="19">
        <v>0</v>
      </c>
      <c r="E69" s="20">
        <v>50</v>
      </c>
      <c r="F69" s="12">
        <v>0</v>
      </c>
      <c r="G69" s="19">
        <v>0</v>
      </c>
      <c r="H69" s="20">
        <v>120</v>
      </c>
      <c r="I69" s="12">
        <v>0</v>
      </c>
      <c r="J69" s="19">
        <v>0</v>
      </c>
      <c r="K69" s="20">
        <v>20</v>
      </c>
      <c r="L69" s="12">
        <v>0</v>
      </c>
      <c r="M69" s="19">
        <v>0</v>
      </c>
      <c r="N69" s="20">
        <v>20</v>
      </c>
      <c r="O69" s="12">
        <v>0</v>
      </c>
      <c r="P69" s="19">
        <v>0</v>
      </c>
      <c r="Q69" s="20">
        <v>20</v>
      </c>
      <c r="R69" s="12">
        <v>1</v>
      </c>
      <c r="S69" s="19">
        <v>0</v>
      </c>
      <c r="T69" s="20">
        <v>18</v>
      </c>
      <c r="U69" s="12">
        <v>1</v>
      </c>
      <c r="V69" s="19">
        <v>0</v>
      </c>
      <c r="W69" s="20">
        <v>18</v>
      </c>
      <c r="X69" s="12">
        <v>1</v>
      </c>
      <c r="Y69" s="19">
        <v>0</v>
      </c>
      <c r="Z69" s="20">
        <v>18</v>
      </c>
      <c r="AA69" s="12">
        <v>0</v>
      </c>
      <c r="AB69" s="19">
        <v>0</v>
      </c>
      <c r="AC69" s="20">
        <v>18</v>
      </c>
      <c r="AD69" s="12">
        <v>0</v>
      </c>
      <c r="AE69" s="19">
        <v>0</v>
      </c>
      <c r="AF69" s="20">
        <v>18</v>
      </c>
      <c r="AG69" s="12">
        <v>0</v>
      </c>
      <c r="AH69" s="19">
        <v>0</v>
      </c>
      <c r="AI69" s="20">
        <v>0</v>
      </c>
      <c r="AJ69" s="12">
        <v>0</v>
      </c>
      <c r="AK69" s="135">
        <v>0</v>
      </c>
      <c r="AL69" s="87">
        <f t="shared" si="1"/>
        <v>451</v>
      </c>
      <c r="AM69" s="87">
        <f t="shared" si="2"/>
        <v>3</v>
      </c>
      <c r="AN69" s="87">
        <f t="shared" si="3"/>
        <v>0</v>
      </c>
    </row>
    <row r="70" spans="1:40" hidden="1" x14ac:dyDescent="0.25">
      <c r="A70" s="4" t="s">
        <v>1</v>
      </c>
      <c r="B70" s="20" t="s">
        <v>76</v>
      </c>
      <c r="C70" s="12" t="s">
        <v>76</v>
      </c>
      <c r="D70" s="19" t="s">
        <v>76</v>
      </c>
      <c r="E70" s="20" t="s">
        <v>76</v>
      </c>
      <c r="F70" s="12" t="s">
        <v>76</v>
      </c>
      <c r="G70" s="19" t="s">
        <v>76</v>
      </c>
      <c r="H70" s="20" t="s">
        <v>76</v>
      </c>
      <c r="I70" s="12" t="s">
        <v>76</v>
      </c>
      <c r="J70" s="19" t="s">
        <v>76</v>
      </c>
      <c r="K70" s="20" t="s">
        <v>76</v>
      </c>
      <c r="L70" s="12" t="s">
        <v>76</v>
      </c>
      <c r="M70" s="19" t="s">
        <v>76</v>
      </c>
      <c r="N70" s="18" t="s">
        <v>76</v>
      </c>
      <c r="O70" s="10" t="s">
        <v>76</v>
      </c>
      <c r="P70" s="22" t="s">
        <v>76</v>
      </c>
      <c r="Q70" s="18" t="s">
        <v>76</v>
      </c>
      <c r="R70" s="10" t="s">
        <v>76</v>
      </c>
      <c r="S70" s="22" t="s">
        <v>76</v>
      </c>
      <c r="T70" s="18">
        <v>74</v>
      </c>
      <c r="U70" s="10">
        <v>0</v>
      </c>
      <c r="V70" s="22">
        <v>0</v>
      </c>
      <c r="W70" s="18">
        <v>26</v>
      </c>
      <c r="X70" s="10">
        <v>0</v>
      </c>
      <c r="Y70" s="22">
        <v>0</v>
      </c>
      <c r="Z70" s="18">
        <v>0</v>
      </c>
      <c r="AA70" s="10">
        <v>0</v>
      </c>
      <c r="AB70" s="22">
        <v>0</v>
      </c>
      <c r="AC70" s="18">
        <v>80</v>
      </c>
      <c r="AD70" s="10">
        <v>0</v>
      </c>
      <c r="AE70" s="22">
        <v>0</v>
      </c>
      <c r="AF70" s="18">
        <v>48</v>
      </c>
      <c r="AG70" s="10">
        <v>0</v>
      </c>
      <c r="AH70" s="22">
        <v>0</v>
      </c>
      <c r="AI70" s="18">
        <v>5</v>
      </c>
      <c r="AJ70" s="10">
        <v>0</v>
      </c>
      <c r="AK70" s="65">
        <v>0</v>
      </c>
      <c r="AL70" s="87">
        <f t="shared" ref="AL70:AL114" si="4">SUM(B70,E70,H70,K70,N70,Q70,T70,W70,Z70,AC70,AF70,AI70)</f>
        <v>233</v>
      </c>
      <c r="AM70" s="87">
        <f t="shared" ref="AM70:AM114" si="5">SUM(C70,F70,I70,L70,O70,R70,U70,X70,AA70,AD70,AG70,AJ70)</f>
        <v>0</v>
      </c>
      <c r="AN70" s="87">
        <f t="shared" si="3"/>
        <v>0</v>
      </c>
    </row>
    <row r="71" spans="1:40" hidden="1" x14ac:dyDescent="0.25">
      <c r="A71" s="4" t="s">
        <v>8</v>
      </c>
      <c r="B71" s="20">
        <v>12</v>
      </c>
      <c r="C71" s="12">
        <v>0</v>
      </c>
      <c r="D71" s="19">
        <v>0</v>
      </c>
      <c r="E71" s="20">
        <v>20</v>
      </c>
      <c r="F71" s="12">
        <v>0</v>
      </c>
      <c r="G71" s="19">
        <v>0</v>
      </c>
      <c r="H71" s="20">
        <v>16</v>
      </c>
      <c r="I71" s="12">
        <v>0</v>
      </c>
      <c r="J71" s="19">
        <v>0</v>
      </c>
      <c r="K71" s="20">
        <v>32</v>
      </c>
      <c r="L71" s="12">
        <v>0</v>
      </c>
      <c r="M71" s="19">
        <v>0</v>
      </c>
      <c r="N71" s="20">
        <v>20</v>
      </c>
      <c r="O71" s="12">
        <v>0</v>
      </c>
      <c r="P71" s="19">
        <v>0</v>
      </c>
      <c r="Q71" s="20">
        <v>20</v>
      </c>
      <c r="R71" s="12">
        <v>0</v>
      </c>
      <c r="S71" s="19">
        <v>0</v>
      </c>
      <c r="T71" s="20">
        <v>20</v>
      </c>
      <c r="U71" s="12">
        <v>0</v>
      </c>
      <c r="V71" s="19">
        <v>0</v>
      </c>
      <c r="W71" s="20">
        <v>16</v>
      </c>
      <c r="X71" s="12">
        <v>0</v>
      </c>
      <c r="Y71" s="19">
        <v>0</v>
      </c>
      <c r="Z71" s="20">
        <v>12</v>
      </c>
      <c r="AA71" s="12">
        <v>0</v>
      </c>
      <c r="AB71" s="19">
        <v>0</v>
      </c>
      <c r="AC71" s="20">
        <v>22</v>
      </c>
      <c r="AD71" s="12">
        <v>0</v>
      </c>
      <c r="AE71" s="19">
        <v>0</v>
      </c>
      <c r="AF71" s="20">
        <v>16</v>
      </c>
      <c r="AG71" s="12">
        <v>0</v>
      </c>
      <c r="AH71" s="19">
        <v>0</v>
      </c>
      <c r="AI71" s="20">
        <v>20</v>
      </c>
      <c r="AJ71" s="12">
        <v>0</v>
      </c>
      <c r="AK71" s="135">
        <v>0</v>
      </c>
      <c r="AL71" s="87">
        <f t="shared" si="4"/>
        <v>226</v>
      </c>
      <c r="AM71" s="87">
        <f t="shared" si="5"/>
        <v>0</v>
      </c>
      <c r="AN71" s="87">
        <f t="shared" ref="AN71:AN114" si="6">SUM(D71,G71,J71,M71,P71,S71,V71,Y71,AB71,AE71,AH71,AK71)</f>
        <v>0</v>
      </c>
    </row>
    <row r="72" spans="1:40" hidden="1" x14ac:dyDescent="0.25">
      <c r="A72" s="4" t="s">
        <v>4</v>
      </c>
      <c r="B72" s="20" t="s">
        <v>76</v>
      </c>
      <c r="C72" s="12" t="s">
        <v>76</v>
      </c>
      <c r="D72" s="19" t="s">
        <v>76</v>
      </c>
      <c r="E72" s="20" t="s">
        <v>76</v>
      </c>
      <c r="F72" s="12" t="s">
        <v>76</v>
      </c>
      <c r="G72" s="19" t="s">
        <v>76</v>
      </c>
      <c r="H72" s="20" t="s">
        <v>76</v>
      </c>
      <c r="I72" s="12" t="s">
        <v>76</v>
      </c>
      <c r="J72" s="19" t="s">
        <v>76</v>
      </c>
      <c r="K72" s="20" t="s">
        <v>76</v>
      </c>
      <c r="L72" s="12" t="s">
        <v>76</v>
      </c>
      <c r="M72" s="19" t="s">
        <v>76</v>
      </c>
      <c r="N72" s="18" t="s">
        <v>76</v>
      </c>
      <c r="O72" s="10" t="s">
        <v>76</v>
      </c>
      <c r="P72" s="22" t="s">
        <v>76</v>
      </c>
      <c r="Q72" s="18" t="s">
        <v>76</v>
      </c>
      <c r="R72" s="10" t="s">
        <v>76</v>
      </c>
      <c r="S72" s="22" t="s">
        <v>76</v>
      </c>
      <c r="T72" s="18" t="s">
        <v>76</v>
      </c>
      <c r="U72" s="10" t="s">
        <v>76</v>
      </c>
      <c r="V72" s="22" t="s">
        <v>76</v>
      </c>
      <c r="W72" s="18" t="s">
        <v>76</v>
      </c>
      <c r="X72" s="10" t="s">
        <v>76</v>
      </c>
      <c r="Y72" s="22" t="s">
        <v>76</v>
      </c>
      <c r="Z72" s="18" t="s">
        <v>76</v>
      </c>
      <c r="AA72" s="10" t="s">
        <v>76</v>
      </c>
      <c r="AB72" s="22" t="s">
        <v>76</v>
      </c>
      <c r="AC72" s="18">
        <v>9</v>
      </c>
      <c r="AD72" s="10">
        <v>0</v>
      </c>
      <c r="AE72" s="22">
        <v>0</v>
      </c>
      <c r="AF72" s="18">
        <v>11</v>
      </c>
      <c r="AG72" s="10">
        <v>0</v>
      </c>
      <c r="AH72" s="22">
        <v>0</v>
      </c>
      <c r="AI72" s="18">
        <v>5</v>
      </c>
      <c r="AJ72" s="10">
        <v>0</v>
      </c>
      <c r="AK72" s="65">
        <v>0</v>
      </c>
      <c r="AL72" s="87">
        <f t="shared" si="4"/>
        <v>25</v>
      </c>
      <c r="AM72" s="87">
        <f t="shared" si="5"/>
        <v>0</v>
      </c>
      <c r="AN72" s="87">
        <f t="shared" si="6"/>
        <v>0</v>
      </c>
    </row>
    <row r="73" spans="1:40" hidden="1" x14ac:dyDescent="0.25">
      <c r="A73" s="4" t="s">
        <v>186</v>
      </c>
      <c r="B73" s="20">
        <v>42</v>
      </c>
      <c r="C73" s="12">
        <v>0</v>
      </c>
      <c r="D73" s="19">
        <v>0</v>
      </c>
      <c r="E73" s="20">
        <v>12</v>
      </c>
      <c r="F73" s="12">
        <v>0</v>
      </c>
      <c r="G73" s="19">
        <v>0</v>
      </c>
      <c r="H73" s="20">
        <v>50</v>
      </c>
      <c r="I73" s="12">
        <v>0</v>
      </c>
      <c r="J73" s="19">
        <v>0</v>
      </c>
      <c r="K73" s="20">
        <v>50</v>
      </c>
      <c r="L73" s="12">
        <v>0</v>
      </c>
      <c r="M73" s="19">
        <v>0</v>
      </c>
      <c r="N73" s="20">
        <v>50</v>
      </c>
      <c r="O73" s="12">
        <v>0</v>
      </c>
      <c r="P73" s="19">
        <v>0</v>
      </c>
      <c r="Q73" s="20">
        <v>50</v>
      </c>
      <c r="R73" s="12">
        <v>0</v>
      </c>
      <c r="S73" s="19">
        <v>0</v>
      </c>
      <c r="T73" s="20">
        <v>68</v>
      </c>
      <c r="U73" s="12">
        <v>0</v>
      </c>
      <c r="V73" s="19">
        <v>0</v>
      </c>
      <c r="W73" s="20">
        <v>68</v>
      </c>
      <c r="X73" s="12">
        <v>0</v>
      </c>
      <c r="Y73" s="19">
        <v>0</v>
      </c>
      <c r="Z73" s="20">
        <v>66</v>
      </c>
      <c r="AA73" s="12">
        <v>0</v>
      </c>
      <c r="AB73" s="19">
        <v>0</v>
      </c>
      <c r="AC73" s="20">
        <v>66</v>
      </c>
      <c r="AD73" s="12">
        <v>0</v>
      </c>
      <c r="AE73" s="19">
        <v>0</v>
      </c>
      <c r="AF73" s="20">
        <v>66</v>
      </c>
      <c r="AG73" s="12">
        <v>0</v>
      </c>
      <c r="AH73" s="19">
        <v>0</v>
      </c>
      <c r="AI73" s="20">
        <v>66</v>
      </c>
      <c r="AJ73" s="12">
        <v>0</v>
      </c>
      <c r="AK73" s="135">
        <v>0</v>
      </c>
      <c r="AL73" s="87">
        <f t="shared" si="4"/>
        <v>654</v>
      </c>
      <c r="AM73" s="87">
        <f t="shared" si="5"/>
        <v>0</v>
      </c>
      <c r="AN73" s="87">
        <f t="shared" si="6"/>
        <v>0</v>
      </c>
    </row>
    <row r="74" spans="1:40" hidden="1" x14ac:dyDescent="0.25">
      <c r="A74" s="4" t="s">
        <v>149</v>
      </c>
      <c r="B74" s="20">
        <v>28</v>
      </c>
      <c r="C74" s="12">
        <v>0</v>
      </c>
      <c r="D74" s="19">
        <v>0</v>
      </c>
      <c r="E74" s="20">
        <v>28</v>
      </c>
      <c r="F74" s="12">
        <v>0</v>
      </c>
      <c r="G74" s="19">
        <v>0</v>
      </c>
      <c r="H74" s="20">
        <v>28</v>
      </c>
      <c r="I74" s="12">
        <v>0</v>
      </c>
      <c r="J74" s="19">
        <v>0</v>
      </c>
      <c r="K74" s="20">
        <v>28</v>
      </c>
      <c r="L74" s="12">
        <v>0</v>
      </c>
      <c r="M74" s="19">
        <v>0</v>
      </c>
      <c r="N74" s="20">
        <v>28</v>
      </c>
      <c r="O74" s="12">
        <v>8</v>
      </c>
      <c r="P74" s="19">
        <v>0</v>
      </c>
      <c r="Q74" s="20">
        <v>28</v>
      </c>
      <c r="R74" s="12">
        <v>8</v>
      </c>
      <c r="S74" s="19">
        <v>0</v>
      </c>
      <c r="T74" s="20">
        <v>28</v>
      </c>
      <c r="U74" s="12">
        <v>8</v>
      </c>
      <c r="V74" s="19">
        <v>0</v>
      </c>
      <c r="W74" s="20">
        <v>28</v>
      </c>
      <c r="X74" s="12">
        <v>8</v>
      </c>
      <c r="Y74" s="19">
        <v>0</v>
      </c>
      <c r="Z74" s="20">
        <v>28</v>
      </c>
      <c r="AA74" s="12">
        <v>10</v>
      </c>
      <c r="AB74" s="19">
        <v>0</v>
      </c>
      <c r="AC74" s="20">
        <v>28</v>
      </c>
      <c r="AD74" s="12">
        <v>0</v>
      </c>
      <c r="AE74" s="19">
        <v>0</v>
      </c>
      <c r="AF74" s="20">
        <v>28</v>
      </c>
      <c r="AG74" s="12">
        <v>0</v>
      </c>
      <c r="AH74" s="19">
        <v>0</v>
      </c>
      <c r="AI74" s="20">
        <v>28</v>
      </c>
      <c r="AJ74" s="12">
        <v>0</v>
      </c>
      <c r="AK74" s="135">
        <v>0</v>
      </c>
      <c r="AL74" s="87">
        <f t="shared" si="4"/>
        <v>336</v>
      </c>
      <c r="AM74" s="87">
        <f t="shared" si="5"/>
        <v>42</v>
      </c>
      <c r="AN74" s="87">
        <f t="shared" si="6"/>
        <v>0</v>
      </c>
    </row>
    <row r="75" spans="1:40" x14ac:dyDescent="0.25">
      <c r="A75" s="4" t="s">
        <v>30</v>
      </c>
      <c r="B75" s="20">
        <v>190</v>
      </c>
      <c r="C75" s="12">
        <v>4</v>
      </c>
      <c r="D75" s="19">
        <v>0</v>
      </c>
      <c r="E75" s="20">
        <v>309</v>
      </c>
      <c r="F75" s="12">
        <v>2</v>
      </c>
      <c r="G75" s="19">
        <v>0</v>
      </c>
      <c r="H75" s="20">
        <v>160</v>
      </c>
      <c r="I75" s="12">
        <v>3</v>
      </c>
      <c r="J75" s="19">
        <v>0</v>
      </c>
      <c r="K75" s="20">
        <v>172</v>
      </c>
      <c r="L75" s="12">
        <v>4</v>
      </c>
      <c r="M75" s="19">
        <v>0</v>
      </c>
      <c r="N75" s="20">
        <v>237</v>
      </c>
      <c r="O75" s="12">
        <v>6</v>
      </c>
      <c r="P75" s="19">
        <v>0</v>
      </c>
      <c r="Q75" s="20">
        <v>533</v>
      </c>
      <c r="R75" s="12">
        <v>8</v>
      </c>
      <c r="S75" s="19">
        <v>0</v>
      </c>
      <c r="T75" s="20">
        <v>245</v>
      </c>
      <c r="U75" s="12">
        <v>2</v>
      </c>
      <c r="V75" s="19">
        <v>0</v>
      </c>
      <c r="W75" s="20">
        <v>316</v>
      </c>
      <c r="X75" s="12">
        <v>1</v>
      </c>
      <c r="Y75" s="19">
        <v>0</v>
      </c>
      <c r="Z75" s="20">
        <v>193</v>
      </c>
      <c r="AA75" s="12">
        <v>3</v>
      </c>
      <c r="AB75" s="19">
        <v>0</v>
      </c>
      <c r="AC75" s="20">
        <v>438</v>
      </c>
      <c r="AD75" s="12">
        <v>4</v>
      </c>
      <c r="AE75" s="19">
        <v>1</v>
      </c>
      <c r="AF75" s="20">
        <v>179</v>
      </c>
      <c r="AG75" s="12">
        <v>0</v>
      </c>
      <c r="AH75" s="19">
        <v>0</v>
      </c>
      <c r="AI75" s="20">
        <v>309</v>
      </c>
      <c r="AJ75" s="12">
        <v>6</v>
      </c>
      <c r="AK75" s="135">
        <v>0</v>
      </c>
      <c r="AL75" s="87">
        <f t="shared" si="4"/>
        <v>3281</v>
      </c>
      <c r="AM75" s="87">
        <f t="shared" si="5"/>
        <v>43</v>
      </c>
      <c r="AN75" s="87">
        <f t="shared" si="6"/>
        <v>1</v>
      </c>
    </row>
    <row r="76" spans="1:40" hidden="1" x14ac:dyDescent="0.25">
      <c r="A76" s="4" t="s">
        <v>85</v>
      </c>
      <c r="B76" s="20">
        <v>6</v>
      </c>
      <c r="C76" s="12" t="s">
        <v>76</v>
      </c>
      <c r="D76" s="19" t="s">
        <v>76</v>
      </c>
      <c r="E76" s="20">
        <v>22</v>
      </c>
      <c r="F76" s="12" t="s">
        <v>76</v>
      </c>
      <c r="G76" s="19" t="s">
        <v>76</v>
      </c>
      <c r="H76" s="20">
        <v>10</v>
      </c>
      <c r="I76" s="12" t="s">
        <v>76</v>
      </c>
      <c r="J76" s="19" t="s">
        <v>76</v>
      </c>
      <c r="K76" s="20">
        <v>10</v>
      </c>
      <c r="L76" s="12" t="s">
        <v>76</v>
      </c>
      <c r="M76" s="19" t="s">
        <v>76</v>
      </c>
      <c r="N76" s="18">
        <v>5</v>
      </c>
      <c r="O76" s="10" t="s">
        <v>76</v>
      </c>
      <c r="P76" s="22" t="s">
        <v>76</v>
      </c>
      <c r="Q76" s="18">
        <v>11</v>
      </c>
      <c r="R76" s="10" t="s">
        <v>76</v>
      </c>
      <c r="S76" s="22" t="s">
        <v>76</v>
      </c>
      <c r="T76" s="18">
        <v>6</v>
      </c>
      <c r="U76" s="10" t="s">
        <v>76</v>
      </c>
      <c r="V76" s="22" t="s">
        <v>76</v>
      </c>
      <c r="W76" s="18">
        <v>11</v>
      </c>
      <c r="X76" s="10" t="s">
        <v>76</v>
      </c>
      <c r="Y76" s="22" t="s">
        <v>76</v>
      </c>
      <c r="Z76" s="18">
        <v>9</v>
      </c>
      <c r="AA76" s="10" t="s">
        <v>76</v>
      </c>
      <c r="AB76" s="22" t="s">
        <v>76</v>
      </c>
      <c r="AC76" s="18">
        <v>11</v>
      </c>
      <c r="AD76" s="10" t="s">
        <v>76</v>
      </c>
      <c r="AE76" s="22" t="s">
        <v>76</v>
      </c>
      <c r="AF76" s="18">
        <v>14</v>
      </c>
      <c r="AG76" s="10" t="s">
        <v>76</v>
      </c>
      <c r="AH76" s="22" t="s">
        <v>76</v>
      </c>
      <c r="AI76" s="18">
        <v>6</v>
      </c>
      <c r="AJ76" s="10" t="s">
        <v>76</v>
      </c>
      <c r="AK76" s="65" t="s">
        <v>76</v>
      </c>
      <c r="AL76" s="87">
        <f t="shared" si="4"/>
        <v>121</v>
      </c>
      <c r="AM76" s="87">
        <f t="shared" si="5"/>
        <v>0</v>
      </c>
      <c r="AN76" s="87">
        <f t="shared" si="6"/>
        <v>0</v>
      </c>
    </row>
    <row r="77" spans="1:40" hidden="1" x14ac:dyDescent="0.25">
      <c r="A77" s="4" t="s">
        <v>57</v>
      </c>
      <c r="B77" s="20">
        <v>0</v>
      </c>
      <c r="C77" s="12">
        <v>0</v>
      </c>
      <c r="D77" s="19">
        <v>0</v>
      </c>
      <c r="E77" s="20">
        <v>25</v>
      </c>
      <c r="F77" s="12">
        <v>0</v>
      </c>
      <c r="G77" s="19">
        <v>0</v>
      </c>
      <c r="H77" s="20">
        <v>25</v>
      </c>
      <c r="I77" s="12">
        <v>0</v>
      </c>
      <c r="J77" s="19">
        <v>0</v>
      </c>
      <c r="K77" s="20">
        <v>27</v>
      </c>
      <c r="L77" s="12">
        <v>0</v>
      </c>
      <c r="M77" s="19">
        <v>0</v>
      </c>
      <c r="N77" s="20">
        <v>27</v>
      </c>
      <c r="O77" s="12">
        <v>0</v>
      </c>
      <c r="P77" s="19">
        <v>0</v>
      </c>
      <c r="Q77" s="20">
        <v>28</v>
      </c>
      <c r="R77" s="12">
        <v>0</v>
      </c>
      <c r="S77" s="19">
        <v>0</v>
      </c>
      <c r="T77" s="20">
        <v>28</v>
      </c>
      <c r="U77" s="12">
        <v>0</v>
      </c>
      <c r="V77" s="19">
        <v>0</v>
      </c>
      <c r="W77" s="20">
        <v>28</v>
      </c>
      <c r="X77" s="12">
        <v>0</v>
      </c>
      <c r="Y77" s="19">
        <v>0</v>
      </c>
      <c r="Z77" s="20">
        <v>28</v>
      </c>
      <c r="AA77" s="12">
        <v>0</v>
      </c>
      <c r="AB77" s="19">
        <v>0</v>
      </c>
      <c r="AC77" s="20">
        <v>28</v>
      </c>
      <c r="AD77" s="12">
        <v>0</v>
      </c>
      <c r="AE77" s="19">
        <v>0</v>
      </c>
      <c r="AF77" s="20">
        <v>28</v>
      </c>
      <c r="AG77" s="12">
        <v>0</v>
      </c>
      <c r="AH77" s="19">
        <v>0</v>
      </c>
      <c r="AI77" s="20">
        <v>28</v>
      </c>
      <c r="AJ77" s="12">
        <v>0</v>
      </c>
      <c r="AK77" s="135">
        <v>0</v>
      </c>
      <c r="AL77" s="87">
        <f t="shared" si="4"/>
        <v>300</v>
      </c>
      <c r="AM77" s="87">
        <f t="shared" si="5"/>
        <v>0</v>
      </c>
      <c r="AN77" s="87">
        <f t="shared" si="6"/>
        <v>0</v>
      </c>
    </row>
    <row r="78" spans="1:40" hidden="1" x14ac:dyDescent="0.25">
      <c r="A78" s="4" t="s">
        <v>84</v>
      </c>
      <c r="B78" s="20">
        <v>6</v>
      </c>
      <c r="C78" s="12">
        <v>3</v>
      </c>
      <c r="D78" s="19">
        <v>0</v>
      </c>
      <c r="E78" s="20">
        <v>7</v>
      </c>
      <c r="F78" s="12">
        <v>4</v>
      </c>
      <c r="G78" s="19">
        <v>0</v>
      </c>
      <c r="H78" s="20">
        <v>7</v>
      </c>
      <c r="I78" s="12">
        <v>4</v>
      </c>
      <c r="J78" s="19">
        <v>0</v>
      </c>
      <c r="K78" s="20">
        <v>5</v>
      </c>
      <c r="L78" s="12">
        <v>3</v>
      </c>
      <c r="M78" s="19">
        <v>0</v>
      </c>
      <c r="N78" s="18">
        <v>5</v>
      </c>
      <c r="O78" s="10">
        <v>3</v>
      </c>
      <c r="P78" s="22">
        <v>0</v>
      </c>
      <c r="Q78" s="18">
        <v>5</v>
      </c>
      <c r="R78" s="10">
        <v>4</v>
      </c>
      <c r="S78" s="22">
        <v>0</v>
      </c>
      <c r="T78" s="18">
        <v>1</v>
      </c>
      <c r="U78" s="10">
        <v>1</v>
      </c>
      <c r="V78" s="22">
        <v>0</v>
      </c>
      <c r="W78" s="18">
        <v>1</v>
      </c>
      <c r="X78" s="10">
        <v>1</v>
      </c>
      <c r="Y78" s="22">
        <v>0</v>
      </c>
      <c r="Z78" s="18">
        <v>2</v>
      </c>
      <c r="AA78" s="10">
        <v>2</v>
      </c>
      <c r="AB78" s="22">
        <v>0</v>
      </c>
      <c r="AC78" s="18">
        <v>2</v>
      </c>
      <c r="AD78" s="10">
        <v>4</v>
      </c>
      <c r="AE78" s="22">
        <v>0</v>
      </c>
      <c r="AF78" s="18">
        <v>0</v>
      </c>
      <c r="AG78" s="10">
        <v>0</v>
      </c>
      <c r="AH78" s="22">
        <v>0</v>
      </c>
      <c r="AI78" s="18">
        <v>0</v>
      </c>
      <c r="AJ78" s="10">
        <v>0</v>
      </c>
      <c r="AK78" s="65">
        <v>0</v>
      </c>
      <c r="AL78" s="87">
        <f t="shared" si="4"/>
        <v>41</v>
      </c>
      <c r="AM78" s="87">
        <f t="shared" si="5"/>
        <v>29</v>
      </c>
      <c r="AN78" s="87">
        <f t="shared" si="6"/>
        <v>0</v>
      </c>
    </row>
    <row r="79" spans="1:40" hidden="1" x14ac:dyDescent="0.25">
      <c r="A79" s="4" t="s">
        <v>39</v>
      </c>
      <c r="B79" s="20" t="s">
        <v>76</v>
      </c>
      <c r="C79" s="12" t="s">
        <v>76</v>
      </c>
      <c r="D79" s="19" t="s">
        <v>76</v>
      </c>
      <c r="E79" s="20" t="s">
        <v>76</v>
      </c>
      <c r="F79" s="12" t="s">
        <v>76</v>
      </c>
      <c r="G79" s="19" t="s">
        <v>76</v>
      </c>
      <c r="H79" s="20" t="s">
        <v>76</v>
      </c>
      <c r="I79" s="12" t="s">
        <v>76</v>
      </c>
      <c r="J79" s="19" t="s">
        <v>76</v>
      </c>
      <c r="K79" s="20" t="s">
        <v>76</v>
      </c>
      <c r="L79" s="12" t="s">
        <v>76</v>
      </c>
      <c r="M79" s="19" t="s">
        <v>76</v>
      </c>
      <c r="N79" s="20" t="s">
        <v>76</v>
      </c>
      <c r="O79" s="12" t="s">
        <v>76</v>
      </c>
      <c r="P79" s="19" t="s">
        <v>76</v>
      </c>
      <c r="Q79" s="20" t="s">
        <v>76</v>
      </c>
      <c r="R79" s="12" t="s">
        <v>76</v>
      </c>
      <c r="S79" s="19" t="s">
        <v>76</v>
      </c>
      <c r="T79" s="20" t="s">
        <v>76</v>
      </c>
      <c r="U79" s="12" t="s">
        <v>76</v>
      </c>
      <c r="V79" s="19" t="s">
        <v>76</v>
      </c>
      <c r="W79" s="20" t="s">
        <v>76</v>
      </c>
      <c r="X79" s="12" t="s">
        <v>76</v>
      </c>
      <c r="Y79" s="19" t="s">
        <v>76</v>
      </c>
      <c r="Z79" s="20" t="s">
        <v>76</v>
      </c>
      <c r="AA79" s="12" t="s">
        <v>76</v>
      </c>
      <c r="AB79" s="19" t="s">
        <v>76</v>
      </c>
      <c r="AC79" s="20" t="s">
        <v>76</v>
      </c>
      <c r="AD79" s="12" t="s">
        <v>76</v>
      </c>
      <c r="AE79" s="19" t="s">
        <v>76</v>
      </c>
      <c r="AF79" s="20" t="s">
        <v>76</v>
      </c>
      <c r="AG79" s="12" t="s">
        <v>76</v>
      </c>
      <c r="AH79" s="19" t="s">
        <v>76</v>
      </c>
      <c r="AI79" s="20">
        <v>95</v>
      </c>
      <c r="AJ79" s="12">
        <v>1</v>
      </c>
      <c r="AK79" s="135">
        <v>0</v>
      </c>
      <c r="AL79" s="87">
        <f t="shared" si="4"/>
        <v>95</v>
      </c>
      <c r="AM79" s="87">
        <f t="shared" si="5"/>
        <v>1</v>
      </c>
      <c r="AN79" s="87">
        <f t="shared" si="6"/>
        <v>0</v>
      </c>
    </row>
    <row r="80" spans="1:40" hidden="1" x14ac:dyDescent="0.25">
      <c r="A80" s="14" t="s">
        <v>3</v>
      </c>
      <c r="B80" s="20">
        <v>179</v>
      </c>
      <c r="C80" s="12">
        <v>29</v>
      </c>
      <c r="D80" s="19">
        <v>0</v>
      </c>
      <c r="E80" s="20">
        <v>564</v>
      </c>
      <c r="F80" s="12">
        <v>36</v>
      </c>
      <c r="G80" s="19">
        <v>0</v>
      </c>
      <c r="H80" s="18">
        <v>654</v>
      </c>
      <c r="I80" s="10">
        <v>12</v>
      </c>
      <c r="J80" s="22">
        <v>0</v>
      </c>
      <c r="K80" s="18">
        <v>247</v>
      </c>
      <c r="L80" s="10">
        <v>18</v>
      </c>
      <c r="M80" s="22">
        <v>0</v>
      </c>
      <c r="N80" s="18">
        <v>171</v>
      </c>
      <c r="O80" s="10">
        <v>21</v>
      </c>
      <c r="P80" s="22">
        <v>1</v>
      </c>
      <c r="Q80" s="18">
        <v>271</v>
      </c>
      <c r="R80" s="10">
        <v>28</v>
      </c>
      <c r="S80" s="22">
        <v>0</v>
      </c>
      <c r="T80" s="18">
        <v>431</v>
      </c>
      <c r="U80" s="10">
        <v>18</v>
      </c>
      <c r="V80" s="22">
        <v>0</v>
      </c>
      <c r="W80" s="18">
        <v>287</v>
      </c>
      <c r="X80" s="10">
        <v>41</v>
      </c>
      <c r="Y80" s="22">
        <v>0</v>
      </c>
      <c r="Z80" s="18">
        <v>151</v>
      </c>
      <c r="AA80" s="10">
        <v>11</v>
      </c>
      <c r="AB80" s="22">
        <v>0</v>
      </c>
      <c r="AC80" s="18">
        <v>479</v>
      </c>
      <c r="AD80" s="10">
        <v>39</v>
      </c>
      <c r="AE80" s="22">
        <v>0</v>
      </c>
      <c r="AF80" s="18">
        <v>316</v>
      </c>
      <c r="AG80" s="10">
        <v>4</v>
      </c>
      <c r="AH80" s="22">
        <v>0</v>
      </c>
      <c r="AI80" s="18">
        <v>229</v>
      </c>
      <c r="AJ80" s="10">
        <v>14</v>
      </c>
      <c r="AK80" s="65">
        <v>0</v>
      </c>
      <c r="AL80" s="87">
        <f t="shared" si="4"/>
        <v>3979</v>
      </c>
      <c r="AM80" s="87">
        <f t="shared" si="5"/>
        <v>271</v>
      </c>
      <c r="AN80" s="87">
        <f t="shared" si="6"/>
        <v>1</v>
      </c>
    </row>
    <row r="81" spans="1:40" hidden="1" x14ac:dyDescent="0.25">
      <c r="A81" s="4" t="s">
        <v>10</v>
      </c>
      <c r="B81" s="20" t="s">
        <v>76</v>
      </c>
      <c r="C81" s="12" t="s">
        <v>76</v>
      </c>
      <c r="D81" s="19" t="s">
        <v>76</v>
      </c>
      <c r="E81" s="20" t="s">
        <v>76</v>
      </c>
      <c r="F81" s="12" t="s">
        <v>76</v>
      </c>
      <c r="G81" s="19" t="s">
        <v>76</v>
      </c>
      <c r="H81" s="20" t="s">
        <v>76</v>
      </c>
      <c r="I81" s="12" t="s">
        <v>76</v>
      </c>
      <c r="J81" s="19" t="s">
        <v>76</v>
      </c>
      <c r="K81" s="20" t="s">
        <v>76</v>
      </c>
      <c r="L81" s="12" t="s">
        <v>76</v>
      </c>
      <c r="M81" s="19" t="s">
        <v>76</v>
      </c>
      <c r="N81" s="20" t="s">
        <v>76</v>
      </c>
      <c r="O81" s="12" t="s">
        <v>76</v>
      </c>
      <c r="P81" s="19" t="s">
        <v>76</v>
      </c>
      <c r="Q81" s="20" t="s">
        <v>76</v>
      </c>
      <c r="R81" s="12" t="s">
        <v>76</v>
      </c>
      <c r="S81" s="19" t="s">
        <v>76</v>
      </c>
      <c r="T81" s="20">
        <v>47</v>
      </c>
      <c r="U81" s="12">
        <v>0</v>
      </c>
      <c r="V81" s="19">
        <v>0</v>
      </c>
      <c r="W81" s="20">
        <v>82</v>
      </c>
      <c r="X81" s="12">
        <v>1</v>
      </c>
      <c r="Y81" s="19">
        <v>0</v>
      </c>
      <c r="Z81" s="20">
        <v>79</v>
      </c>
      <c r="AA81" s="12">
        <v>2</v>
      </c>
      <c r="AB81" s="19">
        <v>0</v>
      </c>
      <c r="AC81" s="20">
        <v>85</v>
      </c>
      <c r="AD81" s="12">
        <v>1</v>
      </c>
      <c r="AE81" s="19">
        <v>0</v>
      </c>
      <c r="AF81" s="20">
        <v>45</v>
      </c>
      <c r="AG81" s="12">
        <v>2</v>
      </c>
      <c r="AH81" s="19">
        <v>0</v>
      </c>
      <c r="AI81" s="20">
        <v>72</v>
      </c>
      <c r="AJ81" s="12">
        <v>1</v>
      </c>
      <c r="AK81" s="135">
        <v>0</v>
      </c>
      <c r="AL81" s="87">
        <f t="shared" si="4"/>
        <v>410</v>
      </c>
      <c r="AM81" s="87">
        <f t="shared" si="5"/>
        <v>7</v>
      </c>
      <c r="AN81" s="87">
        <f t="shared" si="6"/>
        <v>0</v>
      </c>
    </row>
    <row r="82" spans="1:40" hidden="1" x14ac:dyDescent="0.25">
      <c r="A82" s="4" t="s">
        <v>21</v>
      </c>
      <c r="B82" s="20">
        <v>0</v>
      </c>
      <c r="C82" s="12">
        <v>0</v>
      </c>
      <c r="D82" s="19">
        <v>0</v>
      </c>
      <c r="E82" s="20">
        <v>0</v>
      </c>
      <c r="F82" s="12">
        <v>0</v>
      </c>
      <c r="G82" s="19">
        <v>0</v>
      </c>
      <c r="H82" s="20">
        <v>0</v>
      </c>
      <c r="I82" s="12">
        <v>0</v>
      </c>
      <c r="J82" s="19">
        <v>0</v>
      </c>
      <c r="K82" s="20">
        <v>37</v>
      </c>
      <c r="L82" s="12">
        <v>8</v>
      </c>
      <c r="M82" s="19">
        <v>0</v>
      </c>
      <c r="N82" s="20">
        <v>87</v>
      </c>
      <c r="O82" s="12">
        <v>18</v>
      </c>
      <c r="P82" s="19">
        <v>0</v>
      </c>
      <c r="Q82" s="20">
        <v>66</v>
      </c>
      <c r="R82" s="12">
        <v>13</v>
      </c>
      <c r="S82" s="19">
        <v>0</v>
      </c>
      <c r="T82" s="20">
        <v>76</v>
      </c>
      <c r="U82" s="12">
        <v>13</v>
      </c>
      <c r="V82" s="19">
        <v>0</v>
      </c>
      <c r="W82" s="20">
        <v>102</v>
      </c>
      <c r="X82" s="12">
        <v>10</v>
      </c>
      <c r="Y82" s="19">
        <v>1</v>
      </c>
      <c r="Z82" s="20">
        <v>28</v>
      </c>
      <c r="AA82" s="12">
        <v>3</v>
      </c>
      <c r="AB82" s="19">
        <v>0</v>
      </c>
      <c r="AC82" s="20">
        <v>71</v>
      </c>
      <c r="AD82" s="12">
        <v>13</v>
      </c>
      <c r="AE82" s="19">
        <v>0</v>
      </c>
      <c r="AF82" s="20">
        <v>135</v>
      </c>
      <c r="AG82" s="12">
        <v>4</v>
      </c>
      <c r="AH82" s="19">
        <v>0</v>
      </c>
      <c r="AI82" s="20">
        <v>109</v>
      </c>
      <c r="AJ82" s="12">
        <v>8</v>
      </c>
      <c r="AK82" s="135">
        <v>0</v>
      </c>
      <c r="AL82" s="87">
        <f t="shared" si="4"/>
        <v>711</v>
      </c>
      <c r="AM82" s="87">
        <f t="shared" si="5"/>
        <v>90</v>
      </c>
      <c r="AN82" s="87">
        <f t="shared" si="6"/>
        <v>1</v>
      </c>
    </row>
    <row r="83" spans="1:40" hidden="1" x14ac:dyDescent="0.25">
      <c r="A83" s="4" t="s">
        <v>26</v>
      </c>
      <c r="B83" s="20">
        <v>65</v>
      </c>
      <c r="C83" s="12">
        <v>0</v>
      </c>
      <c r="D83" s="19">
        <v>0</v>
      </c>
      <c r="E83" s="20">
        <v>166</v>
      </c>
      <c r="F83" s="12">
        <v>0</v>
      </c>
      <c r="G83" s="19">
        <v>1</v>
      </c>
      <c r="H83" s="20">
        <v>81</v>
      </c>
      <c r="I83" s="12">
        <v>0</v>
      </c>
      <c r="J83" s="19">
        <v>0</v>
      </c>
      <c r="K83" s="20">
        <v>103</v>
      </c>
      <c r="L83" s="12">
        <v>1</v>
      </c>
      <c r="M83" s="19">
        <v>1</v>
      </c>
      <c r="N83" s="20">
        <v>104</v>
      </c>
      <c r="O83" s="12">
        <v>0</v>
      </c>
      <c r="P83" s="19">
        <v>0</v>
      </c>
      <c r="Q83" s="20">
        <v>69</v>
      </c>
      <c r="R83" s="12">
        <v>0</v>
      </c>
      <c r="S83" s="19">
        <v>0</v>
      </c>
      <c r="T83" s="20">
        <v>127</v>
      </c>
      <c r="U83" s="12">
        <v>1</v>
      </c>
      <c r="V83" s="19">
        <v>1</v>
      </c>
      <c r="W83" s="20">
        <v>81</v>
      </c>
      <c r="X83" s="12">
        <v>1</v>
      </c>
      <c r="Y83" s="19">
        <v>0</v>
      </c>
      <c r="Z83" s="20">
        <v>58</v>
      </c>
      <c r="AA83" s="12">
        <v>0</v>
      </c>
      <c r="AB83" s="19">
        <v>0</v>
      </c>
      <c r="AC83" s="20">
        <v>65</v>
      </c>
      <c r="AD83" s="12">
        <v>0</v>
      </c>
      <c r="AE83" s="19">
        <v>0</v>
      </c>
      <c r="AF83" s="20">
        <v>42</v>
      </c>
      <c r="AG83" s="12">
        <v>0</v>
      </c>
      <c r="AH83" s="19">
        <v>0</v>
      </c>
      <c r="AI83" s="20">
        <v>71</v>
      </c>
      <c r="AJ83" s="12">
        <v>0</v>
      </c>
      <c r="AK83" s="135">
        <v>0</v>
      </c>
      <c r="AL83" s="87">
        <f t="shared" si="4"/>
        <v>1032</v>
      </c>
      <c r="AM83" s="87">
        <f t="shared" si="5"/>
        <v>3</v>
      </c>
      <c r="AN83" s="87">
        <f t="shared" si="6"/>
        <v>3</v>
      </c>
    </row>
    <row r="84" spans="1:40" hidden="1" x14ac:dyDescent="0.25">
      <c r="A84" s="4" t="s">
        <v>80</v>
      </c>
      <c r="B84" s="20"/>
      <c r="C84" s="12"/>
      <c r="D84" s="19"/>
      <c r="E84" s="20"/>
      <c r="F84" s="12"/>
      <c r="G84" s="19"/>
      <c r="H84" s="20"/>
      <c r="I84" s="12"/>
      <c r="J84" s="19"/>
      <c r="K84" s="20"/>
      <c r="L84" s="12"/>
      <c r="M84" s="19"/>
      <c r="N84" s="18">
        <v>0</v>
      </c>
      <c r="O84" s="10" t="s">
        <v>76</v>
      </c>
      <c r="P84" s="22" t="s">
        <v>76</v>
      </c>
      <c r="Q84" s="18"/>
      <c r="R84" s="10"/>
      <c r="S84" s="22"/>
      <c r="T84" s="18">
        <v>0</v>
      </c>
      <c r="U84" s="10" t="s">
        <v>76</v>
      </c>
      <c r="V84" s="22" t="s">
        <v>76</v>
      </c>
      <c r="W84" s="18">
        <v>0</v>
      </c>
      <c r="X84" s="10" t="s">
        <v>76</v>
      </c>
      <c r="Y84" s="22" t="s">
        <v>76</v>
      </c>
      <c r="Z84" s="18">
        <v>0</v>
      </c>
      <c r="AA84" s="10" t="s">
        <v>76</v>
      </c>
      <c r="AB84" s="22" t="s">
        <v>76</v>
      </c>
      <c r="AC84" s="18">
        <v>0</v>
      </c>
      <c r="AD84" s="10" t="s">
        <v>76</v>
      </c>
      <c r="AE84" s="22" t="s">
        <v>76</v>
      </c>
      <c r="AF84" s="18">
        <v>0</v>
      </c>
      <c r="AG84" s="10" t="s">
        <v>76</v>
      </c>
      <c r="AH84" s="22" t="s">
        <v>76</v>
      </c>
      <c r="AI84" s="18">
        <v>0</v>
      </c>
      <c r="AJ84" s="10" t="s">
        <v>76</v>
      </c>
      <c r="AK84" s="65" t="s">
        <v>76</v>
      </c>
      <c r="AL84" s="87">
        <f t="shared" si="4"/>
        <v>0</v>
      </c>
      <c r="AM84" s="87">
        <f t="shared" si="5"/>
        <v>0</v>
      </c>
      <c r="AN84" s="87">
        <f t="shared" si="6"/>
        <v>0</v>
      </c>
    </row>
    <row r="85" spans="1:40" hidden="1" x14ac:dyDescent="0.25">
      <c r="A85" s="14" t="s">
        <v>0</v>
      </c>
      <c r="B85" s="20" t="s">
        <v>76</v>
      </c>
      <c r="C85" s="12" t="s">
        <v>76</v>
      </c>
      <c r="D85" s="19" t="s">
        <v>76</v>
      </c>
      <c r="E85" s="20" t="s">
        <v>76</v>
      </c>
      <c r="F85" s="12" t="s">
        <v>76</v>
      </c>
      <c r="G85" s="19" t="s">
        <v>76</v>
      </c>
      <c r="H85" s="18" t="s">
        <v>76</v>
      </c>
      <c r="I85" s="10" t="s">
        <v>76</v>
      </c>
      <c r="J85" s="22" t="s">
        <v>76</v>
      </c>
      <c r="K85" s="18" t="s">
        <v>76</v>
      </c>
      <c r="L85" s="10" t="s">
        <v>76</v>
      </c>
      <c r="M85" s="22" t="s">
        <v>76</v>
      </c>
      <c r="N85" s="18" t="s">
        <v>76</v>
      </c>
      <c r="O85" s="10" t="s">
        <v>76</v>
      </c>
      <c r="P85" s="22" t="s">
        <v>76</v>
      </c>
      <c r="Q85" s="18" t="s">
        <v>76</v>
      </c>
      <c r="R85" s="10" t="s">
        <v>76</v>
      </c>
      <c r="S85" s="22" t="s">
        <v>76</v>
      </c>
      <c r="T85" s="18">
        <v>96</v>
      </c>
      <c r="U85" s="10">
        <v>0</v>
      </c>
      <c r="V85" s="22">
        <v>0</v>
      </c>
      <c r="W85" s="18">
        <v>23</v>
      </c>
      <c r="X85" s="10">
        <v>0</v>
      </c>
      <c r="Y85" s="22">
        <v>0</v>
      </c>
      <c r="Z85" s="18">
        <v>90</v>
      </c>
      <c r="AA85" s="10">
        <v>2</v>
      </c>
      <c r="AB85" s="22">
        <v>0</v>
      </c>
      <c r="AC85" s="18">
        <v>39</v>
      </c>
      <c r="AD85" s="10">
        <v>2</v>
      </c>
      <c r="AE85" s="22">
        <v>0</v>
      </c>
      <c r="AF85" s="18">
        <v>103</v>
      </c>
      <c r="AG85" s="10">
        <v>0</v>
      </c>
      <c r="AH85" s="22">
        <v>0</v>
      </c>
      <c r="AI85" s="18">
        <v>78</v>
      </c>
      <c r="AJ85" s="10">
        <v>1</v>
      </c>
      <c r="AK85" s="65">
        <v>0</v>
      </c>
      <c r="AL85" s="87">
        <f t="shared" si="4"/>
        <v>429</v>
      </c>
      <c r="AM85" s="87">
        <f t="shared" si="5"/>
        <v>5</v>
      </c>
      <c r="AN85" s="87">
        <f t="shared" si="6"/>
        <v>0</v>
      </c>
    </row>
    <row r="86" spans="1:40" hidden="1" x14ac:dyDescent="0.25">
      <c r="A86" s="14" t="s">
        <v>23</v>
      </c>
      <c r="B86" s="18">
        <v>1</v>
      </c>
      <c r="C86" s="10">
        <v>0</v>
      </c>
      <c r="D86" s="19">
        <v>0</v>
      </c>
      <c r="E86" s="18">
        <v>2</v>
      </c>
      <c r="F86" s="10">
        <v>0</v>
      </c>
      <c r="G86" s="22">
        <v>0</v>
      </c>
      <c r="H86" s="18">
        <v>11</v>
      </c>
      <c r="I86" s="10">
        <v>0</v>
      </c>
      <c r="J86" s="22">
        <v>0</v>
      </c>
      <c r="K86" s="18">
        <v>33</v>
      </c>
      <c r="L86" s="10">
        <v>0</v>
      </c>
      <c r="M86" s="22">
        <v>0</v>
      </c>
      <c r="N86" s="18">
        <v>45</v>
      </c>
      <c r="O86" s="10">
        <v>0</v>
      </c>
      <c r="P86" s="22">
        <v>0</v>
      </c>
      <c r="Q86" s="18">
        <v>41</v>
      </c>
      <c r="R86" s="10">
        <v>0</v>
      </c>
      <c r="S86" s="22">
        <v>0</v>
      </c>
      <c r="T86" s="18">
        <v>56</v>
      </c>
      <c r="U86" s="10">
        <v>0</v>
      </c>
      <c r="V86" s="22">
        <v>0</v>
      </c>
      <c r="W86" s="18">
        <v>69</v>
      </c>
      <c r="X86" s="10">
        <v>1</v>
      </c>
      <c r="Y86" s="22">
        <v>0</v>
      </c>
      <c r="Z86" s="18">
        <v>49</v>
      </c>
      <c r="AA86" s="10">
        <v>0</v>
      </c>
      <c r="AB86" s="22">
        <v>0</v>
      </c>
      <c r="AC86" s="18">
        <v>71</v>
      </c>
      <c r="AD86" s="10">
        <v>0</v>
      </c>
      <c r="AE86" s="22">
        <v>1</v>
      </c>
      <c r="AF86" s="18">
        <v>77</v>
      </c>
      <c r="AG86" s="10">
        <v>1</v>
      </c>
      <c r="AH86" s="22">
        <v>0</v>
      </c>
      <c r="AI86" s="18">
        <v>69</v>
      </c>
      <c r="AJ86" s="10">
        <v>0</v>
      </c>
      <c r="AK86" s="65">
        <v>0</v>
      </c>
      <c r="AL86" s="87">
        <f t="shared" si="4"/>
        <v>524</v>
      </c>
      <c r="AM86" s="87">
        <f t="shared" si="5"/>
        <v>2</v>
      </c>
      <c r="AN86" s="87">
        <f t="shared" si="6"/>
        <v>1</v>
      </c>
    </row>
    <row r="87" spans="1:40" hidden="1" x14ac:dyDescent="0.25">
      <c r="A87" s="4" t="s">
        <v>51</v>
      </c>
      <c r="B87" s="20">
        <v>142</v>
      </c>
      <c r="C87" s="12">
        <v>4</v>
      </c>
      <c r="D87" s="19">
        <v>0</v>
      </c>
      <c r="E87" s="20">
        <v>261</v>
      </c>
      <c r="F87" s="12">
        <v>6</v>
      </c>
      <c r="G87" s="19">
        <v>0</v>
      </c>
      <c r="H87" s="20">
        <v>125</v>
      </c>
      <c r="I87" s="12">
        <v>3</v>
      </c>
      <c r="J87" s="19">
        <v>0</v>
      </c>
      <c r="K87" s="20">
        <v>74</v>
      </c>
      <c r="L87" s="12">
        <v>6</v>
      </c>
      <c r="M87" s="19">
        <v>0</v>
      </c>
      <c r="N87" s="20">
        <v>495</v>
      </c>
      <c r="O87" s="12">
        <v>17</v>
      </c>
      <c r="P87" s="19">
        <v>0</v>
      </c>
      <c r="Q87" s="20">
        <v>307</v>
      </c>
      <c r="R87" s="12">
        <v>4</v>
      </c>
      <c r="S87" s="19">
        <v>0</v>
      </c>
      <c r="T87" s="20">
        <v>307</v>
      </c>
      <c r="U87" s="12">
        <v>4</v>
      </c>
      <c r="V87" s="19">
        <v>0</v>
      </c>
      <c r="W87" s="20">
        <v>402</v>
      </c>
      <c r="X87" s="12">
        <v>8</v>
      </c>
      <c r="Y87" s="19">
        <v>0</v>
      </c>
      <c r="Z87" s="20">
        <v>575</v>
      </c>
      <c r="AA87" s="12">
        <v>7</v>
      </c>
      <c r="AB87" s="19">
        <v>0</v>
      </c>
      <c r="AC87" s="20">
        <v>303</v>
      </c>
      <c r="AD87" s="12">
        <v>5</v>
      </c>
      <c r="AE87" s="19">
        <v>0</v>
      </c>
      <c r="AF87" s="20">
        <v>229</v>
      </c>
      <c r="AG87" s="12">
        <v>3</v>
      </c>
      <c r="AH87" s="19">
        <v>0</v>
      </c>
      <c r="AI87" s="20">
        <v>114</v>
      </c>
      <c r="AJ87" s="12">
        <v>9</v>
      </c>
      <c r="AK87" s="135">
        <v>0</v>
      </c>
      <c r="AL87" s="87">
        <f t="shared" si="4"/>
        <v>3334</v>
      </c>
      <c r="AM87" s="87">
        <f t="shared" si="5"/>
        <v>76</v>
      </c>
      <c r="AN87" s="87">
        <f t="shared" si="6"/>
        <v>0</v>
      </c>
    </row>
    <row r="88" spans="1:40" hidden="1" x14ac:dyDescent="0.25">
      <c r="A88" s="4" t="s">
        <v>36</v>
      </c>
      <c r="B88" s="20"/>
      <c r="C88" s="12"/>
      <c r="D88" s="19"/>
      <c r="E88" s="20"/>
      <c r="F88" s="12"/>
      <c r="G88" s="19"/>
      <c r="H88" s="20"/>
      <c r="I88" s="12"/>
      <c r="J88" s="19"/>
      <c r="K88" s="20"/>
      <c r="L88" s="12"/>
      <c r="M88" s="19"/>
      <c r="N88" s="18"/>
      <c r="O88" s="10"/>
      <c r="P88" s="22"/>
      <c r="Q88" s="18"/>
      <c r="R88" s="10"/>
      <c r="S88" s="22"/>
      <c r="T88" s="18"/>
      <c r="U88" s="10"/>
      <c r="V88" s="22"/>
      <c r="W88" s="18"/>
      <c r="X88" s="10"/>
      <c r="Y88" s="22"/>
      <c r="Z88" s="18">
        <v>0</v>
      </c>
      <c r="AA88" s="10" t="s">
        <v>76</v>
      </c>
      <c r="AB88" s="22" t="s">
        <v>76</v>
      </c>
      <c r="AC88" s="18">
        <v>0</v>
      </c>
      <c r="AD88" s="10" t="s">
        <v>76</v>
      </c>
      <c r="AE88" s="22" t="s">
        <v>76</v>
      </c>
      <c r="AF88" s="18">
        <v>0</v>
      </c>
      <c r="AG88" s="10" t="s">
        <v>76</v>
      </c>
      <c r="AH88" s="22" t="s">
        <v>76</v>
      </c>
      <c r="AI88" s="18"/>
      <c r="AJ88" s="10"/>
      <c r="AK88" s="65"/>
      <c r="AL88" s="87">
        <f t="shared" si="4"/>
        <v>0</v>
      </c>
      <c r="AM88" s="87">
        <f t="shared" si="5"/>
        <v>0</v>
      </c>
      <c r="AN88" s="87">
        <f t="shared" si="6"/>
        <v>0</v>
      </c>
    </row>
    <row r="89" spans="1:40" hidden="1" x14ac:dyDescent="0.25">
      <c r="A89" s="4" t="s">
        <v>75</v>
      </c>
      <c r="B89" s="20"/>
      <c r="C89" s="12"/>
      <c r="D89" s="19"/>
      <c r="E89" s="20"/>
      <c r="F89" s="12"/>
      <c r="G89" s="19"/>
      <c r="H89" s="20"/>
      <c r="I89" s="12"/>
      <c r="J89" s="19"/>
      <c r="K89" s="20"/>
      <c r="L89" s="12"/>
      <c r="M89" s="19"/>
      <c r="N89" s="18"/>
      <c r="O89" s="10"/>
      <c r="P89" s="22"/>
      <c r="Q89" s="18"/>
      <c r="R89" s="10"/>
      <c r="S89" s="22"/>
      <c r="T89" s="18"/>
      <c r="U89" s="10"/>
      <c r="V89" s="22"/>
      <c r="W89" s="18"/>
      <c r="X89" s="10"/>
      <c r="Y89" s="22"/>
      <c r="Z89" s="18"/>
      <c r="AA89" s="10"/>
      <c r="AB89" s="22"/>
      <c r="AC89" s="18"/>
      <c r="AD89" s="10"/>
      <c r="AE89" s="22"/>
      <c r="AF89" s="18"/>
      <c r="AG89" s="10"/>
      <c r="AH89" s="22"/>
      <c r="AI89" s="18"/>
      <c r="AJ89" s="10"/>
      <c r="AK89" s="65"/>
      <c r="AL89" s="87">
        <f t="shared" si="4"/>
        <v>0</v>
      </c>
      <c r="AM89" s="87">
        <f t="shared" si="5"/>
        <v>0</v>
      </c>
      <c r="AN89" s="87">
        <f t="shared" si="6"/>
        <v>0</v>
      </c>
    </row>
    <row r="90" spans="1:40" hidden="1" x14ac:dyDescent="0.25">
      <c r="A90" s="4" t="s">
        <v>162</v>
      </c>
      <c r="B90" s="20">
        <v>7</v>
      </c>
      <c r="C90" s="12" t="s">
        <v>76</v>
      </c>
      <c r="D90" s="19" t="s">
        <v>76</v>
      </c>
      <c r="E90" s="20">
        <v>5</v>
      </c>
      <c r="F90" s="12" t="s">
        <v>76</v>
      </c>
      <c r="G90" s="19" t="s">
        <v>76</v>
      </c>
      <c r="H90" s="20">
        <v>1</v>
      </c>
      <c r="I90" s="12" t="s">
        <v>76</v>
      </c>
      <c r="J90" s="19" t="s">
        <v>76</v>
      </c>
      <c r="K90" s="20">
        <v>3</v>
      </c>
      <c r="L90" s="12" t="s">
        <v>76</v>
      </c>
      <c r="M90" s="19" t="s">
        <v>76</v>
      </c>
      <c r="N90" s="20"/>
      <c r="O90" s="12"/>
      <c r="P90" s="19"/>
      <c r="Q90" s="20"/>
      <c r="R90" s="12"/>
      <c r="S90" s="19"/>
      <c r="T90" s="20"/>
      <c r="U90" s="12"/>
      <c r="V90" s="19"/>
      <c r="W90" s="20"/>
      <c r="X90" s="12"/>
      <c r="Y90" s="19"/>
      <c r="Z90" s="20"/>
      <c r="AA90" s="12"/>
      <c r="AB90" s="19"/>
      <c r="AC90" s="20"/>
      <c r="AD90" s="12"/>
      <c r="AE90" s="19"/>
      <c r="AF90" s="20"/>
      <c r="AG90" s="12"/>
      <c r="AH90" s="19"/>
      <c r="AI90" s="20"/>
      <c r="AJ90" s="12"/>
      <c r="AK90" s="135"/>
      <c r="AL90" s="87">
        <f t="shared" si="4"/>
        <v>16</v>
      </c>
      <c r="AM90" s="87">
        <f t="shared" si="5"/>
        <v>0</v>
      </c>
      <c r="AN90" s="87">
        <f t="shared" si="6"/>
        <v>0</v>
      </c>
    </row>
    <row r="91" spans="1:40" hidden="1" x14ac:dyDescent="0.25">
      <c r="A91" s="4" t="s">
        <v>198</v>
      </c>
      <c r="B91" s="20">
        <v>3</v>
      </c>
      <c r="C91" s="12" t="s">
        <v>76</v>
      </c>
      <c r="D91" s="19" t="s">
        <v>76</v>
      </c>
      <c r="E91" s="20">
        <v>2</v>
      </c>
      <c r="F91" s="12" t="s">
        <v>76</v>
      </c>
      <c r="G91" s="19" t="s">
        <v>76</v>
      </c>
      <c r="H91" s="20">
        <v>5</v>
      </c>
      <c r="I91" s="12" t="s">
        <v>76</v>
      </c>
      <c r="J91" s="19" t="s">
        <v>76</v>
      </c>
      <c r="K91" s="20">
        <v>4</v>
      </c>
      <c r="L91" s="12" t="s">
        <v>76</v>
      </c>
      <c r="M91" s="19" t="s">
        <v>76</v>
      </c>
      <c r="N91" s="20">
        <v>4</v>
      </c>
      <c r="O91" s="12" t="s">
        <v>76</v>
      </c>
      <c r="P91" s="19" t="s">
        <v>76</v>
      </c>
      <c r="Q91" s="20">
        <v>5</v>
      </c>
      <c r="R91" s="12" t="s">
        <v>76</v>
      </c>
      <c r="S91" s="19" t="s">
        <v>76</v>
      </c>
      <c r="T91" s="20">
        <v>3</v>
      </c>
      <c r="U91" s="12" t="s">
        <v>76</v>
      </c>
      <c r="V91" s="19" t="s">
        <v>76</v>
      </c>
      <c r="W91" s="20">
        <v>1</v>
      </c>
      <c r="X91" s="12" t="s">
        <v>76</v>
      </c>
      <c r="Y91" s="19" t="s">
        <v>76</v>
      </c>
      <c r="Z91" s="20">
        <v>0</v>
      </c>
      <c r="AA91" s="12" t="s">
        <v>76</v>
      </c>
      <c r="AB91" s="19" t="s">
        <v>76</v>
      </c>
      <c r="AC91" s="20">
        <v>0</v>
      </c>
      <c r="AD91" s="12" t="s">
        <v>76</v>
      </c>
      <c r="AE91" s="19" t="s">
        <v>76</v>
      </c>
      <c r="AF91" s="20">
        <v>0</v>
      </c>
      <c r="AG91" s="12" t="s">
        <v>76</v>
      </c>
      <c r="AH91" s="19" t="s">
        <v>76</v>
      </c>
      <c r="AI91" s="20">
        <v>2</v>
      </c>
      <c r="AJ91" s="12" t="s">
        <v>76</v>
      </c>
      <c r="AK91" s="135" t="s">
        <v>76</v>
      </c>
      <c r="AL91" s="87">
        <f t="shared" si="4"/>
        <v>29</v>
      </c>
      <c r="AM91" s="87">
        <f t="shared" si="5"/>
        <v>0</v>
      </c>
      <c r="AN91" s="87">
        <f t="shared" si="6"/>
        <v>0</v>
      </c>
    </row>
    <row r="92" spans="1:40" hidden="1" x14ac:dyDescent="0.25">
      <c r="A92" s="4" t="s">
        <v>48</v>
      </c>
      <c r="B92" s="20"/>
      <c r="C92" s="12"/>
      <c r="D92" s="19"/>
      <c r="E92" s="20"/>
      <c r="F92" s="12"/>
      <c r="G92" s="19"/>
      <c r="H92" s="20"/>
      <c r="I92" s="12"/>
      <c r="J92" s="19"/>
      <c r="K92" s="20">
        <v>21</v>
      </c>
      <c r="L92" s="12">
        <v>0</v>
      </c>
      <c r="M92" s="19">
        <v>0</v>
      </c>
      <c r="N92" s="18">
        <v>17</v>
      </c>
      <c r="O92" s="10">
        <v>0</v>
      </c>
      <c r="P92" s="22">
        <v>0</v>
      </c>
      <c r="Q92" s="18">
        <v>6</v>
      </c>
      <c r="R92" s="10">
        <v>0</v>
      </c>
      <c r="S92" s="22">
        <v>0</v>
      </c>
      <c r="T92" s="18">
        <v>9</v>
      </c>
      <c r="U92" s="10">
        <v>0</v>
      </c>
      <c r="V92" s="22">
        <v>0</v>
      </c>
      <c r="W92" s="18">
        <v>21</v>
      </c>
      <c r="X92" s="10">
        <v>0</v>
      </c>
      <c r="Y92" s="22">
        <v>0</v>
      </c>
      <c r="Z92" s="18">
        <v>26</v>
      </c>
      <c r="AA92" s="10">
        <v>0</v>
      </c>
      <c r="AB92" s="22">
        <v>0</v>
      </c>
      <c r="AC92" s="18">
        <v>23</v>
      </c>
      <c r="AD92" s="10">
        <v>0</v>
      </c>
      <c r="AE92" s="22">
        <v>0</v>
      </c>
      <c r="AF92" s="18">
        <v>13</v>
      </c>
      <c r="AG92" s="10">
        <v>0</v>
      </c>
      <c r="AH92" s="22">
        <v>0</v>
      </c>
      <c r="AI92" s="18">
        <v>16</v>
      </c>
      <c r="AJ92" s="10">
        <v>0</v>
      </c>
      <c r="AK92" s="65">
        <v>0</v>
      </c>
      <c r="AL92" s="87">
        <f t="shared" si="4"/>
        <v>152</v>
      </c>
      <c r="AM92" s="87">
        <f t="shared" si="5"/>
        <v>0</v>
      </c>
      <c r="AN92" s="87">
        <f t="shared" si="6"/>
        <v>0</v>
      </c>
    </row>
    <row r="93" spans="1:40" hidden="1" x14ac:dyDescent="0.25">
      <c r="A93" s="4" t="s">
        <v>103</v>
      </c>
      <c r="B93" s="20">
        <v>7</v>
      </c>
      <c r="C93" s="12">
        <v>0</v>
      </c>
      <c r="D93" s="19">
        <v>0</v>
      </c>
      <c r="E93" s="20">
        <v>12</v>
      </c>
      <c r="F93" s="12">
        <v>0</v>
      </c>
      <c r="G93" s="19">
        <v>0</v>
      </c>
      <c r="H93" s="20">
        <v>15</v>
      </c>
      <c r="I93" s="12">
        <v>0</v>
      </c>
      <c r="J93" s="19">
        <v>0</v>
      </c>
      <c r="K93" s="20">
        <v>15</v>
      </c>
      <c r="L93" s="12">
        <v>0</v>
      </c>
      <c r="M93" s="19">
        <v>0</v>
      </c>
      <c r="N93" s="18">
        <v>1</v>
      </c>
      <c r="O93" s="10">
        <v>1</v>
      </c>
      <c r="P93" s="22">
        <v>0</v>
      </c>
      <c r="Q93" s="18">
        <v>21</v>
      </c>
      <c r="R93" s="10">
        <v>0</v>
      </c>
      <c r="S93" s="22">
        <v>0</v>
      </c>
      <c r="T93" s="18">
        <v>21</v>
      </c>
      <c r="U93" s="10">
        <v>0</v>
      </c>
      <c r="V93" s="22">
        <v>0</v>
      </c>
      <c r="W93" s="18">
        <v>20</v>
      </c>
      <c r="X93" s="10">
        <v>0</v>
      </c>
      <c r="Y93" s="22">
        <v>0</v>
      </c>
      <c r="Z93" s="18">
        <v>16</v>
      </c>
      <c r="AA93" s="10">
        <v>0</v>
      </c>
      <c r="AB93" s="22">
        <v>0</v>
      </c>
      <c r="AC93" s="18">
        <v>20</v>
      </c>
      <c r="AD93" s="10">
        <v>0</v>
      </c>
      <c r="AE93" s="22">
        <v>0</v>
      </c>
      <c r="AF93" s="18">
        <v>20</v>
      </c>
      <c r="AG93" s="10">
        <v>0</v>
      </c>
      <c r="AH93" s="22">
        <v>0</v>
      </c>
      <c r="AI93" s="18">
        <v>19</v>
      </c>
      <c r="AJ93" s="10">
        <v>0</v>
      </c>
      <c r="AK93" s="65">
        <v>0</v>
      </c>
      <c r="AL93" s="87">
        <f t="shared" si="4"/>
        <v>187</v>
      </c>
      <c r="AM93" s="87">
        <f t="shared" si="5"/>
        <v>1</v>
      </c>
      <c r="AN93" s="87">
        <f t="shared" si="6"/>
        <v>0</v>
      </c>
    </row>
    <row r="94" spans="1:40" hidden="1" x14ac:dyDescent="0.25">
      <c r="A94" s="4" t="s">
        <v>22</v>
      </c>
      <c r="B94" s="20">
        <v>2</v>
      </c>
      <c r="C94" s="12">
        <v>0</v>
      </c>
      <c r="D94" s="19">
        <v>0</v>
      </c>
      <c r="E94" s="20">
        <v>11</v>
      </c>
      <c r="F94" s="12">
        <v>0</v>
      </c>
      <c r="G94" s="19">
        <v>0</v>
      </c>
      <c r="H94" s="20">
        <v>0</v>
      </c>
      <c r="I94" s="12">
        <v>0</v>
      </c>
      <c r="J94" s="19">
        <v>0</v>
      </c>
      <c r="K94" s="20">
        <v>0</v>
      </c>
      <c r="L94" s="12">
        <v>0</v>
      </c>
      <c r="M94" s="19">
        <v>0</v>
      </c>
      <c r="N94" s="20">
        <v>0</v>
      </c>
      <c r="O94" s="12">
        <v>0</v>
      </c>
      <c r="P94" s="19">
        <v>0</v>
      </c>
      <c r="Q94" s="20">
        <v>0</v>
      </c>
      <c r="R94" s="12">
        <v>0</v>
      </c>
      <c r="S94" s="19">
        <v>0</v>
      </c>
      <c r="T94" s="20">
        <v>44</v>
      </c>
      <c r="U94" s="12">
        <v>0</v>
      </c>
      <c r="V94" s="19">
        <v>0</v>
      </c>
      <c r="W94" s="20">
        <v>8</v>
      </c>
      <c r="X94" s="12">
        <v>2</v>
      </c>
      <c r="Y94" s="19">
        <v>0</v>
      </c>
      <c r="Z94" s="20">
        <v>48</v>
      </c>
      <c r="AA94" s="12">
        <v>1</v>
      </c>
      <c r="AB94" s="19">
        <v>0</v>
      </c>
      <c r="AC94" s="20">
        <v>0</v>
      </c>
      <c r="AD94" s="12">
        <v>0</v>
      </c>
      <c r="AE94" s="19">
        <v>0</v>
      </c>
      <c r="AF94" s="20">
        <v>4</v>
      </c>
      <c r="AG94" s="12">
        <v>2</v>
      </c>
      <c r="AH94" s="19">
        <v>0</v>
      </c>
      <c r="AI94" s="20">
        <v>0</v>
      </c>
      <c r="AJ94" s="12">
        <v>0</v>
      </c>
      <c r="AK94" s="135">
        <v>0</v>
      </c>
      <c r="AL94" s="87">
        <f t="shared" si="4"/>
        <v>117</v>
      </c>
      <c r="AM94" s="87">
        <f t="shared" si="5"/>
        <v>5</v>
      </c>
      <c r="AN94" s="87">
        <f t="shared" si="6"/>
        <v>0</v>
      </c>
    </row>
    <row r="95" spans="1:40" hidden="1" x14ac:dyDescent="0.25">
      <c r="A95" s="14" t="s">
        <v>64</v>
      </c>
      <c r="B95" s="18" t="s">
        <v>76</v>
      </c>
      <c r="C95" s="10" t="s">
        <v>76</v>
      </c>
      <c r="D95" s="19" t="s">
        <v>76</v>
      </c>
      <c r="E95" s="18" t="s">
        <v>76</v>
      </c>
      <c r="F95" s="10" t="s">
        <v>76</v>
      </c>
      <c r="G95" s="22" t="s">
        <v>76</v>
      </c>
      <c r="H95" s="18">
        <v>16</v>
      </c>
      <c r="I95" s="10">
        <v>0</v>
      </c>
      <c r="J95" s="22">
        <v>0</v>
      </c>
      <c r="K95" s="18">
        <v>4</v>
      </c>
      <c r="L95" s="10">
        <v>0</v>
      </c>
      <c r="M95" s="22">
        <v>0</v>
      </c>
      <c r="N95" s="18">
        <v>4</v>
      </c>
      <c r="O95" s="10">
        <v>0</v>
      </c>
      <c r="P95" s="22">
        <v>0</v>
      </c>
      <c r="Q95" s="18">
        <v>0</v>
      </c>
      <c r="R95" s="10">
        <v>0</v>
      </c>
      <c r="S95" s="22">
        <v>0</v>
      </c>
      <c r="T95" s="18">
        <v>18</v>
      </c>
      <c r="U95" s="10">
        <v>0</v>
      </c>
      <c r="V95" s="22">
        <v>0</v>
      </c>
      <c r="W95" s="18">
        <v>33</v>
      </c>
      <c r="X95" s="10">
        <v>1</v>
      </c>
      <c r="Y95" s="22">
        <v>0</v>
      </c>
      <c r="Z95" s="18">
        <v>12</v>
      </c>
      <c r="AA95" s="10">
        <v>0</v>
      </c>
      <c r="AB95" s="22">
        <v>0</v>
      </c>
      <c r="AC95" s="18">
        <v>18</v>
      </c>
      <c r="AD95" s="10">
        <v>0</v>
      </c>
      <c r="AE95" s="22">
        <v>0</v>
      </c>
      <c r="AF95" s="18">
        <v>12</v>
      </c>
      <c r="AG95" s="10">
        <v>0</v>
      </c>
      <c r="AH95" s="22">
        <v>0</v>
      </c>
      <c r="AI95" s="18">
        <v>0</v>
      </c>
      <c r="AJ95" s="10">
        <v>0</v>
      </c>
      <c r="AK95" s="65">
        <v>0</v>
      </c>
      <c r="AL95" s="87">
        <f t="shared" si="4"/>
        <v>117</v>
      </c>
      <c r="AM95" s="87">
        <f t="shared" si="5"/>
        <v>1</v>
      </c>
      <c r="AN95" s="87">
        <f t="shared" si="6"/>
        <v>0</v>
      </c>
    </row>
    <row r="96" spans="1:40" hidden="1" x14ac:dyDescent="0.25">
      <c r="A96" s="4" t="s">
        <v>43</v>
      </c>
      <c r="B96" s="20" t="s">
        <v>76</v>
      </c>
      <c r="C96" s="12" t="s">
        <v>76</v>
      </c>
      <c r="D96" s="19" t="s">
        <v>76</v>
      </c>
      <c r="E96" s="20" t="s">
        <v>76</v>
      </c>
      <c r="F96" s="12" t="s">
        <v>76</v>
      </c>
      <c r="G96" s="19" t="s">
        <v>76</v>
      </c>
      <c r="H96" s="20" t="s">
        <v>76</v>
      </c>
      <c r="I96" s="12" t="s">
        <v>76</v>
      </c>
      <c r="J96" s="19" t="s">
        <v>76</v>
      </c>
      <c r="K96" s="20" t="s">
        <v>76</v>
      </c>
      <c r="L96" s="12" t="s">
        <v>76</v>
      </c>
      <c r="M96" s="19" t="s">
        <v>76</v>
      </c>
      <c r="N96" s="20" t="s">
        <v>76</v>
      </c>
      <c r="O96" s="12" t="s">
        <v>76</v>
      </c>
      <c r="P96" s="19" t="s">
        <v>76</v>
      </c>
      <c r="Q96" s="20" t="s">
        <v>76</v>
      </c>
      <c r="R96" s="12" t="s">
        <v>76</v>
      </c>
      <c r="S96" s="19" t="s">
        <v>76</v>
      </c>
      <c r="T96" s="20" t="s">
        <v>76</v>
      </c>
      <c r="U96" s="12" t="s">
        <v>76</v>
      </c>
      <c r="V96" s="19" t="s">
        <v>76</v>
      </c>
      <c r="W96" s="20">
        <v>33</v>
      </c>
      <c r="X96" s="12">
        <v>2</v>
      </c>
      <c r="Y96" s="19">
        <v>0</v>
      </c>
      <c r="Z96" s="20">
        <v>36</v>
      </c>
      <c r="AA96" s="12">
        <v>0</v>
      </c>
      <c r="AB96" s="19">
        <v>0</v>
      </c>
      <c r="AC96" s="20">
        <v>6</v>
      </c>
      <c r="AD96" s="12">
        <v>0</v>
      </c>
      <c r="AE96" s="19">
        <v>0</v>
      </c>
      <c r="AF96" s="20">
        <v>13</v>
      </c>
      <c r="AG96" s="12">
        <v>0</v>
      </c>
      <c r="AH96" s="19">
        <v>0</v>
      </c>
      <c r="AI96" s="20">
        <v>23</v>
      </c>
      <c r="AJ96" s="12">
        <v>0</v>
      </c>
      <c r="AK96" s="135">
        <v>0</v>
      </c>
      <c r="AL96" s="87">
        <f t="shared" si="4"/>
        <v>111</v>
      </c>
      <c r="AM96" s="87">
        <f t="shared" si="5"/>
        <v>2</v>
      </c>
      <c r="AN96" s="87">
        <f t="shared" si="6"/>
        <v>0</v>
      </c>
    </row>
    <row r="97" spans="1:40" hidden="1" x14ac:dyDescent="0.25">
      <c r="A97" s="14" t="s">
        <v>17</v>
      </c>
      <c r="B97" s="18">
        <v>18</v>
      </c>
      <c r="C97" s="10">
        <v>2</v>
      </c>
      <c r="D97" s="19">
        <v>0</v>
      </c>
      <c r="E97" s="18">
        <v>24</v>
      </c>
      <c r="F97" s="10">
        <v>0</v>
      </c>
      <c r="G97" s="22">
        <v>0</v>
      </c>
      <c r="H97" s="18">
        <v>105</v>
      </c>
      <c r="I97" s="10">
        <v>0</v>
      </c>
      <c r="J97" s="22">
        <v>0</v>
      </c>
      <c r="K97" s="18">
        <v>145</v>
      </c>
      <c r="L97" s="10">
        <v>0</v>
      </c>
      <c r="M97" s="22">
        <v>0</v>
      </c>
      <c r="N97" s="18">
        <v>72</v>
      </c>
      <c r="O97" s="10">
        <v>0</v>
      </c>
      <c r="P97" s="22">
        <v>0</v>
      </c>
      <c r="Q97" s="18">
        <v>20</v>
      </c>
      <c r="R97" s="10">
        <v>0</v>
      </c>
      <c r="S97" s="22">
        <v>0</v>
      </c>
      <c r="T97" s="18">
        <v>90</v>
      </c>
      <c r="U97" s="10">
        <v>1</v>
      </c>
      <c r="V97" s="22">
        <v>0</v>
      </c>
      <c r="W97" s="18">
        <v>106</v>
      </c>
      <c r="X97" s="10">
        <v>4</v>
      </c>
      <c r="Y97" s="22">
        <v>0</v>
      </c>
      <c r="Z97" s="18">
        <v>150</v>
      </c>
      <c r="AA97" s="10">
        <v>1</v>
      </c>
      <c r="AB97" s="22">
        <v>0</v>
      </c>
      <c r="AC97" s="18">
        <v>54</v>
      </c>
      <c r="AD97" s="10">
        <v>1</v>
      </c>
      <c r="AE97" s="22">
        <v>0</v>
      </c>
      <c r="AF97" s="18">
        <v>12</v>
      </c>
      <c r="AG97" s="10">
        <v>0</v>
      </c>
      <c r="AH97" s="22">
        <v>0</v>
      </c>
      <c r="AI97" s="18">
        <v>60</v>
      </c>
      <c r="AJ97" s="10">
        <v>5</v>
      </c>
      <c r="AK97" s="65">
        <v>0</v>
      </c>
      <c r="AL97" s="87">
        <f t="shared" si="4"/>
        <v>856</v>
      </c>
      <c r="AM97" s="87">
        <f t="shared" si="5"/>
        <v>14</v>
      </c>
      <c r="AN97" s="87">
        <f t="shared" si="6"/>
        <v>0</v>
      </c>
    </row>
    <row r="98" spans="1:40" hidden="1" x14ac:dyDescent="0.25">
      <c r="A98" s="14" t="s">
        <v>56</v>
      </c>
      <c r="B98" s="20" t="s">
        <v>76</v>
      </c>
      <c r="C98" s="12" t="s">
        <v>76</v>
      </c>
      <c r="D98" s="19" t="s">
        <v>76</v>
      </c>
      <c r="E98" s="20" t="s">
        <v>76</v>
      </c>
      <c r="F98" s="12" t="s">
        <v>76</v>
      </c>
      <c r="G98" s="19" t="s">
        <v>76</v>
      </c>
      <c r="H98" s="18" t="s">
        <v>76</v>
      </c>
      <c r="I98" s="10" t="s">
        <v>76</v>
      </c>
      <c r="J98" s="22" t="s">
        <v>76</v>
      </c>
      <c r="K98" s="18" t="s">
        <v>76</v>
      </c>
      <c r="L98" s="10" t="s">
        <v>76</v>
      </c>
      <c r="M98" s="22" t="s">
        <v>76</v>
      </c>
      <c r="N98" s="18" t="s">
        <v>76</v>
      </c>
      <c r="O98" s="10" t="s">
        <v>76</v>
      </c>
      <c r="P98" s="22" t="s">
        <v>76</v>
      </c>
      <c r="Q98" s="18" t="s">
        <v>76</v>
      </c>
      <c r="R98" s="10" t="s">
        <v>76</v>
      </c>
      <c r="S98" s="22" t="s">
        <v>76</v>
      </c>
      <c r="T98" s="18" t="s">
        <v>76</v>
      </c>
      <c r="U98" s="10" t="s">
        <v>76</v>
      </c>
      <c r="V98" s="22" t="s">
        <v>76</v>
      </c>
      <c r="W98" s="18" t="s">
        <v>76</v>
      </c>
      <c r="X98" s="10" t="s">
        <v>76</v>
      </c>
      <c r="Y98" s="22" t="s">
        <v>76</v>
      </c>
      <c r="Z98" s="18">
        <v>10</v>
      </c>
      <c r="AA98" s="10">
        <v>0</v>
      </c>
      <c r="AB98" s="22">
        <v>0</v>
      </c>
      <c r="AC98" s="18">
        <v>10</v>
      </c>
      <c r="AD98" s="10">
        <v>0</v>
      </c>
      <c r="AE98" s="22">
        <v>0</v>
      </c>
      <c r="AF98" s="18">
        <v>11</v>
      </c>
      <c r="AG98" s="10">
        <v>0</v>
      </c>
      <c r="AH98" s="22">
        <v>0</v>
      </c>
      <c r="AI98" s="18">
        <v>11</v>
      </c>
      <c r="AJ98" s="10">
        <v>0</v>
      </c>
      <c r="AK98" s="65">
        <v>0</v>
      </c>
      <c r="AL98" s="87">
        <f t="shared" si="4"/>
        <v>42</v>
      </c>
      <c r="AM98" s="87">
        <f t="shared" si="5"/>
        <v>0</v>
      </c>
      <c r="AN98" s="87">
        <f t="shared" si="6"/>
        <v>0</v>
      </c>
    </row>
    <row r="99" spans="1:40" hidden="1" x14ac:dyDescent="0.25">
      <c r="A99" s="4" t="s">
        <v>37</v>
      </c>
      <c r="B99" s="20">
        <v>10</v>
      </c>
      <c r="C99" s="12">
        <v>1</v>
      </c>
      <c r="D99" s="19">
        <v>0</v>
      </c>
      <c r="E99" s="20">
        <v>6</v>
      </c>
      <c r="F99" s="12">
        <v>0</v>
      </c>
      <c r="G99" s="19">
        <v>0</v>
      </c>
      <c r="H99" s="20">
        <v>17</v>
      </c>
      <c r="I99" s="12">
        <v>1</v>
      </c>
      <c r="J99" s="19">
        <v>0</v>
      </c>
      <c r="K99" s="20">
        <v>11</v>
      </c>
      <c r="L99" s="12">
        <v>0</v>
      </c>
      <c r="M99" s="19">
        <v>0</v>
      </c>
      <c r="N99" s="20">
        <v>13</v>
      </c>
      <c r="O99" s="12">
        <v>8</v>
      </c>
      <c r="P99" s="19">
        <v>0</v>
      </c>
      <c r="Q99" s="20">
        <v>16</v>
      </c>
      <c r="R99" s="12">
        <v>6</v>
      </c>
      <c r="S99" s="19">
        <v>0</v>
      </c>
      <c r="T99" s="20">
        <v>8</v>
      </c>
      <c r="U99" s="12">
        <v>1</v>
      </c>
      <c r="V99" s="19">
        <v>0</v>
      </c>
      <c r="W99" s="20">
        <v>5</v>
      </c>
      <c r="X99" s="12">
        <v>0</v>
      </c>
      <c r="Y99" s="19">
        <v>0</v>
      </c>
      <c r="Z99" s="20">
        <v>8</v>
      </c>
      <c r="AA99" s="12">
        <v>2</v>
      </c>
      <c r="AB99" s="19">
        <v>0</v>
      </c>
      <c r="AC99" s="20">
        <v>8</v>
      </c>
      <c r="AD99" s="12">
        <v>1</v>
      </c>
      <c r="AE99" s="19">
        <v>0</v>
      </c>
      <c r="AF99" s="20">
        <v>1</v>
      </c>
      <c r="AG99" s="12">
        <v>0</v>
      </c>
      <c r="AH99" s="19">
        <v>0</v>
      </c>
      <c r="AI99" s="20">
        <v>40</v>
      </c>
      <c r="AJ99" s="12">
        <v>2</v>
      </c>
      <c r="AK99" s="135">
        <v>0</v>
      </c>
      <c r="AL99" s="87">
        <f t="shared" si="4"/>
        <v>143</v>
      </c>
      <c r="AM99" s="87">
        <f t="shared" si="5"/>
        <v>22</v>
      </c>
      <c r="AN99" s="87">
        <f t="shared" si="6"/>
        <v>0</v>
      </c>
    </row>
    <row r="100" spans="1:40" hidden="1" x14ac:dyDescent="0.25">
      <c r="A100" s="4" t="s">
        <v>32</v>
      </c>
      <c r="B100" s="20">
        <v>1</v>
      </c>
      <c r="C100" s="12">
        <v>0</v>
      </c>
      <c r="D100" s="19">
        <v>0</v>
      </c>
      <c r="E100" s="20">
        <v>6</v>
      </c>
      <c r="F100" s="12">
        <v>0</v>
      </c>
      <c r="G100" s="19">
        <v>0</v>
      </c>
      <c r="H100" s="20">
        <v>8</v>
      </c>
      <c r="I100" s="12">
        <v>0</v>
      </c>
      <c r="J100" s="19">
        <v>0</v>
      </c>
      <c r="K100" s="20">
        <v>13</v>
      </c>
      <c r="L100" s="12">
        <v>0</v>
      </c>
      <c r="M100" s="19">
        <v>0</v>
      </c>
      <c r="N100" s="20">
        <v>3</v>
      </c>
      <c r="O100" s="12">
        <v>0</v>
      </c>
      <c r="P100" s="19">
        <v>0</v>
      </c>
      <c r="Q100" s="20">
        <v>5</v>
      </c>
      <c r="R100" s="12">
        <v>0</v>
      </c>
      <c r="S100" s="19">
        <v>0</v>
      </c>
      <c r="T100" s="20">
        <v>5</v>
      </c>
      <c r="U100" s="12">
        <v>0</v>
      </c>
      <c r="V100" s="19">
        <v>0</v>
      </c>
      <c r="W100" s="20">
        <v>6</v>
      </c>
      <c r="X100" s="12">
        <v>0</v>
      </c>
      <c r="Y100" s="19">
        <v>0</v>
      </c>
      <c r="Z100" s="20">
        <v>7</v>
      </c>
      <c r="AA100" s="12">
        <v>0</v>
      </c>
      <c r="AB100" s="19">
        <v>0</v>
      </c>
      <c r="AC100" s="20">
        <v>3</v>
      </c>
      <c r="AD100" s="12">
        <v>0</v>
      </c>
      <c r="AE100" s="19">
        <v>0</v>
      </c>
      <c r="AF100" s="20">
        <v>9</v>
      </c>
      <c r="AG100" s="12">
        <v>0</v>
      </c>
      <c r="AH100" s="19">
        <v>0</v>
      </c>
      <c r="AI100" s="20">
        <v>9</v>
      </c>
      <c r="AJ100" s="12">
        <v>0</v>
      </c>
      <c r="AK100" s="135">
        <v>0</v>
      </c>
      <c r="AL100" s="87">
        <f t="shared" si="4"/>
        <v>75</v>
      </c>
      <c r="AM100" s="87">
        <f t="shared" si="5"/>
        <v>0</v>
      </c>
      <c r="AN100" s="87">
        <f t="shared" si="6"/>
        <v>0</v>
      </c>
    </row>
    <row r="101" spans="1:40" hidden="1" x14ac:dyDescent="0.25">
      <c r="A101" s="4" t="s">
        <v>18</v>
      </c>
      <c r="B101" s="20">
        <v>12</v>
      </c>
      <c r="C101" s="12">
        <v>0</v>
      </c>
      <c r="D101" s="19">
        <v>0</v>
      </c>
      <c r="E101" s="20">
        <v>40</v>
      </c>
      <c r="F101" s="12">
        <v>0</v>
      </c>
      <c r="G101" s="19">
        <v>0</v>
      </c>
      <c r="H101" s="20">
        <v>93</v>
      </c>
      <c r="I101" s="12">
        <v>0</v>
      </c>
      <c r="J101" s="19">
        <v>0</v>
      </c>
      <c r="K101" s="20">
        <v>30</v>
      </c>
      <c r="L101" s="12">
        <v>0</v>
      </c>
      <c r="M101" s="19">
        <v>0</v>
      </c>
      <c r="N101" s="20">
        <v>248</v>
      </c>
      <c r="O101" s="12">
        <v>0</v>
      </c>
      <c r="P101" s="19">
        <v>0</v>
      </c>
      <c r="Q101" s="20">
        <v>8</v>
      </c>
      <c r="R101" s="12">
        <v>0</v>
      </c>
      <c r="S101" s="19">
        <v>0</v>
      </c>
      <c r="T101" s="20">
        <v>13</v>
      </c>
      <c r="U101" s="12">
        <v>0</v>
      </c>
      <c r="V101" s="19">
        <v>0</v>
      </c>
      <c r="W101" s="20">
        <v>11</v>
      </c>
      <c r="X101" s="12">
        <v>0</v>
      </c>
      <c r="Y101" s="19">
        <v>0</v>
      </c>
      <c r="Z101" s="20">
        <v>22</v>
      </c>
      <c r="AA101" s="12">
        <v>0</v>
      </c>
      <c r="AB101" s="19">
        <v>0</v>
      </c>
      <c r="AC101" s="20">
        <v>43</v>
      </c>
      <c r="AD101" s="12">
        <v>0</v>
      </c>
      <c r="AE101" s="19">
        <v>0</v>
      </c>
      <c r="AF101" s="20">
        <v>88</v>
      </c>
      <c r="AG101" s="12">
        <v>0</v>
      </c>
      <c r="AH101" s="19">
        <v>0</v>
      </c>
      <c r="AI101" s="20">
        <v>94</v>
      </c>
      <c r="AJ101" s="12">
        <v>0</v>
      </c>
      <c r="AK101" s="135">
        <v>0</v>
      </c>
      <c r="AL101" s="87">
        <f t="shared" si="4"/>
        <v>702</v>
      </c>
      <c r="AM101" s="87">
        <f t="shared" si="5"/>
        <v>0</v>
      </c>
      <c r="AN101" s="87">
        <f t="shared" si="6"/>
        <v>0</v>
      </c>
    </row>
    <row r="102" spans="1:40" hidden="1" x14ac:dyDescent="0.25">
      <c r="A102" s="4" t="s">
        <v>130</v>
      </c>
      <c r="B102" s="20" t="s">
        <v>76</v>
      </c>
      <c r="C102" s="12" t="s">
        <v>76</v>
      </c>
      <c r="D102" s="19" t="s">
        <v>76</v>
      </c>
      <c r="E102" s="20" t="s">
        <v>76</v>
      </c>
      <c r="F102" s="12" t="s">
        <v>76</v>
      </c>
      <c r="G102" s="19" t="s">
        <v>76</v>
      </c>
      <c r="H102" s="20" t="s">
        <v>76</v>
      </c>
      <c r="I102" s="12" t="s">
        <v>76</v>
      </c>
      <c r="J102" s="19" t="s">
        <v>76</v>
      </c>
      <c r="K102" s="20" t="s">
        <v>76</v>
      </c>
      <c r="L102" s="12" t="s">
        <v>76</v>
      </c>
      <c r="M102" s="19" t="s">
        <v>76</v>
      </c>
      <c r="N102" s="18" t="s">
        <v>76</v>
      </c>
      <c r="O102" s="10" t="s">
        <v>76</v>
      </c>
      <c r="P102" s="22" t="s">
        <v>76</v>
      </c>
      <c r="Q102" s="18" t="s">
        <v>76</v>
      </c>
      <c r="R102" s="10" t="s">
        <v>76</v>
      </c>
      <c r="S102" s="22" t="s">
        <v>76</v>
      </c>
      <c r="T102" s="18" t="s">
        <v>76</v>
      </c>
      <c r="U102" s="10" t="s">
        <v>76</v>
      </c>
      <c r="V102" s="22" t="s">
        <v>76</v>
      </c>
      <c r="W102" s="18" t="s">
        <v>76</v>
      </c>
      <c r="X102" s="10" t="s">
        <v>76</v>
      </c>
      <c r="Y102" s="22" t="s">
        <v>76</v>
      </c>
      <c r="Z102" s="18" t="s">
        <v>76</v>
      </c>
      <c r="AA102" s="10" t="s">
        <v>76</v>
      </c>
      <c r="AB102" s="22" t="s">
        <v>76</v>
      </c>
      <c r="AC102" s="18">
        <v>55</v>
      </c>
      <c r="AD102" s="10">
        <v>3</v>
      </c>
      <c r="AE102" s="22">
        <v>1</v>
      </c>
      <c r="AF102" s="18">
        <v>20</v>
      </c>
      <c r="AG102" s="10">
        <v>0</v>
      </c>
      <c r="AH102" s="22">
        <v>0</v>
      </c>
      <c r="AI102" s="18">
        <v>0</v>
      </c>
      <c r="AJ102" s="10">
        <v>0</v>
      </c>
      <c r="AK102" s="65">
        <v>0</v>
      </c>
      <c r="AL102" s="87">
        <f t="shared" si="4"/>
        <v>75</v>
      </c>
      <c r="AM102" s="87">
        <f t="shared" si="5"/>
        <v>3</v>
      </c>
      <c r="AN102" s="87">
        <f t="shared" si="6"/>
        <v>1</v>
      </c>
    </row>
    <row r="103" spans="1:40" hidden="1" x14ac:dyDescent="0.25">
      <c r="A103" s="4" t="s">
        <v>55</v>
      </c>
      <c r="B103" s="20">
        <v>112</v>
      </c>
      <c r="C103" s="12">
        <v>70</v>
      </c>
      <c r="D103" s="19">
        <v>0</v>
      </c>
      <c r="E103" s="20">
        <v>69</v>
      </c>
      <c r="F103" s="12">
        <v>40</v>
      </c>
      <c r="G103" s="19">
        <v>0</v>
      </c>
      <c r="H103" s="20">
        <v>69</v>
      </c>
      <c r="I103" s="12">
        <v>41</v>
      </c>
      <c r="J103" s="19">
        <v>0</v>
      </c>
      <c r="K103" s="20">
        <v>72</v>
      </c>
      <c r="L103" s="12">
        <v>40</v>
      </c>
      <c r="M103" s="19">
        <v>0</v>
      </c>
      <c r="N103" s="20">
        <v>119</v>
      </c>
      <c r="O103" s="12">
        <v>49</v>
      </c>
      <c r="P103" s="19">
        <v>0</v>
      </c>
      <c r="Q103" s="20">
        <v>94</v>
      </c>
      <c r="R103" s="12">
        <v>46</v>
      </c>
      <c r="S103" s="19">
        <v>0</v>
      </c>
      <c r="T103" s="20">
        <v>115</v>
      </c>
      <c r="U103" s="12">
        <v>44</v>
      </c>
      <c r="V103" s="19">
        <v>0</v>
      </c>
      <c r="W103" s="20">
        <v>114</v>
      </c>
      <c r="X103" s="12">
        <v>44</v>
      </c>
      <c r="Y103" s="19">
        <v>0</v>
      </c>
      <c r="Z103" s="20">
        <v>115</v>
      </c>
      <c r="AA103" s="12">
        <v>44</v>
      </c>
      <c r="AB103" s="19">
        <v>0</v>
      </c>
      <c r="AC103" s="20">
        <v>95</v>
      </c>
      <c r="AD103" s="12">
        <v>50</v>
      </c>
      <c r="AE103" s="19">
        <v>0</v>
      </c>
      <c r="AF103" s="20">
        <v>124</v>
      </c>
      <c r="AG103" s="12">
        <v>51</v>
      </c>
      <c r="AH103" s="19">
        <v>0</v>
      </c>
      <c r="AI103" s="20">
        <v>160</v>
      </c>
      <c r="AJ103" s="12">
        <v>87</v>
      </c>
      <c r="AK103" s="135">
        <v>0</v>
      </c>
      <c r="AL103" s="87">
        <f t="shared" si="4"/>
        <v>1258</v>
      </c>
      <c r="AM103" s="87">
        <f t="shared" si="5"/>
        <v>606</v>
      </c>
      <c r="AN103" s="87">
        <f t="shared" si="6"/>
        <v>0</v>
      </c>
    </row>
    <row r="104" spans="1:40" hidden="1" x14ac:dyDescent="0.25">
      <c r="A104" s="4" t="s">
        <v>19</v>
      </c>
      <c r="B104" s="20">
        <v>1</v>
      </c>
      <c r="C104" s="12">
        <v>0</v>
      </c>
      <c r="D104" s="19">
        <v>0</v>
      </c>
      <c r="E104" s="20">
        <v>9</v>
      </c>
      <c r="F104" s="12">
        <v>0</v>
      </c>
      <c r="G104" s="19">
        <v>0</v>
      </c>
      <c r="H104" s="20">
        <v>6</v>
      </c>
      <c r="I104" s="12">
        <v>0</v>
      </c>
      <c r="J104" s="19">
        <v>0</v>
      </c>
      <c r="K104" s="20">
        <v>2</v>
      </c>
      <c r="L104" s="12">
        <v>0</v>
      </c>
      <c r="M104" s="19">
        <v>0</v>
      </c>
      <c r="N104" s="20">
        <v>0</v>
      </c>
      <c r="O104" s="12">
        <v>0</v>
      </c>
      <c r="P104" s="19">
        <v>0</v>
      </c>
      <c r="Q104" s="20">
        <v>1</v>
      </c>
      <c r="R104" s="12">
        <v>0</v>
      </c>
      <c r="S104" s="19">
        <v>0</v>
      </c>
      <c r="T104" s="20">
        <v>1</v>
      </c>
      <c r="U104" s="12">
        <v>0</v>
      </c>
      <c r="V104" s="19">
        <v>0</v>
      </c>
      <c r="W104" s="20">
        <v>5</v>
      </c>
      <c r="X104" s="12">
        <v>0</v>
      </c>
      <c r="Y104" s="19">
        <v>0</v>
      </c>
      <c r="Z104" s="20">
        <v>0</v>
      </c>
      <c r="AA104" s="12">
        <v>0</v>
      </c>
      <c r="AB104" s="19">
        <v>0</v>
      </c>
      <c r="AC104" s="20">
        <v>0</v>
      </c>
      <c r="AD104" s="12">
        <v>0</v>
      </c>
      <c r="AE104" s="19">
        <v>0</v>
      </c>
      <c r="AF104" s="20">
        <v>0</v>
      </c>
      <c r="AG104" s="12">
        <v>0</v>
      </c>
      <c r="AH104" s="19">
        <v>0</v>
      </c>
      <c r="AI104" s="20">
        <v>0</v>
      </c>
      <c r="AJ104" s="12">
        <v>0</v>
      </c>
      <c r="AK104" s="135">
        <v>0</v>
      </c>
      <c r="AL104" s="87">
        <f t="shared" si="4"/>
        <v>25</v>
      </c>
      <c r="AM104" s="87">
        <f t="shared" si="5"/>
        <v>0</v>
      </c>
      <c r="AN104" s="87">
        <f t="shared" si="6"/>
        <v>0</v>
      </c>
    </row>
    <row r="105" spans="1:40" hidden="1" x14ac:dyDescent="0.25">
      <c r="A105" s="4" t="s">
        <v>123</v>
      </c>
      <c r="B105" s="20" t="s">
        <v>76</v>
      </c>
      <c r="C105" s="12" t="s">
        <v>76</v>
      </c>
      <c r="D105" s="19" t="s">
        <v>76</v>
      </c>
      <c r="E105" s="20" t="s">
        <v>76</v>
      </c>
      <c r="F105" s="12" t="s">
        <v>76</v>
      </c>
      <c r="G105" s="19" t="s">
        <v>76</v>
      </c>
      <c r="H105" s="20" t="s">
        <v>76</v>
      </c>
      <c r="I105" s="12" t="s">
        <v>76</v>
      </c>
      <c r="J105" s="19" t="s">
        <v>76</v>
      </c>
      <c r="K105" s="20" t="s">
        <v>76</v>
      </c>
      <c r="L105" s="12" t="s">
        <v>76</v>
      </c>
      <c r="M105" s="19" t="s">
        <v>76</v>
      </c>
      <c r="N105" s="20" t="s">
        <v>76</v>
      </c>
      <c r="O105" s="12" t="s">
        <v>76</v>
      </c>
      <c r="P105" s="19" t="s">
        <v>76</v>
      </c>
      <c r="Q105" s="20" t="s">
        <v>76</v>
      </c>
      <c r="R105" s="12" t="s">
        <v>76</v>
      </c>
      <c r="S105" s="19" t="s">
        <v>76</v>
      </c>
      <c r="T105" s="20" t="s">
        <v>76</v>
      </c>
      <c r="U105" s="12" t="s">
        <v>76</v>
      </c>
      <c r="V105" s="19" t="s">
        <v>76</v>
      </c>
      <c r="W105" s="20" t="s">
        <v>76</v>
      </c>
      <c r="X105" s="12" t="s">
        <v>76</v>
      </c>
      <c r="Y105" s="19" t="s">
        <v>76</v>
      </c>
      <c r="Z105" s="20" t="s">
        <v>76</v>
      </c>
      <c r="AA105" s="12" t="s">
        <v>76</v>
      </c>
      <c r="AB105" s="19" t="s">
        <v>76</v>
      </c>
      <c r="AC105" s="20" t="s">
        <v>76</v>
      </c>
      <c r="AD105" s="12" t="s">
        <v>76</v>
      </c>
      <c r="AE105" s="19" t="s">
        <v>76</v>
      </c>
      <c r="AF105" s="20">
        <v>8</v>
      </c>
      <c r="AG105" s="12">
        <v>0</v>
      </c>
      <c r="AH105" s="19">
        <v>0</v>
      </c>
      <c r="AI105" s="20">
        <v>10</v>
      </c>
      <c r="AJ105" s="12">
        <v>0</v>
      </c>
      <c r="AK105" s="135">
        <v>0</v>
      </c>
      <c r="AL105" s="87">
        <f t="shared" si="4"/>
        <v>18</v>
      </c>
      <c r="AM105" s="87">
        <f t="shared" si="5"/>
        <v>0</v>
      </c>
      <c r="AN105" s="87">
        <f t="shared" si="6"/>
        <v>0</v>
      </c>
    </row>
    <row r="106" spans="1:40" hidden="1" x14ac:dyDescent="0.25">
      <c r="A106" s="14" t="s">
        <v>42</v>
      </c>
      <c r="B106" s="18">
        <v>20</v>
      </c>
      <c r="C106" s="10">
        <v>0</v>
      </c>
      <c r="D106" s="19">
        <v>0</v>
      </c>
      <c r="E106" s="18">
        <v>11</v>
      </c>
      <c r="F106" s="10">
        <v>0</v>
      </c>
      <c r="G106" s="22">
        <v>0</v>
      </c>
      <c r="H106" s="18">
        <v>5</v>
      </c>
      <c r="I106" s="10">
        <v>0</v>
      </c>
      <c r="J106" s="22">
        <v>0</v>
      </c>
      <c r="K106" s="18">
        <v>14</v>
      </c>
      <c r="L106" s="10">
        <v>0</v>
      </c>
      <c r="M106" s="22">
        <v>0</v>
      </c>
      <c r="N106" s="18">
        <v>8</v>
      </c>
      <c r="O106" s="10">
        <v>0</v>
      </c>
      <c r="P106" s="22">
        <v>0</v>
      </c>
      <c r="Q106" s="18">
        <v>6</v>
      </c>
      <c r="R106" s="10">
        <v>0</v>
      </c>
      <c r="S106" s="22">
        <v>0</v>
      </c>
      <c r="T106" s="18">
        <v>7</v>
      </c>
      <c r="U106" s="10">
        <v>0</v>
      </c>
      <c r="V106" s="22">
        <v>0</v>
      </c>
      <c r="W106" s="18">
        <v>13</v>
      </c>
      <c r="X106" s="10">
        <v>0</v>
      </c>
      <c r="Y106" s="22">
        <v>0</v>
      </c>
      <c r="Z106" s="18">
        <v>5</v>
      </c>
      <c r="AA106" s="10">
        <v>0</v>
      </c>
      <c r="AB106" s="22">
        <v>0</v>
      </c>
      <c r="AC106" s="18">
        <v>10</v>
      </c>
      <c r="AD106" s="10">
        <v>0</v>
      </c>
      <c r="AE106" s="22">
        <v>0</v>
      </c>
      <c r="AF106" s="18">
        <v>15</v>
      </c>
      <c r="AG106" s="10">
        <v>0</v>
      </c>
      <c r="AH106" s="22">
        <v>0</v>
      </c>
      <c r="AI106" s="18">
        <v>13</v>
      </c>
      <c r="AJ106" s="10">
        <v>0</v>
      </c>
      <c r="AK106" s="65">
        <v>0</v>
      </c>
      <c r="AL106" s="87">
        <f t="shared" si="4"/>
        <v>127</v>
      </c>
      <c r="AM106" s="87">
        <f t="shared" si="5"/>
        <v>0</v>
      </c>
      <c r="AN106" s="87">
        <f t="shared" si="6"/>
        <v>0</v>
      </c>
    </row>
    <row r="107" spans="1:40" hidden="1" x14ac:dyDescent="0.25">
      <c r="A107" s="4" t="s">
        <v>40</v>
      </c>
      <c r="B107" s="20" t="s">
        <v>76</v>
      </c>
      <c r="C107" s="12" t="s">
        <v>76</v>
      </c>
      <c r="D107" s="19" t="s">
        <v>76</v>
      </c>
      <c r="E107" s="20" t="s">
        <v>76</v>
      </c>
      <c r="F107" s="12" t="s">
        <v>76</v>
      </c>
      <c r="G107" s="19" t="s">
        <v>76</v>
      </c>
      <c r="H107" s="20" t="s">
        <v>76</v>
      </c>
      <c r="I107" s="12" t="s">
        <v>76</v>
      </c>
      <c r="J107" s="19" t="s">
        <v>76</v>
      </c>
      <c r="K107" s="20" t="s">
        <v>76</v>
      </c>
      <c r="L107" s="12" t="s">
        <v>76</v>
      </c>
      <c r="M107" s="19" t="s">
        <v>76</v>
      </c>
      <c r="N107" s="20" t="s">
        <v>76</v>
      </c>
      <c r="O107" s="12" t="s">
        <v>76</v>
      </c>
      <c r="P107" s="19" t="s">
        <v>76</v>
      </c>
      <c r="Q107" s="20" t="s">
        <v>76</v>
      </c>
      <c r="R107" s="12" t="s">
        <v>76</v>
      </c>
      <c r="S107" s="19" t="s">
        <v>76</v>
      </c>
      <c r="T107" s="20" t="s">
        <v>76</v>
      </c>
      <c r="U107" s="12" t="s">
        <v>76</v>
      </c>
      <c r="V107" s="19" t="s">
        <v>76</v>
      </c>
      <c r="W107" s="20" t="s">
        <v>76</v>
      </c>
      <c r="X107" s="12" t="s">
        <v>76</v>
      </c>
      <c r="Y107" s="19" t="s">
        <v>76</v>
      </c>
      <c r="Z107" s="20" t="s">
        <v>76</v>
      </c>
      <c r="AA107" s="12" t="s">
        <v>76</v>
      </c>
      <c r="AB107" s="19" t="s">
        <v>76</v>
      </c>
      <c r="AC107" s="20" t="s">
        <v>76</v>
      </c>
      <c r="AD107" s="12" t="s">
        <v>76</v>
      </c>
      <c r="AE107" s="19" t="s">
        <v>76</v>
      </c>
      <c r="AF107" s="20" t="s">
        <v>76</v>
      </c>
      <c r="AG107" s="12" t="s">
        <v>76</v>
      </c>
      <c r="AH107" s="19" t="s">
        <v>76</v>
      </c>
      <c r="AI107" s="20">
        <v>5</v>
      </c>
      <c r="AJ107" s="12">
        <v>0</v>
      </c>
      <c r="AK107" s="135">
        <v>0</v>
      </c>
      <c r="AL107" s="87">
        <f t="shared" si="4"/>
        <v>5</v>
      </c>
      <c r="AM107" s="87">
        <f t="shared" si="5"/>
        <v>0</v>
      </c>
      <c r="AN107" s="87">
        <f t="shared" si="6"/>
        <v>0</v>
      </c>
    </row>
    <row r="108" spans="1:40" x14ac:dyDescent="0.25">
      <c r="A108" s="4" t="s">
        <v>102</v>
      </c>
      <c r="B108" s="20">
        <v>150</v>
      </c>
      <c r="C108" s="12">
        <v>9</v>
      </c>
      <c r="D108" s="19">
        <v>0</v>
      </c>
      <c r="E108" s="20">
        <v>100</v>
      </c>
      <c r="F108" s="12">
        <v>5</v>
      </c>
      <c r="G108" s="19">
        <v>0</v>
      </c>
      <c r="H108" s="20">
        <v>100</v>
      </c>
      <c r="I108" s="12">
        <v>4</v>
      </c>
      <c r="J108" s="19">
        <v>0</v>
      </c>
      <c r="K108" s="20">
        <v>200</v>
      </c>
      <c r="L108" s="12">
        <v>7</v>
      </c>
      <c r="M108" s="19">
        <v>0</v>
      </c>
      <c r="N108" s="18">
        <v>62</v>
      </c>
      <c r="O108" s="10">
        <v>0</v>
      </c>
      <c r="P108" s="22">
        <v>0</v>
      </c>
      <c r="Q108" s="18">
        <v>63</v>
      </c>
      <c r="R108" s="10">
        <v>0</v>
      </c>
      <c r="S108" s="22">
        <v>0</v>
      </c>
      <c r="T108" s="18">
        <v>175</v>
      </c>
      <c r="U108" s="10">
        <v>8</v>
      </c>
      <c r="V108" s="22">
        <v>0</v>
      </c>
      <c r="W108" s="18">
        <v>50</v>
      </c>
      <c r="X108" s="10">
        <v>6</v>
      </c>
      <c r="Y108" s="22">
        <v>0</v>
      </c>
      <c r="Z108" s="18">
        <v>200</v>
      </c>
      <c r="AA108" s="10">
        <v>15</v>
      </c>
      <c r="AB108" s="22">
        <v>0</v>
      </c>
      <c r="AC108" s="18">
        <v>250</v>
      </c>
      <c r="AD108" s="10">
        <v>16</v>
      </c>
      <c r="AE108" s="22">
        <v>2</v>
      </c>
      <c r="AF108" s="18">
        <v>125</v>
      </c>
      <c r="AG108" s="10">
        <v>12</v>
      </c>
      <c r="AH108" s="22">
        <v>0</v>
      </c>
      <c r="AI108" s="18">
        <v>150</v>
      </c>
      <c r="AJ108" s="10">
        <v>14</v>
      </c>
      <c r="AK108" s="65">
        <v>1</v>
      </c>
      <c r="AL108" s="87">
        <f t="shared" si="4"/>
        <v>1625</v>
      </c>
      <c r="AM108" s="87">
        <f t="shared" si="5"/>
        <v>96</v>
      </c>
      <c r="AN108" s="87">
        <f t="shared" si="6"/>
        <v>3</v>
      </c>
    </row>
    <row r="109" spans="1:40" hidden="1" x14ac:dyDescent="0.25">
      <c r="A109" s="4"/>
      <c r="B109" s="20"/>
      <c r="C109" s="12"/>
      <c r="D109" s="19"/>
      <c r="E109" s="20"/>
      <c r="F109" s="12"/>
      <c r="G109" s="19"/>
      <c r="H109" s="20"/>
      <c r="I109" s="12"/>
      <c r="J109" s="19"/>
      <c r="K109" s="20"/>
      <c r="L109" s="12"/>
      <c r="M109" s="19"/>
      <c r="N109" s="20"/>
      <c r="O109" s="12"/>
      <c r="P109" s="19"/>
      <c r="Q109" s="20"/>
      <c r="R109" s="12"/>
      <c r="S109" s="19"/>
      <c r="T109" s="20"/>
      <c r="U109" s="12"/>
      <c r="V109" s="19"/>
      <c r="W109" s="20"/>
      <c r="X109" s="12"/>
      <c r="Y109" s="19"/>
      <c r="Z109" s="20"/>
      <c r="AA109" s="12"/>
      <c r="AB109" s="19"/>
      <c r="AC109" s="20"/>
      <c r="AD109" s="12"/>
      <c r="AE109" s="19"/>
      <c r="AF109" s="20"/>
      <c r="AG109" s="12"/>
      <c r="AH109" s="19"/>
      <c r="AI109" s="20"/>
      <c r="AJ109" s="12"/>
      <c r="AK109" s="135"/>
      <c r="AL109" s="87">
        <f t="shared" si="4"/>
        <v>0</v>
      </c>
      <c r="AM109" s="87">
        <f t="shared" si="5"/>
        <v>0</v>
      </c>
      <c r="AN109" s="87">
        <f t="shared" si="6"/>
        <v>0</v>
      </c>
    </row>
    <row r="110" spans="1:40" hidden="1" x14ac:dyDescent="0.25">
      <c r="A110" s="4"/>
      <c r="B110" s="20"/>
      <c r="C110" s="12"/>
      <c r="D110" s="19"/>
      <c r="E110" s="20"/>
      <c r="F110" s="12"/>
      <c r="G110" s="19"/>
      <c r="H110" s="20"/>
      <c r="I110" s="12"/>
      <c r="J110" s="19"/>
      <c r="K110" s="20"/>
      <c r="L110" s="12"/>
      <c r="M110" s="19"/>
      <c r="N110" s="20"/>
      <c r="O110" s="12"/>
      <c r="P110" s="19"/>
      <c r="Q110" s="20"/>
      <c r="R110" s="12"/>
      <c r="S110" s="19"/>
      <c r="T110" s="20"/>
      <c r="U110" s="12"/>
      <c r="V110" s="19"/>
      <c r="W110" s="20"/>
      <c r="X110" s="12"/>
      <c r="Y110" s="19"/>
      <c r="Z110" s="20"/>
      <c r="AA110" s="12"/>
      <c r="AB110" s="19"/>
      <c r="AC110" s="20"/>
      <c r="AD110" s="12"/>
      <c r="AE110" s="19"/>
      <c r="AF110" s="20"/>
      <c r="AG110" s="12"/>
      <c r="AH110" s="19"/>
      <c r="AI110" s="20"/>
      <c r="AJ110" s="12"/>
      <c r="AK110" s="135"/>
      <c r="AL110" s="87">
        <f t="shared" si="4"/>
        <v>0</v>
      </c>
      <c r="AM110" s="87">
        <f t="shared" si="5"/>
        <v>0</v>
      </c>
      <c r="AN110" s="87">
        <f t="shared" si="6"/>
        <v>0</v>
      </c>
    </row>
    <row r="111" spans="1:40" hidden="1" x14ac:dyDescent="0.25">
      <c r="A111" s="4"/>
      <c r="B111" s="20"/>
      <c r="C111" s="12"/>
      <c r="D111" s="19"/>
      <c r="E111" s="20"/>
      <c r="F111" s="12"/>
      <c r="G111" s="19"/>
      <c r="H111" s="20"/>
      <c r="I111" s="12"/>
      <c r="J111" s="19"/>
      <c r="K111" s="20"/>
      <c r="L111" s="12"/>
      <c r="M111" s="19"/>
      <c r="N111" s="20"/>
      <c r="O111" s="12"/>
      <c r="P111" s="19"/>
      <c r="Q111" s="20"/>
      <c r="R111" s="12"/>
      <c r="S111" s="19"/>
      <c r="T111" s="20"/>
      <c r="U111" s="12"/>
      <c r="V111" s="19"/>
      <c r="W111" s="20"/>
      <c r="X111" s="12"/>
      <c r="Y111" s="19"/>
      <c r="Z111" s="20"/>
      <c r="AA111" s="12"/>
      <c r="AB111" s="19"/>
      <c r="AC111" s="20"/>
      <c r="AD111" s="12"/>
      <c r="AE111" s="19"/>
      <c r="AF111" s="20"/>
      <c r="AG111" s="12"/>
      <c r="AH111" s="19"/>
      <c r="AI111" s="20"/>
      <c r="AJ111" s="12"/>
      <c r="AK111" s="135"/>
      <c r="AL111" s="87">
        <f t="shared" si="4"/>
        <v>0</v>
      </c>
      <c r="AM111" s="87">
        <f t="shared" si="5"/>
        <v>0</v>
      </c>
      <c r="AN111" s="87">
        <f t="shared" si="6"/>
        <v>0</v>
      </c>
    </row>
    <row r="112" spans="1:40" hidden="1" x14ac:dyDescent="0.25">
      <c r="A112" s="4"/>
      <c r="B112" s="20"/>
      <c r="C112" s="12"/>
      <c r="D112" s="19"/>
      <c r="E112" s="20"/>
      <c r="F112" s="12"/>
      <c r="G112" s="19"/>
      <c r="H112" s="20"/>
      <c r="I112" s="12"/>
      <c r="J112" s="19"/>
      <c r="K112" s="20"/>
      <c r="L112" s="12"/>
      <c r="M112" s="19"/>
      <c r="N112" s="20"/>
      <c r="O112" s="12"/>
      <c r="P112" s="19"/>
      <c r="Q112" s="20"/>
      <c r="R112" s="12"/>
      <c r="S112" s="19"/>
      <c r="T112" s="20"/>
      <c r="U112" s="12"/>
      <c r="V112" s="19"/>
      <c r="W112" s="20"/>
      <c r="X112" s="12"/>
      <c r="Y112" s="19"/>
      <c r="Z112" s="20"/>
      <c r="AA112" s="12"/>
      <c r="AB112" s="19"/>
      <c r="AC112" s="20"/>
      <c r="AD112" s="12"/>
      <c r="AE112" s="19"/>
      <c r="AF112" s="20"/>
      <c r="AG112" s="12"/>
      <c r="AH112" s="19"/>
      <c r="AI112" s="20"/>
      <c r="AJ112" s="12"/>
      <c r="AK112" s="135"/>
      <c r="AL112" s="87">
        <f t="shared" si="4"/>
        <v>0</v>
      </c>
      <c r="AM112" s="87">
        <f t="shared" si="5"/>
        <v>0</v>
      </c>
      <c r="AN112" s="87">
        <f t="shared" si="6"/>
        <v>0</v>
      </c>
    </row>
    <row r="113" spans="1:41" hidden="1" x14ac:dyDescent="0.25">
      <c r="A113" s="4" t="s">
        <v>177</v>
      </c>
      <c r="B113" s="20"/>
      <c r="C113" s="12"/>
      <c r="D113" s="19"/>
      <c r="E113" s="20"/>
      <c r="F113" s="12"/>
      <c r="G113" s="19"/>
      <c r="H113" s="20"/>
      <c r="I113" s="12"/>
      <c r="J113" s="19"/>
      <c r="K113" s="20"/>
      <c r="L113" s="12"/>
      <c r="M113" s="19"/>
      <c r="N113" s="20"/>
      <c r="O113" s="12"/>
      <c r="P113" s="19"/>
      <c r="Q113" s="20"/>
      <c r="R113" s="12"/>
      <c r="S113" s="19"/>
      <c r="T113" s="20"/>
      <c r="U113" s="12"/>
      <c r="V113" s="19"/>
      <c r="W113" s="20"/>
      <c r="X113" s="12"/>
      <c r="Y113" s="19"/>
      <c r="Z113" s="20"/>
      <c r="AA113" s="12"/>
      <c r="AB113" s="19"/>
      <c r="AC113" s="20"/>
      <c r="AD113" s="12"/>
      <c r="AE113" s="19"/>
      <c r="AF113" s="20"/>
      <c r="AG113" s="12"/>
      <c r="AH113" s="19"/>
      <c r="AI113" s="20"/>
      <c r="AJ113" s="12"/>
      <c r="AK113" s="135"/>
      <c r="AL113" s="87">
        <f t="shared" si="4"/>
        <v>0</v>
      </c>
      <c r="AM113" s="87">
        <f t="shared" si="5"/>
        <v>0</v>
      </c>
      <c r="AN113" s="87">
        <f t="shared" si="6"/>
        <v>0</v>
      </c>
    </row>
    <row r="114" spans="1:41" ht="15.75" hidden="1" thickBot="1" x14ac:dyDescent="0.3">
      <c r="A114" s="42">
        <f>SUM(B114,E114,H114,K114,N114,Q114,T114,W114,Z114,AC114,AF114,AI114)</f>
        <v>36367</v>
      </c>
      <c r="B114" s="44">
        <f t="shared" ref="B114:AK114" si="7">SUM(B3:B113)</f>
        <v>1782</v>
      </c>
      <c r="C114" s="45">
        <f t="shared" si="7"/>
        <v>140</v>
      </c>
      <c r="D114" s="46">
        <f t="shared" si="7"/>
        <v>0</v>
      </c>
      <c r="E114" s="44">
        <f t="shared" si="7"/>
        <v>2773</v>
      </c>
      <c r="F114" s="45">
        <f t="shared" si="7"/>
        <v>109</v>
      </c>
      <c r="G114" s="46">
        <f t="shared" si="7"/>
        <v>1</v>
      </c>
      <c r="H114" s="44">
        <f t="shared" si="7"/>
        <v>2663</v>
      </c>
      <c r="I114" s="45">
        <f t="shared" si="7"/>
        <v>87</v>
      </c>
      <c r="J114" s="46">
        <f t="shared" si="7"/>
        <v>1</v>
      </c>
      <c r="K114" s="44">
        <f t="shared" si="7"/>
        <v>2401</v>
      </c>
      <c r="L114" s="45">
        <f t="shared" si="7"/>
        <v>96</v>
      </c>
      <c r="M114" s="46">
        <f t="shared" si="7"/>
        <v>2</v>
      </c>
      <c r="N114" s="44">
        <f t="shared" si="7"/>
        <v>3269</v>
      </c>
      <c r="O114" s="45">
        <f t="shared" si="7"/>
        <v>160</v>
      </c>
      <c r="P114" s="46">
        <f t="shared" si="7"/>
        <v>4</v>
      </c>
      <c r="Q114" s="44">
        <f t="shared" si="7"/>
        <v>2518</v>
      </c>
      <c r="R114" s="45">
        <f t="shared" si="7"/>
        <v>136</v>
      </c>
      <c r="S114" s="46">
        <f t="shared" si="7"/>
        <v>0</v>
      </c>
      <c r="T114" s="44">
        <f t="shared" si="7"/>
        <v>3674</v>
      </c>
      <c r="U114" s="45">
        <f t="shared" si="7"/>
        <v>119</v>
      </c>
      <c r="V114" s="46">
        <f t="shared" si="7"/>
        <v>3</v>
      </c>
      <c r="W114" s="44">
        <f t="shared" si="7"/>
        <v>3050</v>
      </c>
      <c r="X114" s="45">
        <f t="shared" si="7"/>
        <v>142</v>
      </c>
      <c r="Y114" s="46">
        <f t="shared" si="7"/>
        <v>2</v>
      </c>
      <c r="Z114" s="44">
        <f t="shared" si="7"/>
        <v>3321</v>
      </c>
      <c r="AA114" s="45">
        <f t="shared" si="7"/>
        <v>122</v>
      </c>
      <c r="AB114" s="46">
        <f t="shared" si="7"/>
        <v>2</v>
      </c>
      <c r="AC114" s="44">
        <f t="shared" si="7"/>
        <v>4639</v>
      </c>
      <c r="AD114" s="45">
        <f t="shared" si="7"/>
        <v>157</v>
      </c>
      <c r="AE114" s="46">
        <f t="shared" si="7"/>
        <v>6</v>
      </c>
      <c r="AF114" s="44">
        <f t="shared" si="7"/>
        <v>3103</v>
      </c>
      <c r="AG114" s="45">
        <f t="shared" si="7"/>
        <v>107</v>
      </c>
      <c r="AH114" s="46">
        <f t="shared" si="7"/>
        <v>0</v>
      </c>
      <c r="AI114" s="44">
        <f t="shared" si="7"/>
        <v>3174</v>
      </c>
      <c r="AJ114" s="45">
        <f t="shared" si="7"/>
        <v>158</v>
      </c>
      <c r="AK114" s="46">
        <f t="shared" si="7"/>
        <v>4</v>
      </c>
      <c r="AL114" s="87">
        <f t="shared" si="4"/>
        <v>36367</v>
      </c>
      <c r="AM114" s="87">
        <f t="shared" si="5"/>
        <v>1533</v>
      </c>
      <c r="AN114" s="87">
        <f t="shared" si="6"/>
        <v>25</v>
      </c>
    </row>
    <row r="115" spans="1:41" hidden="1" x14ac:dyDescent="0.25">
      <c r="A115" s="4" t="s">
        <v>179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41" hidden="1" x14ac:dyDescent="0.25">
      <c r="A116" s="42">
        <f>SUM(A118,A120)</f>
        <v>1558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41" hidden="1" x14ac:dyDescent="0.25">
      <c r="A117" s="4" t="s">
        <v>194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">
        <f>SUM(N114,Q114,T114,W114,Z114,AC114,AF114,AI114)</f>
        <v>26748</v>
      </c>
      <c r="P117">
        <f>SUM(O114,P114,R114,S114,U114,V114,X114,Y114,Z11,AA114,AB114,AD114,AE114,AG114,AH114,AJ114,AK114)</f>
        <v>1124</v>
      </c>
    </row>
    <row r="118" spans="1:41" hidden="1" x14ac:dyDescent="0.25">
      <c r="A118" s="42">
        <f>SUM(C114,F114,I114,L114,O114,R114,U114,X114,AA114,AD114,AG114,AJ114)</f>
        <v>1533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"/>
      <c r="O118">
        <f>SUM(O114,P114,R114,S114,U114,V114,X114,Y114,AA114,AB114,AD114,AE114,AG114,AH114,AJ114,AK114)</f>
        <v>1122</v>
      </c>
    </row>
    <row r="119" spans="1:41" hidden="1" x14ac:dyDescent="0.25">
      <c r="A119" s="4" t="s">
        <v>178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"/>
    </row>
    <row r="120" spans="1:41" hidden="1" x14ac:dyDescent="0.25">
      <c r="A120" s="42">
        <f>SUM(D114,G114,J114,M114,P114,S114,V114,Y114,AB114,AE114,AH114,AK114)</f>
        <v>25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"/>
      <c r="AO120">
        <v>138</v>
      </c>
    </row>
    <row r="121" spans="1:41" hidden="1" x14ac:dyDescent="0.2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"/>
      <c r="AO121">
        <v>109</v>
      </c>
    </row>
    <row r="122" spans="1:41" hidden="1" x14ac:dyDescent="0.2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"/>
      <c r="AO122">
        <v>80</v>
      </c>
    </row>
    <row r="123" spans="1:41" hidden="1" x14ac:dyDescent="0.2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"/>
      <c r="AO123">
        <v>85</v>
      </c>
    </row>
    <row r="124" spans="1:41" hidden="1" x14ac:dyDescent="0.25">
      <c r="A124" s="4" t="s">
        <v>183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"/>
      <c r="AO124">
        <v>203</v>
      </c>
    </row>
    <row r="125" spans="1:41" hidden="1" x14ac:dyDescent="0.25">
      <c r="A125" s="4" t="s">
        <v>184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"/>
      <c r="AO125">
        <v>133</v>
      </c>
    </row>
    <row r="126" spans="1:41" hidden="1" x14ac:dyDescent="0.25">
      <c r="A126" s="4">
        <f>SUM(N114,Q114,T114,W114,Z114)</f>
        <v>15832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"/>
      <c r="AO126">
        <v>115</v>
      </c>
    </row>
    <row r="127" spans="1:41" hidden="1" x14ac:dyDescent="0.25">
      <c r="A127" s="4" t="s">
        <v>185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"/>
      <c r="AO127">
        <v>128</v>
      </c>
    </row>
    <row r="128" spans="1:41" hidden="1" x14ac:dyDescent="0.25">
      <c r="A128" s="4">
        <f>SUM(O114,P114,R114,S114,U114,V114,X114,Y114,AA114,AB114)</f>
        <v>690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"/>
      <c r="AO128">
        <v>108</v>
      </c>
    </row>
    <row r="129" spans="1:41" hidden="1" x14ac:dyDescent="0.2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"/>
      <c r="AO129">
        <v>157</v>
      </c>
    </row>
    <row r="130" spans="1:41" hidden="1" x14ac:dyDescent="0.25">
      <c r="A130" s="4" t="s">
        <v>196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"/>
      <c r="AO130">
        <v>6</v>
      </c>
    </row>
    <row r="131" spans="1:41" hidden="1" x14ac:dyDescent="0.25">
      <c r="A131" s="4" t="s">
        <v>184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"/>
      <c r="AO131">
        <v>104</v>
      </c>
    </row>
    <row r="132" spans="1:41" hidden="1" x14ac:dyDescent="0.25">
      <c r="A132" s="4">
        <f>SUM(AC114,AF114,AI114)</f>
        <v>10916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"/>
      <c r="AO132">
        <v>158</v>
      </c>
    </row>
    <row r="133" spans="1:41" hidden="1" x14ac:dyDescent="0.25">
      <c r="A133" s="4" t="s">
        <v>185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"/>
      <c r="AO133">
        <v>4</v>
      </c>
    </row>
    <row r="134" spans="1:41" hidden="1" x14ac:dyDescent="0.25">
      <c r="A134" s="4">
        <f>SUM(AD114,AE114,AG114,AH114,AJ114,AK114)</f>
        <v>432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"/>
      <c r="AO134">
        <f>SUM(AO120:AO133)</f>
        <v>1528</v>
      </c>
    </row>
    <row r="135" spans="1:41" x14ac:dyDescent="0.25">
      <c r="A135" s="4"/>
      <c r="B135" s="2">
        <f>SUM(B12,B32,B75,B108)</f>
        <v>344</v>
      </c>
      <c r="C135" s="2">
        <f t="shared" ref="C135:AK135" si="8">SUM(C12,C32,C75,C108)</f>
        <v>13</v>
      </c>
      <c r="D135" s="2">
        <f t="shared" si="8"/>
        <v>0</v>
      </c>
      <c r="E135" s="2">
        <f t="shared" si="8"/>
        <v>410</v>
      </c>
      <c r="F135" s="2">
        <f t="shared" si="8"/>
        <v>7</v>
      </c>
      <c r="G135" s="2">
        <f t="shared" si="8"/>
        <v>0</v>
      </c>
      <c r="H135" s="2">
        <f t="shared" si="8"/>
        <v>266</v>
      </c>
      <c r="I135" s="2">
        <f t="shared" si="8"/>
        <v>7</v>
      </c>
      <c r="J135" s="2">
        <f t="shared" si="8"/>
        <v>0</v>
      </c>
      <c r="K135" s="2">
        <f t="shared" si="8"/>
        <v>381</v>
      </c>
      <c r="L135" s="2">
        <f t="shared" si="8"/>
        <v>11</v>
      </c>
      <c r="M135" s="2">
        <f t="shared" si="8"/>
        <v>0</v>
      </c>
      <c r="N135" s="2">
        <f t="shared" si="8"/>
        <v>307</v>
      </c>
      <c r="O135" s="2">
        <f t="shared" si="8"/>
        <v>6</v>
      </c>
      <c r="P135" s="2">
        <f t="shared" si="8"/>
        <v>0</v>
      </c>
      <c r="Q135" s="2">
        <f t="shared" si="8"/>
        <v>599</v>
      </c>
      <c r="R135" s="2">
        <f t="shared" si="8"/>
        <v>8</v>
      </c>
      <c r="S135" s="2">
        <f t="shared" si="8"/>
        <v>0</v>
      </c>
      <c r="T135" s="2">
        <f t="shared" si="8"/>
        <v>426</v>
      </c>
      <c r="U135" s="2">
        <f t="shared" si="8"/>
        <v>10</v>
      </c>
      <c r="V135" s="2">
        <f t="shared" si="8"/>
        <v>0</v>
      </c>
      <c r="W135" s="2">
        <f t="shared" si="8"/>
        <v>375</v>
      </c>
      <c r="X135" s="2">
        <f t="shared" si="8"/>
        <v>7</v>
      </c>
      <c r="Y135" s="2">
        <f t="shared" si="8"/>
        <v>0</v>
      </c>
      <c r="Z135" s="2">
        <f t="shared" si="8"/>
        <v>397</v>
      </c>
      <c r="AA135" s="2">
        <f t="shared" si="8"/>
        <v>18</v>
      </c>
      <c r="AB135" s="2">
        <f t="shared" si="8"/>
        <v>0</v>
      </c>
      <c r="AC135" s="2">
        <f t="shared" si="8"/>
        <v>717</v>
      </c>
      <c r="AD135" s="2">
        <f t="shared" si="8"/>
        <v>20</v>
      </c>
      <c r="AE135" s="2">
        <f t="shared" si="8"/>
        <v>3</v>
      </c>
      <c r="AF135" s="2">
        <f t="shared" si="8"/>
        <v>314</v>
      </c>
      <c r="AG135" s="2">
        <f t="shared" si="8"/>
        <v>12</v>
      </c>
      <c r="AH135" s="2">
        <f t="shared" si="8"/>
        <v>0</v>
      </c>
      <c r="AI135" s="2">
        <f t="shared" si="8"/>
        <v>471</v>
      </c>
      <c r="AJ135" s="2">
        <f t="shared" si="8"/>
        <v>20</v>
      </c>
      <c r="AK135" s="2">
        <f t="shared" si="8"/>
        <v>1</v>
      </c>
    </row>
    <row r="136" spans="1:41" x14ac:dyDescent="0.2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"/>
    </row>
    <row r="137" spans="1:41" x14ac:dyDescent="0.2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"/>
    </row>
    <row r="138" spans="1:41" x14ac:dyDescent="0.2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"/>
    </row>
    <row r="139" spans="1:41" x14ac:dyDescent="0.2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"/>
    </row>
    <row r="140" spans="1:41" x14ac:dyDescent="0.2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"/>
    </row>
    <row r="141" spans="1:41" x14ac:dyDescent="0.2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"/>
    </row>
    <row r="142" spans="1:41" x14ac:dyDescent="0.2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"/>
    </row>
    <row r="143" spans="1:41" x14ac:dyDescent="0.2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"/>
    </row>
    <row r="144" spans="1:41" x14ac:dyDescent="0.2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"/>
    </row>
    <row r="145" spans="2:13" x14ac:dyDescent="0.25">
      <c r="B145" s="7"/>
      <c r="C145" s="7"/>
      <c r="D145" s="7"/>
      <c r="E145" s="6"/>
      <c r="F145" s="6"/>
      <c r="G145" s="6"/>
      <c r="H145" s="6"/>
      <c r="I145" s="6"/>
      <c r="J145" s="6"/>
      <c r="K145" s="6"/>
      <c r="L145" s="6"/>
      <c r="M145" s="6"/>
    </row>
    <row r="146" spans="2:13" x14ac:dyDescent="0.25">
      <c r="B146" s="7"/>
      <c r="C146" s="7"/>
      <c r="D146" s="7"/>
      <c r="E146" s="6"/>
      <c r="F146" s="6"/>
      <c r="G146" s="6"/>
      <c r="H146" s="6"/>
      <c r="I146" s="6"/>
      <c r="J146" s="6"/>
      <c r="K146" s="6"/>
      <c r="L146" s="6"/>
      <c r="M146" s="6"/>
    </row>
    <row r="147" spans="2:13" x14ac:dyDescent="0.25">
      <c r="B147" s="7"/>
      <c r="C147" s="7"/>
      <c r="D147" s="7"/>
      <c r="E147" s="6"/>
      <c r="F147" s="6"/>
      <c r="G147" s="6"/>
      <c r="H147" s="6"/>
      <c r="I147" s="6"/>
      <c r="J147" s="6"/>
      <c r="K147" s="6"/>
      <c r="L147" s="6"/>
      <c r="M147" s="6"/>
    </row>
    <row r="148" spans="2:13" x14ac:dyDescent="0.25">
      <c r="B148" s="7"/>
      <c r="C148" s="7"/>
      <c r="D148" s="7"/>
      <c r="E148" s="6"/>
      <c r="F148" s="6"/>
      <c r="G148" s="6"/>
      <c r="H148" s="6"/>
      <c r="I148" s="6"/>
      <c r="J148" s="6"/>
      <c r="K148" s="6"/>
      <c r="L148" s="6"/>
      <c r="M148" s="6"/>
    </row>
    <row r="149" spans="2:13" x14ac:dyDescent="0.25">
      <c r="B149" s="7"/>
      <c r="C149" s="7"/>
      <c r="D149" s="7"/>
      <c r="E149" s="6"/>
      <c r="F149" s="6"/>
      <c r="G149" s="6"/>
      <c r="H149" s="6"/>
      <c r="I149" s="6"/>
      <c r="J149" s="6"/>
      <c r="K149" s="6"/>
      <c r="L149" s="6"/>
      <c r="M149" s="6"/>
    </row>
    <row r="150" spans="2:13" x14ac:dyDescent="0.25">
      <c r="B150" s="7"/>
      <c r="C150" s="7"/>
      <c r="D150" s="7"/>
      <c r="E150" s="6"/>
      <c r="F150" s="6"/>
      <c r="G150" s="6"/>
      <c r="H150" s="6"/>
      <c r="I150" s="6"/>
      <c r="J150" s="6"/>
      <c r="K150" s="6"/>
      <c r="L150" s="6"/>
      <c r="M150" s="6"/>
    </row>
    <row r="151" spans="2:13" x14ac:dyDescent="0.25">
      <c r="B151" s="7"/>
      <c r="C151" s="7"/>
      <c r="D151" s="7"/>
      <c r="E151" s="6"/>
      <c r="F151" s="6"/>
      <c r="G151" s="6"/>
      <c r="H151" s="6"/>
      <c r="I151" s="6"/>
      <c r="J151" s="6"/>
      <c r="K151" s="6"/>
      <c r="L151" s="6"/>
      <c r="M151" s="6"/>
    </row>
    <row r="152" spans="2:13" x14ac:dyDescent="0.25">
      <c r="B152" s="7"/>
      <c r="C152" s="7"/>
      <c r="D152" s="7"/>
      <c r="E152" s="6"/>
      <c r="F152" s="6"/>
      <c r="G152" s="6"/>
      <c r="H152" s="6"/>
      <c r="I152" s="6"/>
      <c r="J152" s="6"/>
      <c r="K152" s="6"/>
      <c r="L152" s="6"/>
      <c r="M152" s="6"/>
    </row>
    <row r="153" spans="2:13" x14ac:dyDescent="0.25">
      <c r="B153" s="7"/>
      <c r="C153" s="7"/>
      <c r="D153" s="7"/>
      <c r="E153" s="6"/>
      <c r="F153" s="6"/>
      <c r="G153" s="6"/>
      <c r="H153" s="6"/>
      <c r="I153" s="6"/>
      <c r="J153" s="6"/>
      <c r="K153" s="6"/>
      <c r="L153" s="6"/>
      <c r="M153" s="6"/>
    </row>
    <row r="154" spans="2:13" x14ac:dyDescent="0.25">
      <c r="B154" s="7"/>
      <c r="C154" s="7"/>
      <c r="D154" s="7"/>
      <c r="E154" s="6"/>
      <c r="F154" s="6"/>
      <c r="G154" s="6"/>
      <c r="H154" s="6"/>
      <c r="I154" s="6"/>
      <c r="J154" s="6"/>
      <c r="K154" s="6"/>
      <c r="L154" s="6"/>
      <c r="M154" s="6"/>
    </row>
    <row r="155" spans="2:13" x14ac:dyDescent="0.25">
      <c r="B155" s="7"/>
      <c r="C155" s="7"/>
      <c r="D155" s="7"/>
      <c r="E155" s="6"/>
      <c r="F155" s="6"/>
      <c r="G155" s="6"/>
      <c r="H155" s="6"/>
      <c r="I155" s="6"/>
      <c r="J155" s="6"/>
      <c r="K155" s="6"/>
      <c r="L155" s="6"/>
      <c r="M155" s="6"/>
    </row>
    <row r="156" spans="2:13" x14ac:dyDescent="0.25">
      <c r="B156" s="7"/>
      <c r="C156" s="7"/>
      <c r="D156" s="7"/>
      <c r="E156" s="6"/>
      <c r="F156" s="6"/>
      <c r="G156" s="6"/>
      <c r="H156" s="6"/>
      <c r="I156" s="6"/>
      <c r="J156" s="6"/>
      <c r="K156" s="6"/>
      <c r="L156" s="6"/>
      <c r="M156" s="6"/>
    </row>
    <row r="157" spans="2:13" x14ac:dyDescent="0.25">
      <c r="B157" s="7"/>
      <c r="C157" s="7"/>
      <c r="D157" s="7"/>
      <c r="E157" s="6"/>
      <c r="F157" s="6"/>
      <c r="G157" s="6"/>
      <c r="H157" s="6"/>
      <c r="I157" s="6"/>
      <c r="J157" s="6"/>
      <c r="K157" s="6"/>
      <c r="L157" s="6"/>
      <c r="M157" s="6"/>
    </row>
    <row r="158" spans="2:13" x14ac:dyDescent="0.25">
      <c r="B158" s="7"/>
      <c r="C158" s="7"/>
      <c r="D158" s="7"/>
      <c r="E158" s="6"/>
      <c r="F158" s="6"/>
      <c r="G158" s="6"/>
      <c r="H158" s="6"/>
      <c r="I158" s="6"/>
      <c r="J158" s="6"/>
      <c r="K158" s="6"/>
      <c r="L158" s="6"/>
      <c r="M158" s="6"/>
    </row>
    <row r="159" spans="2:13" x14ac:dyDescent="0.25">
      <c r="B159" s="7"/>
      <c r="C159" s="7"/>
      <c r="D159" s="7"/>
      <c r="E159" s="6"/>
      <c r="F159" s="6"/>
      <c r="G159" s="6"/>
      <c r="H159" s="6"/>
      <c r="I159" s="6"/>
      <c r="J159" s="6"/>
      <c r="K159" s="6"/>
      <c r="L159" s="6"/>
      <c r="M159" s="6"/>
    </row>
    <row r="160" spans="2:13" x14ac:dyDescent="0.25">
      <c r="B160" s="7"/>
      <c r="C160" s="7"/>
      <c r="D160" s="7"/>
      <c r="E160" s="6"/>
      <c r="F160" s="6"/>
      <c r="G160" s="6"/>
      <c r="H160" s="6"/>
      <c r="I160" s="6"/>
      <c r="J160" s="6"/>
      <c r="K160" s="6"/>
      <c r="L160" s="6"/>
      <c r="M160" s="6"/>
    </row>
    <row r="161" spans="2:13" x14ac:dyDescent="0.25">
      <c r="B161" s="7"/>
      <c r="C161" s="7"/>
      <c r="D161" s="7"/>
      <c r="E161" s="6"/>
      <c r="F161" s="6"/>
      <c r="G161" s="6"/>
      <c r="H161" s="6"/>
      <c r="I161" s="6"/>
      <c r="J161" s="6"/>
      <c r="K161" s="6"/>
      <c r="L161" s="6"/>
      <c r="M161" s="6"/>
    </row>
    <row r="162" spans="2:13" x14ac:dyDescent="0.25">
      <c r="B162" s="7"/>
      <c r="C162" s="7"/>
      <c r="D162" s="7"/>
      <c r="E162" s="6"/>
      <c r="F162" s="6"/>
      <c r="G162" s="6"/>
      <c r="H162" s="6"/>
      <c r="I162" s="6"/>
      <c r="J162" s="6"/>
      <c r="K162" s="6"/>
      <c r="L162" s="6"/>
      <c r="M162" s="6"/>
    </row>
    <row r="163" spans="2:13" x14ac:dyDescent="0.25">
      <c r="B163" s="7"/>
      <c r="C163" s="7"/>
      <c r="D163" s="7"/>
      <c r="E163" s="6"/>
      <c r="F163" s="6"/>
      <c r="G163" s="6"/>
      <c r="H163" s="6"/>
      <c r="I163" s="6"/>
      <c r="J163" s="6"/>
      <c r="K163" s="6"/>
      <c r="L163" s="6"/>
      <c r="M163" s="6"/>
    </row>
    <row r="164" spans="2:13" x14ac:dyDescent="0.25">
      <c r="B164" s="7"/>
      <c r="C164" s="7"/>
      <c r="D164" s="7"/>
      <c r="E164" s="6"/>
      <c r="F164" s="6"/>
      <c r="G164" s="6"/>
      <c r="H164" s="6"/>
      <c r="I164" s="6"/>
      <c r="J164" s="6"/>
      <c r="K164" s="6"/>
      <c r="L164" s="6"/>
      <c r="M164" s="6"/>
    </row>
    <row r="165" spans="2:13" x14ac:dyDescent="0.25">
      <c r="B165" s="7"/>
      <c r="C165" s="7"/>
      <c r="D165" s="7"/>
      <c r="E165" s="6"/>
      <c r="F165" s="6"/>
      <c r="G165" s="6"/>
      <c r="H165" s="6"/>
      <c r="I165" s="6"/>
      <c r="J165" s="6"/>
      <c r="K165" s="6"/>
      <c r="L165" s="6"/>
      <c r="M165" s="6"/>
    </row>
    <row r="166" spans="2:13" x14ac:dyDescent="0.25">
      <c r="B166" s="7"/>
      <c r="C166" s="7"/>
      <c r="D166" s="7"/>
      <c r="E166" s="6"/>
      <c r="F166" s="6"/>
      <c r="G166" s="6"/>
      <c r="H166" s="6"/>
      <c r="I166" s="6"/>
      <c r="J166" s="6"/>
      <c r="K166" s="6"/>
      <c r="L166" s="6"/>
      <c r="M166" s="6"/>
    </row>
    <row r="167" spans="2:13" x14ac:dyDescent="0.25">
      <c r="B167" s="7"/>
      <c r="C167" s="7"/>
      <c r="D167" s="7"/>
      <c r="E167" s="6"/>
      <c r="F167" s="6"/>
      <c r="G167" s="6"/>
      <c r="H167" s="6"/>
      <c r="I167" s="6"/>
      <c r="J167" s="6"/>
      <c r="K167" s="6"/>
      <c r="L167" s="6"/>
      <c r="M167" s="6"/>
    </row>
    <row r="168" spans="2:13" x14ac:dyDescent="0.25">
      <c r="B168" s="7"/>
      <c r="C168" s="7"/>
      <c r="D168" s="7"/>
      <c r="E168" s="6"/>
      <c r="F168" s="6"/>
      <c r="G168" s="6"/>
      <c r="H168" s="6"/>
      <c r="I168" s="6"/>
      <c r="J168" s="6"/>
      <c r="K168" s="6"/>
      <c r="L168" s="6"/>
      <c r="M168" s="6"/>
    </row>
    <row r="169" spans="2:13" x14ac:dyDescent="0.25">
      <c r="B169" s="7"/>
      <c r="C169" s="7"/>
      <c r="D169" s="7"/>
      <c r="E169" s="6"/>
      <c r="F169" s="6"/>
      <c r="G169" s="6"/>
      <c r="H169" s="6"/>
      <c r="I169" s="6"/>
      <c r="J169" s="6"/>
      <c r="K169" s="6"/>
      <c r="L169" s="6"/>
      <c r="M169" s="6"/>
    </row>
    <row r="170" spans="2:13" x14ac:dyDescent="0.25">
      <c r="B170" s="7"/>
      <c r="C170" s="7"/>
      <c r="D170" s="7"/>
      <c r="E170" s="6"/>
      <c r="F170" s="6"/>
      <c r="G170" s="6"/>
      <c r="H170" s="6"/>
      <c r="I170" s="6"/>
      <c r="J170" s="6"/>
      <c r="K170" s="6"/>
      <c r="L170" s="6"/>
      <c r="M170" s="6"/>
    </row>
    <row r="171" spans="2:13" x14ac:dyDescent="0.25">
      <c r="B171" s="7"/>
      <c r="C171" s="7"/>
      <c r="D171" s="7"/>
      <c r="E171" s="6"/>
      <c r="F171" s="6"/>
      <c r="G171" s="6"/>
      <c r="H171" s="6"/>
      <c r="I171" s="6"/>
      <c r="J171" s="6"/>
      <c r="K171" s="6"/>
      <c r="L171" s="6"/>
      <c r="M171" s="6"/>
    </row>
    <row r="172" spans="2:13" x14ac:dyDescent="0.25">
      <c r="B172" s="7"/>
      <c r="C172" s="7"/>
      <c r="D172" s="7"/>
      <c r="E172" s="6"/>
      <c r="F172" s="6"/>
      <c r="G172" s="6"/>
      <c r="H172" s="6"/>
      <c r="I172" s="6"/>
      <c r="J172" s="6"/>
      <c r="K172" s="6"/>
      <c r="L172" s="6"/>
      <c r="M172" s="6"/>
    </row>
    <row r="173" spans="2:13" x14ac:dyDescent="0.25">
      <c r="B173" s="7"/>
      <c r="C173" s="7"/>
      <c r="D173" s="7"/>
      <c r="E173" s="6"/>
      <c r="F173" s="6"/>
      <c r="G173" s="6"/>
      <c r="H173" s="6"/>
      <c r="I173" s="6"/>
      <c r="J173" s="6"/>
      <c r="K173" s="6"/>
      <c r="L173" s="6"/>
      <c r="M173" s="6"/>
    </row>
    <row r="174" spans="2:13" x14ac:dyDescent="0.25">
      <c r="B174" s="7"/>
      <c r="C174" s="7"/>
      <c r="D174" s="7"/>
      <c r="E174" s="6"/>
      <c r="F174" s="6"/>
      <c r="G174" s="6"/>
      <c r="H174" s="6"/>
      <c r="I174" s="6"/>
      <c r="J174" s="6"/>
      <c r="K174" s="6"/>
      <c r="L174" s="6"/>
      <c r="M174" s="6"/>
    </row>
    <row r="175" spans="2:13" x14ac:dyDescent="0.25">
      <c r="B175" s="7"/>
      <c r="C175" s="7"/>
      <c r="D175" s="7"/>
      <c r="E175" s="6"/>
      <c r="F175" s="6"/>
      <c r="G175" s="6"/>
      <c r="H175" s="6"/>
      <c r="I175" s="6"/>
      <c r="J175" s="6"/>
      <c r="K175" s="6"/>
      <c r="L175" s="6"/>
      <c r="M175" s="6"/>
    </row>
    <row r="176" spans="2:13" x14ac:dyDescent="0.25">
      <c r="B176" s="7"/>
      <c r="C176" s="7"/>
      <c r="D176" s="7"/>
      <c r="E176" s="6"/>
      <c r="F176" s="6"/>
      <c r="G176" s="6"/>
      <c r="H176" s="6"/>
      <c r="I176" s="6"/>
      <c r="J176" s="6"/>
      <c r="K176" s="6"/>
      <c r="L176" s="6"/>
      <c r="M176" s="6"/>
    </row>
    <row r="177" spans="2:13" x14ac:dyDescent="0.25">
      <c r="B177" s="7"/>
      <c r="C177" s="7"/>
      <c r="D177" s="7"/>
      <c r="E177" s="6"/>
      <c r="F177" s="6"/>
      <c r="G177" s="6"/>
      <c r="H177" s="6"/>
      <c r="I177" s="6"/>
      <c r="J177" s="6"/>
      <c r="K177" s="6"/>
      <c r="L177" s="6"/>
      <c r="M177" s="6"/>
    </row>
    <row r="178" spans="2:13" x14ac:dyDescent="0.25">
      <c r="B178" s="7"/>
      <c r="C178" s="7"/>
      <c r="D178" s="7"/>
      <c r="E178" s="6"/>
      <c r="F178" s="6"/>
      <c r="G178" s="6"/>
      <c r="H178" s="6"/>
      <c r="I178" s="6"/>
      <c r="J178" s="6"/>
      <c r="K178" s="6"/>
      <c r="L178" s="6"/>
      <c r="M178" s="6"/>
    </row>
    <row r="179" spans="2:13" x14ac:dyDescent="0.25">
      <c r="B179" s="7"/>
      <c r="C179" s="7"/>
      <c r="D179" s="7"/>
      <c r="E179" s="6"/>
      <c r="F179" s="6"/>
      <c r="G179" s="6"/>
      <c r="H179" s="6"/>
      <c r="I179" s="6"/>
      <c r="J179" s="6"/>
      <c r="K179" s="6"/>
      <c r="L179" s="6"/>
      <c r="M179" s="6"/>
    </row>
    <row r="180" spans="2:13" x14ac:dyDescent="0.25">
      <c r="B180" s="7"/>
      <c r="C180" s="7"/>
      <c r="D180" s="7"/>
      <c r="E180" s="6"/>
      <c r="F180" s="6"/>
      <c r="G180" s="6"/>
      <c r="H180" s="6"/>
      <c r="I180" s="6"/>
      <c r="J180" s="6"/>
      <c r="K180" s="6"/>
      <c r="L180" s="6"/>
      <c r="M180" s="6"/>
    </row>
    <row r="181" spans="2:13" x14ac:dyDescent="0.25">
      <c r="B181" s="7"/>
      <c r="C181" s="7"/>
      <c r="D181" s="7"/>
      <c r="E181" s="6"/>
      <c r="F181" s="6"/>
      <c r="G181" s="6"/>
      <c r="H181" s="6"/>
      <c r="I181" s="6"/>
      <c r="J181" s="6"/>
      <c r="K181" s="6"/>
      <c r="L181" s="6"/>
      <c r="M181" s="6"/>
    </row>
    <row r="182" spans="2:13" x14ac:dyDescent="0.25">
      <c r="B182" s="7"/>
      <c r="C182" s="7"/>
      <c r="D182" s="7"/>
      <c r="E182" s="6"/>
      <c r="F182" s="6"/>
      <c r="G182" s="6"/>
      <c r="H182" s="6"/>
      <c r="I182" s="6"/>
      <c r="J182" s="6"/>
      <c r="K182" s="6"/>
      <c r="L182" s="6"/>
      <c r="M182" s="6"/>
    </row>
    <row r="183" spans="2:13" x14ac:dyDescent="0.25">
      <c r="B183" s="7"/>
      <c r="C183" s="7"/>
      <c r="D183" s="7"/>
      <c r="E183" s="6"/>
      <c r="F183" s="6"/>
      <c r="G183" s="6"/>
      <c r="H183" s="6"/>
      <c r="I183" s="6"/>
      <c r="J183" s="6"/>
      <c r="K183" s="6"/>
      <c r="L183" s="6"/>
      <c r="M183" s="6"/>
    </row>
    <row r="184" spans="2:13" x14ac:dyDescent="0.25">
      <c r="B184" s="7"/>
      <c r="C184" s="7"/>
      <c r="D184" s="7"/>
      <c r="E184" s="6"/>
      <c r="F184" s="6"/>
      <c r="G184" s="6"/>
      <c r="H184" s="6"/>
      <c r="I184" s="6"/>
      <c r="J184" s="6"/>
      <c r="K184" s="6"/>
      <c r="L184" s="6"/>
      <c r="M184" s="6"/>
    </row>
    <row r="185" spans="2:13" x14ac:dyDescent="0.25">
      <c r="B185" s="7"/>
      <c r="C185" s="7"/>
      <c r="D185" s="7"/>
      <c r="E185" s="6"/>
      <c r="F185" s="6"/>
      <c r="G185" s="6"/>
      <c r="H185" s="6"/>
      <c r="I185" s="6"/>
      <c r="J185" s="6"/>
      <c r="K185" s="6"/>
      <c r="L185" s="6"/>
      <c r="M185" s="6"/>
    </row>
    <row r="186" spans="2:13" x14ac:dyDescent="0.25">
      <c r="B186" s="7"/>
      <c r="C186" s="7"/>
      <c r="D186" s="7"/>
      <c r="E186" s="6"/>
      <c r="F186" s="6"/>
      <c r="G186" s="6"/>
      <c r="H186" s="6"/>
      <c r="I186" s="6"/>
      <c r="J186" s="6"/>
      <c r="K186" s="6"/>
      <c r="L186" s="6"/>
      <c r="M186" s="6"/>
    </row>
    <row r="187" spans="2:13" x14ac:dyDescent="0.25">
      <c r="B187" s="7"/>
      <c r="C187" s="7"/>
      <c r="D187" s="7"/>
      <c r="E187" s="6"/>
      <c r="F187" s="6"/>
      <c r="G187" s="6"/>
      <c r="H187" s="6"/>
      <c r="I187" s="6"/>
      <c r="J187" s="6"/>
      <c r="K187" s="6"/>
      <c r="L187" s="6"/>
      <c r="M187" s="6"/>
    </row>
    <row r="188" spans="2:13" x14ac:dyDescent="0.25">
      <c r="B188" s="7"/>
      <c r="C188" s="7"/>
      <c r="D188" s="7"/>
      <c r="E188" s="6"/>
      <c r="F188" s="6"/>
      <c r="G188" s="6"/>
      <c r="H188" s="6"/>
      <c r="I188" s="6"/>
      <c r="J188" s="6"/>
      <c r="K188" s="6"/>
      <c r="L188" s="6"/>
      <c r="M188" s="6"/>
    </row>
    <row r="189" spans="2:13" x14ac:dyDescent="0.25">
      <c r="B189" s="7"/>
      <c r="C189" s="7"/>
      <c r="D189" s="7"/>
      <c r="E189" s="6"/>
      <c r="F189" s="6"/>
      <c r="G189" s="6"/>
      <c r="H189" s="6"/>
      <c r="I189" s="6"/>
      <c r="J189" s="6"/>
      <c r="K189" s="6"/>
      <c r="L189" s="6"/>
      <c r="M189" s="6"/>
    </row>
    <row r="190" spans="2:13" x14ac:dyDescent="0.25">
      <c r="B190" s="7"/>
      <c r="C190" s="7"/>
      <c r="D190" s="7"/>
      <c r="E190" s="6"/>
      <c r="F190" s="6"/>
      <c r="G190" s="6"/>
      <c r="H190" s="6"/>
      <c r="I190" s="6"/>
      <c r="J190" s="6"/>
      <c r="K190" s="6"/>
      <c r="L190" s="6"/>
      <c r="M190" s="6"/>
    </row>
    <row r="191" spans="2:13" x14ac:dyDescent="0.25">
      <c r="B191" s="7"/>
      <c r="C191" s="7"/>
      <c r="D191" s="7"/>
      <c r="E191" s="6"/>
      <c r="F191" s="6"/>
      <c r="G191" s="6"/>
      <c r="H191" s="6"/>
      <c r="I191" s="6"/>
      <c r="J191" s="6"/>
      <c r="K191" s="6"/>
      <c r="L191" s="6"/>
      <c r="M191" s="6"/>
    </row>
    <row r="192" spans="2:13" x14ac:dyDescent="0.25">
      <c r="B192" s="7"/>
      <c r="C192" s="7"/>
      <c r="D192" s="7"/>
      <c r="E192" s="6"/>
      <c r="F192" s="6"/>
      <c r="G192" s="6"/>
      <c r="H192" s="6"/>
      <c r="I192" s="6"/>
      <c r="J192" s="6"/>
      <c r="K192" s="6"/>
      <c r="L192" s="6"/>
      <c r="M192" s="6"/>
    </row>
    <row r="193" spans="2:13" x14ac:dyDescent="0.25">
      <c r="B193" s="7"/>
      <c r="C193" s="7"/>
      <c r="D193" s="7"/>
      <c r="E193" s="6"/>
      <c r="F193" s="6"/>
      <c r="G193" s="6"/>
      <c r="H193" s="6"/>
      <c r="I193" s="6"/>
      <c r="J193" s="6"/>
      <c r="K193" s="6"/>
      <c r="L193" s="6"/>
      <c r="M193" s="6"/>
    </row>
    <row r="194" spans="2:13" x14ac:dyDescent="0.25">
      <c r="B194" s="7"/>
      <c r="C194" s="7"/>
      <c r="D194" s="7"/>
      <c r="E194" s="6"/>
      <c r="F194" s="6"/>
      <c r="G194" s="6"/>
      <c r="H194" s="6"/>
      <c r="I194" s="6"/>
      <c r="J194" s="6"/>
      <c r="K194" s="6"/>
      <c r="L194" s="6"/>
      <c r="M194" s="6"/>
    </row>
  </sheetData>
  <autoFilter ref="A2:AO134" xr:uid="{9AC40078-91B2-420E-A973-FB99E6460832}">
    <filterColumn colId="0">
      <filters>
        <filter val="Boley Centers"/>
        <filter val="Community Health Centers Pinellas"/>
        <filter val="Operation PAR"/>
        <filter val="Westcare / Gulfcoast of Florida"/>
      </filters>
    </filterColumn>
  </autoFilter>
  <sortState xmlns:xlrd2="http://schemas.microsoft.com/office/spreadsheetml/2017/richdata2" ref="A3:AO110">
    <sortCondition ref="A3"/>
  </sortState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9E68-31F0-4897-83A1-2D4D0A8C6D19}">
  <sheetPr filterMode="1"/>
  <dimension ref="A1:AN172"/>
  <sheetViews>
    <sheetView showGridLines="0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44" style="14" customWidth="1"/>
    <col min="2" max="3" width="4.7109375" style="8" customWidth="1"/>
    <col min="4" max="4" width="4.7109375" style="13" customWidth="1"/>
    <col min="5" max="10" width="4.7109375" customWidth="1"/>
    <col min="11" max="11" width="5.140625" customWidth="1"/>
    <col min="12" max="25" width="4.7109375" customWidth="1"/>
    <col min="26" max="26" width="12.5703125" customWidth="1"/>
    <col min="27" max="37" width="4.7109375" customWidth="1"/>
    <col min="38" max="40" width="9.140625" style="87"/>
  </cols>
  <sheetData>
    <row r="1" spans="1:40" s="5" customFormat="1" x14ac:dyDescent="0.25">
      <c r="A1" s="23" t="s">
        <v>69</v>
      </c>
      <c r="B1" s="170">
        <v>43101</v>
      </c>
      <c r="C1" s="170"/>
      <c r="D1" s="170"/>
      <c r="E1" s="170">
        <v>43132</v>
      </c>
      <c r="F1" s="170"/>
      <c r="G1" s="170"/>
      <c r="H1" s="170">
        <v>43160</v>
      </c>
      <c r="I1" s="170"/>
      <c r="J1" s="170"/>
      <c r="K1" s="170">
        <v>43191</v>
      </c>
      <c r="L1" s="170"/>
      <c r="M1" s="170"/>
      <c r="N1" s="168">
        <v>43221</v>
      </c>
      <c r="O1" s="168"/>
      <c r="P1" s="168"/>
      <c r="Q1" s="168">
        <v>43252</v>
      </c>
      <c r="R1" s="168"/>
      <c r="S1" s="168"/>
      <c r="T1" s="168">
        <v>43282</v>
      </c>
      <c r="U1" s="168"/>
      <c r="V1" s="168"/>
      <c r="W1" s="168">
        <v>43313</v>
      </c>
      <c r="X1" s="168"/>
      <c r="Y1" s="168"/>
      <c r="Z1" s="168">
        <v>43344</v>
      </c>
      <c r="AA1" s="168"/>
      <c r="AB1" s="168"/>
      <c r="AC1" s="168">
        <v>43374</v>
      </c>
      <c r="AD1" s="168"/>
      <c r="AE1" s="168"/>
      <c r="AF1" s="168">
        <v>43405</v>
      </c>
      <c r="AG1" s="168"/>
      <c r="AH1" s="168"/>
      <c r="AI1" s="168">
        <v>43435</v>
      </c>
      <c r="AJ1" s="168"/>
      <c r="AK1" s="168"/>
      <c r="AL1" s="75"/>
      <c r="AM1" s="75"/>
      <c r="AN1" s="75"/>
    </row>
    <row r="2" spans="1:40" s="3" customFormat="1" ht="84.75" x14ac:dyDescent="0.2">
      <c r="A2" s="24" t="s">
        <v>137</v>
      </c>
      <c r="B2" s="25" t="s">
        <v>63</v>
      </c>
      <c r="C2" s="25" t="s">
        <v>67</v>
      </c>
      <c r="D2" s="25" t="s">
        <v>68</v>
      </c>
      <c r="E2" s="25" t="s">
        <v>63</v>
      </c>
      <c r="F2" s="15" t="s">
        <v>67</v>
      </c>
      <c r="G2" s="15" t="s">
        <v>68</v>
      </c>
      <c r="H2" s="15" t="s">
        <v>63</v>
      </c>
      <c r="I2" s="15" t="s">
        <v>67</v>
      </c>
      <c r="J2" s="15" t="s">
        <v>68</v>
      </c>
      <c r="K2" s="15" t="s">
        <v>63</v>
      </c>
      <c r="L2" s="15" t="s">
        <v>67</v>
      </c>
      <c r="M2" s="15" t="s">
        <v>68</v>
      </c>
      <c r="N2" s="15" t="s">
        <v>63</v>
      </c>
      <c r="O2" s="15" t="s">
        <v>67</v>
      </c>
      <c r="P2" s="15" t="s">
        <v>68</v>
      </c>
      <c r="Q2" s="15" t="s">
        <v>63</v>
      </c>
      <c r="R2" s="15" t="s">
        <v>67</v>
      </c>
      <c r="S2" s="15" t="s">
        <v>68</v>
      </c>
      <c r="T2" s="15" t="s">
        <v>63</v>
      </c>
      <c r="U2" s="15" t="s">
        <v>67</v>
      </c>
      <c r="V2" s="15" t="s">
        <v>68</v>
      </c>
      <c r="W2" s="15" t="s">
        <v>63</v>
      </c>
      <c r="X2" s="15" t="s">
        <v>67</v>
      </c>
      <c r="Y2" s="15" t="s">
        <v>68</v>
      </c>
      <c r="Z2" s="15" t="s">
        <v>63</v>
      </c>
      <c r="AA2" s="15" t="s">
        <v>67</v>
      </c>
      <c r="AB2" s="15" t="s">
        <v>68</v>
      </c>
      <c r="AC2" s="15" t="s">
        <v>63</v>
      </c>
      <c r="AD2" s="15" t="s">
        <v>67</v>
      </c>
      <c r="AE2" s="15" t="s">
        <v>68</v>
      </c>
      <c r="AF2" s="15" t="s">
        <v>63</v>
      </c>
      <c r="AG2" s="15" t="s">
        <v>67</v>
      </c>
      <c r="AH2" s="15" t="s">
        <v>68</v>
      </c>
      <c r="AI2" s="15" t="s">
        <v>63</v>
      </c>
      <c r="AJ2" s="15" t="s">
        <v>67</v>
      </c>
      <c r="AK2" s="142" t="s">
        <v>68</v>
      </c>
      <c r="AL2" s="145" t="s">
        <v>311</v>
      </c>
      <c r="AM2" s="145" t="s">
        <v>312</v>
      </c>
      <c r="AN2" s="145" t="s">
        <v>313</v>
      </c>
    </row>
    <row r="3" spans="1:40" hidden="1" x14ac:dyDescent="0.25">
      <c r="A3" s="14" t="s">
        <v>33</v>
      </c>
      <c r="B3" s="20" t="s">
        <v>76</v>
      </c>
      <c r="C3" s="12" t="s">
        <v>76</v>
      </c>
      <c r="D3" s="19" t="s">
        <v>76</v>
      </c>
      <c r="E3" s="20" t="s">
        <v>76</v>
      </c>
      <c r="F3" s="55" t="s">
        <v>76</v>
      </c>
      <c r="G3" s="29" t="s">
        <v>76</v>
      </c>
      <c r="H3" s="16" t="s">
        <v>76</v>
      </c>
      <c r="I3" s="17" t="s">
        <v>76</v>
      </c>
      <c r="J3" s="21" t="s">
        <v>76</v>
      </c>
      <c r="K3" s="16" t="s">
        <v>76</v>
      </c>
      <c r="L3" s="17" t="s">
        <v>76</v>
      </c>
      <c r="M3" s="21" t="s">
        <v>76</v>
      </c>
      <c r="N3" s="16">
        <v>20</v>
      </c>
      <c r="O3" s="17">
        <v>9</v>
      </c>
      <c r="P3" s="21">
        <v>0</v>
      </c>
      <c r="Q3" s="16">
        <v>18</v>
      </c>
      <c r="R3" s="17">
        <v>9</v>
      </c>
      <c r="S3" s="21">
        <v>0</v>
      </c>
      <c r="T3" s="16">
        <v>25</v>
      </c>
      <c r="U3" s="17">
        <v>15</v>
      </c>
      <c r="V3" s="21">
        <v>0</v>
      </c>
      <c r="W3" s="16">
        <v>39</v>
      </c>
      <c r="X3" s="17">
        <v>21</v>
      </c>
      <c r="Y3" s="21">
        <v>0</v>
      </c>
      <c r="Z3" s="16">
        <v>48</v>
      </c>
      <c r="AA3" s="17">
        <v>31</v>
      </c>
      <c r="AB3" s="21">
        <v>0</v>
      </c>
      <c r="AC3" s="16">
        <v>32</v>
      </c>
      <c r="AD3" s="17">
        <v>10</v>
      </c>
      <c r="AE3" s="21">
        <v>0</v>
      </c>
      <c r="AF3" s="16">
        <v>52</v>
      </c>
      <c r="AG3" s="17">
        <v>23</v>
      </c>
      <c r="AH3" s="21">
        <v>0</v>
      </c>
      <c r="AI3" s="16">
        <v>63</v>
      </c>
      <c r="AJ3" s="17">
        <v>24</v>
      </c>
      <c r="AK3" s="144">
        <v>0</v>
      </c>
      <c r="AL3" s="87">
        <f t="shared" ref="AL3:AN5" si="0">SUM(B3,E3,H3,K3,N3,Q3,T3,W3,Z3,AC3,AF3,AI3)</f>
        <v>297</v>
      </c>
      <c r="AM3" s="87">
        <f t="shared" si="0"/>
        <v>142</v>
      </c>
      <c r="AN3" s="87">
        <f t="shared" si="0"/>
        <v>0</v>
      </c>
    </row>
    <row r="4" spans="1:40" hidden="1" x14ac:dyDescent="0.25">
      <c r="A4" s="4" t="s">
        <v>5</v>
      </c>
      <c r="B4" s="20">
        <v>66</v>
      </c>
      <c r="C4" s="12">
        <v>1</v>
      </c>
      <c r="D4" s="19">
        <v>0</v>
      </c>
      <c r="E4" s="20">
        <v>182</v>
      </c>
      <c r="F4" s="12">
        <v>0</v>
      </c>
      <c r="G4" s="19">
        <v>0</v>
      </c>
      <c r="H4" s="20">
        <v>193</v>
      </c>
      <c r="I4" s="12">
        <v>3</v>
      </c>
      <c r="J4" s="19">
        <v>0</v>
      </c>
      <c r="K4" s="20">
        <v>215</v>
      </c>
      <c r="L4" s="12">
        <v>0</v>
      </c>
      <c r="M4" s="19">
        <v>0</v>
      </c>
      <c r="N4" s="20">
        <v>147</v>
      </c>
      <c r="O4" s="12">
        <v>0</v>
      </c>
      <c r="P4" s="19">
        <v>0</v>
      </c>
      <c r="Q4" s="20">
        <v>99</v>
      </c>
      <c r="R4" s="12">
        <v>1</v>
      </c>
      <c r="S4" s="19">
        <v>0</v>
      </c>
      <c r="T4" s="20">
        <v>122</v>
      </c>
      <c r="U4" s="12">
        <v>5</v>
      </c>
      <c r="V4" s="19">
        <v>0</v>
      </c>
      <c r="W4" s="20">
        <v>185</v>
      </c>
      <c r="X4" s="12">
        <v>0</v>
      </c>
      <c r="Y4" s="19">
        <v>0</v>
      </c>
      <c r="Z4" s="20">
        <v>144</v>
      </c>
      <c r="AA4" s="12">
        <v>0</v>
      </c>
      <c r="AB4" s="19">
        <v>0</v>
      </c>
      <c r="AC4" s="20">
        <v>127</v>
      </c>
      <c r="AD4" s="12">
        <v>0</v>
      </c>
      <c r="AE4" s="19">
        <v>0</v>
      </c>
      <c r="AF4" s="20">
        <v>122</v>
      </c>
      <c r="AG4" s="12">
        <v>0</v>
      </c>
      <c r="AH4" s="19">
        <v>0</v>
      </c>
      <c r="AI4" s="20">
        <v>118</v>
      </c>
      <c r="AJ4" s="12">
        <v>0</v>
      </c>
      <c r="AK4" s="135">
        <v>0</v>
      </c>
      <c r="AL4" s="87">
        <f t="shared" si="0"/>
        <v>1720</v>
      </c>
      <c r="AM4" s="87">
        <f t="shared" si="0"/>
        <v>10</v>
      </c>
      <c r="AN4" s="87">
        <f t="shared" si="0"/>
        <v>0</v>
      </c>
    </row>
    <row r="5" spans="1:40" hidden="1" x14ac:dyDescent="0.25">
      <c r="A5" s="4" t="s">
        <v>12</v>
      </c>
      <c r="B5" s="20">
        <v>82</v>
      </c>
      <c r="C5" s="12">
        <v>1</v>
      </c>
      <c r="D5" s="19">
        <v>0</v>
      </c>
      <c r="E5" s="20">
        <v>225</v>
      </c>
      <c r="F5" s="12">
        <v>1</v>
      </c>
      <c r="G5" s="19">
        <v>0</v>
      </c>
      <c r="H5" s="20">
        <v>178</v>
      </c>
      <c r="I5" s="12">
        <v>0</v>
      </c>
      <c r="J5" s="19">
        <v>0</v>
      </c>
      <c r="K5" s="20">
        <v>209</v>
      </c>
      <c r="L5" s="12">
        <v>1</v>
      </c>
      <c r="M5" s="19">
        <v>0</v>
      </c>
      <c r="N5" s="20">
        <v>122</v>
      </c>
      <c r="O5" s="12">
        <v>0</v>
      </c>
      <c r="P5" s="19">
        <v>1</v>
      </c>
      <c r="Q5" s="20">
        <v>165</v>
      </c>
      <c r="R5" s="12">
        <v>0</v>
      </c>
      <c r="S5" s="19">
        <v>1</v>
      </c>
      <c r="T5" s="20">
        <v>187</v>
      </c>
      <c r="U5" s="12">
        <v>1</v>
      </c>
      <c r="V5" s="19">
        <v>0</v>
      </c>
      <c r="W5" s="20">
        <v>145</v>
      </c>
      <c r="X5" s="12">
        <v>0</v>
      </c>
      <c r="Y5" s="19">
        <v>0</v>
      </c>
      <c r="Z5" s="20">
        <v>195</v>
      </c>
      <c r="AA5" s="12">
        <v>0</v>
      </c>
      <c r="AB5" s="19">
        <v>0</v>
      </c>
      <c r="AC5" s="20">
        <v>164</v>
      </c>
      <c r="AD5" s="12">
        <v>1</v>
      </c>
      <c r="AE5" s="19">
        <v>0</v>
      </c>
      <c r="AF5" s="20">
        <v>113</v>
      </c>
      <c r="AG5" s="12">
        <v>0</v>
      </c>
      <c r="AH5" s="19">
        <v>0</v>
      </c>
      <c r="AI5" s="20">
        <v>71</v>
      </c>
      <c r="AJ5" s="12">
        <v>0</v>
      </c>
      <c r="AK5" s="135">
        <v>0</v>
      </c>
      <c r="AL5" s="87">
        <f t="shared" si="0"/>
        <v>1856</v>
      </c>
      <c r="AM5" s="87">
        <f t="shared" si="0"/>
        <v>5</v>
      </c>
      <c r="AN5" s="87">
        <f t="shared" si="0"/>
        <v>2</v>
      </c>
    </row>
    <row r="6" spans="1:40" hidden="1" x14ac:dyDescent="0.25">
      <c r="A6" s="4" t="s">
        <v>81</v>
      </c>
      <c r="B6" s="20"/>
      <c r="C6" s="12"/>
      <c r="D6" s="19"/>
      <c r="E6" s="20"/>
      <c r="F6" s="12"/>
      <c r="G6" s="19"/>
      <c r="H6" s="20"/>
      <c r="I6" s="12"/>
      <c r="J6" s="19"/>
      <c r="K6" s="20"/>
      <c r="L6" s="12"/>
      <c r="M6" s="19"/>
      <c r="N6" s="18"/>
      <c r="O6" s="27"/>
      <c r="P6" s="22"/>
      <c r="Q6" s="18"/>
      <c r="R6" s="27"/>
      <c r="S6" s="22"/>
      <c r="T6" s="18"/>
      <c r="U6" s="27"/>
      <c r="V6" s="22"/>
      <c r="W6" s="18"/>
      <c r="X6" s="27"/>
      <c r="Y6" s="22"/>
      <c r="Z6" s="18"/>
      <c r="AA6" s="27"/>
      <c r="AB6" s="22"/>
      <c r="AC6" s="18"/>
      <c r="AD6" s="27"/>
      <c r="AE6" s="22"/>
      <c r="AF6" s="18"/>
      <c r="AG6" s="27"/>
      <c r="AH6" s="22"/>
      <c r="AI6" s="18"/>
      <c r="AJ6" s="27"/>
      <c r="AK6" s="65"/>
      <c r="AL6" s="87">
        <f t="shared" ref="AL6:AL69" si="1">SUM(B6,E6,H6,K6,N6,Q6,T6,W6,Z6,AC6,AF6,AI6)</f>
        <v>0</v>
      </c>
      <c r="AM6" s="87">
        <f>SUM(C6,F6,I6,L6,O6,R6,U6,X6,AA6,AD6,AG6,AJ6)</f>
        <v>0</v>
      </c>
      <c r="AN6" s="87">
        <f>SUM(D6,G6,J6,M6,P6,S6,V6,Y6,AB6,AE6,AH6,AK6)</f>
        <v>0</v>
      </c>
    </row>
    <row r="7" spans="1:40" hidden="1" x14ac:dyDescent="0.25">
      <c r="A7" s="14" t="s">
        <v>45</v>
      </c>
      <c r="B7" s="20"/>
      <c r="C7" s="12"/>
      <c r="D7" s="19"/>
      <c r="E7" s="20"/>
      <c r="F7" s="12"/>
      <c r="G7" s="19"/>
      <c r="H7" s="18"/>
      <c r="I7" s="10"/>
      <c r="J7" s="22"/>
      <c r="K7" s="18"/>
      <c r="L7" s="10"/>
      <c r="M7" s="22"/>
      <c r="N7" s="18"/>
      <c r="O7" s="10"/>
      <c r="P7" s="22"/>
      <c r="Q7" s="18"/>
      <c r="R7" s="10"/>
      <c r="S7" s="22"/>
      <c r="T7" s="18"/>
      <c r="U7" s="10"/>
      <c r="V7" s="22"/>
      <c r="W7" s="18"/>
      <c r="X7" s="10"/>
      <c r="Y7" s="22"/>
      <c r="Z7" s="18"/>
      <c r="AA7" s="10"/>
      <c r="AB7" s="22"/>
      <c r="AC7" s="18"/>
      <c r="AD7" s="10"/>
      <c r="AE7" s="22"/>
      <c r="AF7" s="18"/>
      <c r="AG7" s="10"/>
      <c r="AH7" s="22"/>
      <c r="AI7" s="18"/>
      <c r="AJ7" s="10"/>
      <c r="AK7" s="65"/>
      <c r="AL7" s="87">
        <f t="shared" si="1"/>
        <v>0</v>
      </c>
      <c r="AM7" s="87">
        <f t="shared" ref="AM7:AM70" si="2">SUM(C7,F7,I7,L7,O7,R7,U7,X7,AA7,AD7,AG7,AJ7)</f>
        <v>0</v>
      </c>
      <c r="AN7" s="87">
        <f t="shared" ref="AN7:AN70" si="3">SUM(D7,G7,J7,M7,P7,S7,V7,Y7,AB7,AE7,AH7,AK7)</f>
        <v>0</v>
      </c>
    </row>
    <row r="8" spans="1:40" hidden="1" x14ac:dyDescent="0.25">
      <c r="A8" s="4" t="s">
        <v>16</v>
      </c>
      <c r="B8" s="20">
        <v>2</v>
      </c>
      <c r="C8" s="12">
        <v>0</v>
      </c>
      <c r="D8" s="19">
        <v>0</v>
      </c>
      <c r="E8" s="20">
        <v>4</v>
      </c>
      <c r="F8" s="12">
        <v>0</v>
      </c>
      <c r="G8" s="19">
        <v>0</v>
      </c>
      <c r="H8" s="20">
        <v>0</v>
      </c>
      <c r="I8" s="12">
        <v>0</v>
      </c>
      <c r="J8" s="19">
        <v>0</v>
      </c>
      <c r="K8" s="20">
        <v>1</v>
      </c>
      <c r="L8" s="12">
        <v>0</v>
      </c>
      <c r="M8" s="19">
        <v>0</v>
      </c>
      <c r="N8" s="18">
        <v>3</v>
      </c>
      <c r="O8" s="27">
        <v>0</v>
      </c>
      <c r="P8" s="22">
        <v>0</v>
      </c>
      <c r="Q8" s="18">
        <v>1</v>
      </c>
      <c r="R8" s="27">
        <v>0</v>
      </c>
      <c r="S8" s="22">
        <v>0</v>
      </c>
      <c r="T8" s="18">
        <v>2</v>
      </c>
      <c r="U8" s="27">
        <v>0</v>
      </c>
      <c r="V8" s="22">
        <v>0</v>
      </c>
      <c r="W8" s="18">
        <v>0</v>
      </c>
      <c r="X8" s="27">
        <v>0</v>
      </c>
      <c r="Y8" s="22">
        <v>0</v>
      </c>
      <c r="Z8" s="18">
        <v>1</v>
      </c>
      <c r="AA8" s="27">
        <v>0</v>
      </c>
      <c r="AB8" s="22">
        <v>0</v>
      </c>
      <c r="AC8" s="18">
        <v>7</v>
      </c>
      <c r="AD8" s="27">
        <v>0</v>
      </c>
      <c r="AE8" s="22">
        <v>0</v>
      </c>
      <c r="AF8" s="18">
        <v>1</v>
      </c>
      <c r="AG8" s="27">
        <v>0</v>
      </c>
      <c r="AH8" s="22">
        <v>0</v>
      </c>
      <c r="AI8" s="18">
        <v>1</v>
      </c>
      <c r="AJ8" s="27">
        <v>0</v>
      </c>
      <c r="AK8" s="65">
        <v>0</v>
      </c>
      <c r="AL8" s="87">
        <f t="shared" si="1"/>
        <v>23</v>
      </c>
      <c r="AM8" s="87">
        <f t="shared" si="2"/>
        <v>0</v>
      </c>
      <c r="AN8" s="87">
        <f t="shared" si="3"/>
        <v>0</v>
      </c>
    </row>
    <row r="9" spans="1:40" hidden="1" x14ac:dyDescent="0.25">
      <c r="A9" s="4" t="s">
        <v>9</v>
      </c>
      <c r="B9" s="20" t="s">
        <v>76</v>
      </c>
      <c r="C9" s="12" t="s">
        <v>76</v>
      </c>
      <c r="D9" s="19" t="s">
        <v>76</v>
      </c>
      <c r="E9" s="20" t="s">
        <v>76</v>
      </c>
      <c r="F9" s="12" t="s">
        <v>76</v>
      </c>
      <c r="G9" s="19" t="s">
        <v>76</v>
      </c>
      <c r="H9" s="20" t="s">
        <v>76</v>
      </c>
      <c r="I9" s="12" t="s">
        <v>76</v>
      </c>
      <c r="J9" s="19" t="s">
        <v>76</v>
      </c>
      <c r="K9" s="20" t="s">
        <v>76</v>
      </c>
      <c r="L9" s="12" t="s">
        <v>76</v>
      </c>
      <c r="M9" s="19" t="s">
        <v>76</v>
      </c>
      <c r="N9" s="20" t="s">
        <v>76</v>
      </c>
      <c r="O9" s="12" t="s">
        <v>76</v>
      </c>
      <c r="P9" s="19" t="s">
        <v>76</v>
      </c>
      <c r="Q9" s="20" t="s">
        <v>76</v>
      </c>
      <c r="R9" s="12" t="s">
        <v>76</v>
      </c>
      <c r="S9" s="19" t="s">
        <v>76</v>
      </c>
      <c r="T9" s="20" t="s">
        <v>76</v>
      </c>
      <c r="U9" s="12" t="s">
        <v>76</v>
      </c>
      <c r="V9" s="19" t="s">
        <v>76</v>
      </c>
      <c r="W9" s="20" t="s">
        <v>76</v>
      </c>
      <c r="X9" s="12" t="s">
        <v>76</v>
      </c>
      <c r="Y9" s="19" t="s">
        <v>76</v>
      </c>
      <c r="Z9" s="20" t="s">
        <v>76</v>
      </c>
      <c r="AA9" s="12" t="s">
        <v>76</v>
      </c>
      <c r="AB9" s="19" t="s">
        <v>76</v>
      </c>
      <c r="AC9" s="20" t="s">
        <v>76</v>
      </c>
      <c r="AD9" s="12" t="s">
        <v>76</v>
      </c>
      <c r="AE9" s="19" t="s">
        <v>76</v>
      </c>
      <c r="AF9" s="20">
        <v>1</v>
      </c>
      <c r="AG9" s="12">
        <v>0</v>
      </c>
      <c r="AH9" s="19">
        <v>0</v>
      </c>
      <c r="AI9" s="20">
        <v>1</v>
      </c>
      <c r="AJ9" s="12">
        <v>0</v>
      </c>
      <c r="AK9" s="135">
        <v>0</v>
      </c>
      <c r="AL9" s="87">
        <f t="shared" si="1"/>
        <v>2</v>
      </c>
      <c r="AM9" s="87">
        <f t="shared" si="2"/>
        <v>0</v>
      </c>
      <c r="AN9" s="87">
        <f t="shared" si="3"/>
        <v>0</v>
      </c>
    </row>
    <row r="10" spans="1:40" hidden="1" x14ac:dyDescent="0.25">
      <c r="A10" s="4" t="s">
        <v>72</v>
      </c>
      <c r="B10" s="20" t="s">
        <v>76</v>
      </c>
      <c r="C10" s="12" t="s">
        <v>76</v>
      </c>
      <c r="D10" s="19" t="s">
        <v>76</v>
      </c>
      <c r="E10" s="20" t="s">
        <v>76</v>
      </c>
      <c r="F10" s="12" t="s">
        <v>76</v>
      </c>
      <c r="G10" s="19" t="s">
        <v>76</v>
      </c>
      <c r="H10" s="20">
        <v>0</v>
      </c>
      <c r="I10" s="12">
        <v>0</v>
      </c>
      <c r="J10" s="19">
        <v>0</v>
      </c>
      <c r="K10" s="20">
        <v>0</v>
      </c>
      <c r="L10" s="12">
        <v>0</v>
      </c>
      <c r="M10" s="19">
        <v>0</v>
      </c>
      <c r="N10" s="20">
        <v>0</v>
      </c>
      <c r="O10" s="12">
        <v>0</v>
      </c>
      <c r="P10" s="19">
        <v>0</v>
      </c>
      <c r="Q10" s="20">
        <v>0</v>
      </c>
      <c r="R10" s="12">
        <v>0</v>
      </c>
      <c r="S10" s="19">
        <v>0</v>
      </c>
      <c r="T10" s="20">
        <v>37</v>
      </c>
      <c r="U10" s="12">
        <v>0</v>
      </c>
      <c r="V10" s="19">
        <v>0</v>
      </c>
      <c r="W10" s="20">
        <v>26</v>
      </c>
      <c r="X10" s="12">
        <v>0</v>
      </c>
      <c r="Y10" s="19">
        <v>0</v>
      </c>
      <c r="Z10" s="20">
        <v>12</v>
      </c>
      <c r="AA10" s="12">
        <v>0</v>
      </c>
      <c r="AB10" s="19">
        <v>0</v>
      </c>
      <c r="AC10" s="20">
        <v>3</v>
      </c>
      <c r="AD10" s="12">
        <v>0</v>
      </c>
      <c r="AE10" s="19">
        <v>0</v>
      </c>
      <c r="AF10" s="20">
        <v>5</v>
      </c>
      <c r="AG10" s="12">
        <v>0</v>
      </c>
      <c r="AH10" s="19">
        <v>0</v>
      </c>
      <c r="AI10" s="20">
        <v>8</v>
      </c>
      <c r="AJ10" s="12">
        <v>0</v>
      </c>
      <c r="AK10" s="135">
        <v>0</v>
      </c>
      <c r="AL10" s="87">
        <f t="shared" si="1"/>
        <v>91</v>
      </c>
      <c r="AM10" s="87">
        <f t="shared" si="2"/>
        <v>0</v>
      </c>
      <c r="AN10" s="87">
        <f t="shared" si="3"/>
        <v>0</v>
      </c>
    </row>
    <row r="11" spans="1:40" hidden="1" x14ac:dyDescent="0.25">
      <c r="A11" s="4" t="s">
        <v>28</v>
      </c>
      <c r="B11" s="20" t="s">
        <v>76</v>
      </c>
      <c r="C11" s="12" t="s">
        <v>76</v>
      </c>
      <c r="D11" s="19" t="s">
        <v>76</v>
      </c>
      <c r="E11" s="20" t="s">
        <v>76</v>
      </c>
      <c r="F11" s="12" t="s">
        <v>76</v>
      </c>
      <c r="G11" s="19" t="s">
        <v>76</v>
      </c>
      <c r="H11" s="20" t="s">
        <v>76</v>
      </c>
      <c r="I11" s="12" t="s">
        <v>76</v>
      </c>
      <c r="J11" s="19" t="s">
        <v>76</v>
      </c>
      <c r="K11" s="20" t="s">
        <v>76</v>
      </c>
      <c r="L11" s="12" t="s">
        <v>76</v>
      </c>
      <c r="M11" s="19" t="s">
        <v>76</v>
      </c>
      <c r="N11" s="18" t="s">
        <v>76</v>
      </c>
      <c r="O11" s="27" t="s">
        <v>76</v>
      </c>
      <c r="P11" s="22" t="s">
        <v>76</v>
      </c>
      <c r="Q11" s="18" t="s">
        <v>76</v>
      </c>
      <c r="R11" s="27" t="s">
        <v>76</v>
      </c>
      <c r="S11" s="22" t="s">
        <v>76</v>
      </c>
      <c r="T11" s="18" t="s">
        <v>76</v>
      </c>
      <c r="U11" s="27" t="s">
        <v>76</v>
      </c>
      <c r="V11" s="22" t="s">
        <v>76</v>
      </c>
      <c r="W11" s="18" t="s">
        <v>76</v>
      </c>
      <c r="X11" s="27" t="s">
        <v>76</v>
      </c>
      <c r="Y11" s="22" t="s">
        <v>76</v>
      </c>
      <c r="Z11" s="18" t="s">
        <v>76</v>
      </c>
      <c r="AA11" s="27" t="s">
        <v>76</v>
      </c>
      <c r="AB11" s="22" t="s">
        <v>76</v>
      </c>
      <c r="AC11" s="18">
        <v>4</v>
      </c>
      <c r="AD11" s="27">
        <v>0</v>
      </c>
      <c r="AE11" s="22">
        <v>0</v>
      </c>
      <c r="AF11" s="18">
        <v>16</v>
      </c>
      <c r="AG11" s="27">
        <v>0</v>
      </c>
      <c r="AH11" s="22">
        <v>0</v>
      </c>
      <c r="AI11" s="18">
        <v>5</v>
      </c>
      <c r="AJ11" s="27">
        <v>0</v>
      </c>
      <c r="AK11" s="65">
        <v>0</v>
      </c>
      <c r="AL11" s="87">
        <f t="shared" si="1"/>
        <v>25</v>
      </c>
      <c r="AM11" s="87">
        <f t="shared" si="2"/>
        <v>0</v>
      </c>
      <c r="AN11" s="87">
        <f t="shared" si="3"/>
        <v>0</v>
      </c>
    </row>
    <row r="12" spans="1:40" hidden="1" x14ac:dyDescent="0.25">
      <c r="A12" s="4" t="s">
        <v>101</v>
      </c>
      <c r="B12" s="20" t="s">
        <v>76</v>
      </c>
      <c r="C12" s="12" t="s">
        <v>76</v>
      </c>
      <c r="D12" s="19" t="s">
        <v>76</v>
      </c>
      <c r="E12" s="20" t="s">
        <v>76</v>
      </c>
      <c r="F12" s="12" t="s">
        <v>76</v>
      </c>
      <c r="G12" s="19" t="s">
        <v>76</v>
      </c>
      <c r="H12" s="20" t="s">
        <v>76</v>
      </c>
      <c r="I12" s="12" t="s">
        <v>76</v>
      </c>
      <c r="J12" s="19" t="s">
        <v>76</v>
      </c>
      <c r="K12" s="20" t="s">
        <v>76</v>
      </c>
      <c r="L12" s="12" t="s">
        <v>76</v>
      </c>
      <c r="M12" s="19" t="s">
        <v>76</v>
      </c>
      <c r="N12" s="18" t="s">
        <v>76</v>
      </c>
      <c r="O12" s="27" t="s">
        <v>76</v>
      </c>
      <c r="P12" s="22" t="s">
        <v>76</v>
      </c>
      <c r="Q12" s="18" t="s">
        <v>76</v>
      </c>
      <c r="R12" s="27" t="s">
        <v>76</v>
      </c>
      <c r="S12" s="22" t="s">
        <v>76</v>
      </c>
      <c r="T12" s="18">
        <v>0</v>
      </c>
      <c r="U12" s="27">
        <v>0</v>
      </c>
      <c r="V12" s="22">
        <v>0</v>
      </c>
      <c r="W12" s="18">
        <v>0</v>
      </c>
      <c r="X12" s="27">
        <v>0</v>
      </c>
      <c r="Y12" s="22">
        <v>0</v>
      </c>
      <c r="Z12" s="18">
        <v>0</v>
      </c>
      <c r="AA12" s="27">
        <v>0</v>
      </c>
      <c r="AB12" s="22">
        <v>0</v>
      </c>
      <c r="AC12" s="18">
        <v>1</v>
      </c>
      <c r="AD12" s="27">
        <v>0</v>
      </c>
      <c r="AE12" s="22">
        <v>0</v>
      </c>
      <c r="AF12" s="18">
        <v>1</v>
      </c>
      <c r="AG12" s="27">
        <v>0</v>
      </c>
      <c r="AH12" s="22">
        <v>0</v>
      </c>
      <c r="AI12" s="18">
        <v>0</v>
      </c>
      <c r="AJ12" s="27">
        <v>2</v>
      </c>
      <c r="AK12" s="65">
        <v>0</v>
      </c>
      <c r="AL12" s="87">
        <f t="shared" si="1"/>
        <v>2</v>
      </c>
      <c r="AM12" s="87">
        <f t="shared" si="2"/>
        <v>2</v>
      </c>
      <c r="AN12" s="87">
        <f t="shared" si="3"/>
        <v>0</v>
      </c>
    </row>
    <row r="13" spans="1:40" ht="14.25" hidden="1" customHeight="1" x14ac:dyDescent="0.25">
      <c r="A13" s="4" t="s">
        <v>74</v>
      </c>
      <c r="B13" s="20">
        <v>0</v>
      </c>
      <c r="C13" s="12">
        <v>0</v>
      </c>
      <c r="D13" s="19">
        <v>0</v>
      </c>
      <c r="E13" s="20">
        <v>1</v>
      </c>
      <c r="F13" s="12">
        <v>0</v>
      </c>
      <c r="G13" s="19">
        <v>0</v>
      </c>
      <c r="H13" s="20">
        <v>2</v>
      </c>
      <c r="I13" s="12">
        <v>0</v>
      </c>
      <c r="J13" s="19">
        <v>0</v>
      </c>
      <c r="K13" s="20">
        <v>0</v>
      </c>
      <c r="L13" s="12">
        <v>0</v>
      </c>
      <c r="M13" s="19">
        <v>0</v>
      </c>
      <c r="N13" s="18">
        <v>2</v>
      </c>
      <c r="O13" s="27">
        <v>0</v>
      </c>
      <c r="P13" s="22">
        <v>0</v>
      </c>
      <c r="Q13" s="18">
        <v>0</v>
      </c>
      <c r="R13" s="27">
        <v>0</v>
      </c>
      <c r="S13" s="22">
        <v>0</v>
      </c>
      <c r="T13" s="18">
        <v>2</v>
      </c>
      <c r="U13" s="27">
        <v>0</v>
      </c>
      <c r="V13" s="22">
        <v>0</v>
      </c>
      <c r="W13" s="18">
        <v>0</v>
      </c>
      <c r="X13" s="27">
        <v>0</v>
      </c>
      <c r="Y13" s="22">
        <v>0</v>
      </c>
      <c r="Z13" s="18">
        <v>0</v>
      </c>
      <c r="AA13" s="27">
        <v>0</v>
      </c>
      <c r="AB13" s="22">
        <v>0</v>
      </c>
      <c r="AC13" s="18">
        <v>0</v>
      </c>
      <c r="AD13" s="27">
        <v>0</v>
      </c>
      <c r="AE13" s="22">
        <v>0</v>
      </c>
      <c r="AF13" s="18">
        <v>0</v>
      </c>
      <c r="AG13" s="27">
        <v>0</v>
      </c>
      <c r="AH13" s="22">
        <v>0</v>
      </c>
      <c r="AI13" s="18">
        <v>2</v>
      </c>
      <c r="AJ13" s="27">
        <v>0</v>
      </c>
      <c r="AK13" s="65">
        <v>0</v>
      </c>
      <c r="AL13" s="87">
        <f t="shared" si="1"/>
        <v>9</v>
      </c>
      <c r="AM13" s="87">
        <f t="shared" si="2"/>
        <v>0</v>
      </c>
      <c r="AN13" s="87">
        <f t="shared" si="3"/>
        <v>0</v>
      </c>
    </row>
    <row r="14" spans="1:40" ht="14.25" hidden="1" customHeight="1" x14ac:dyDescent="0.25">
      <c r="A14" s="14" t="s">
        <v>25</v>
      </c>
      <c r="B14" s="20">
        <v>24</v>
      </c>
      <c r="C14" s="12">
        <v>0</v>
      </c>
      <c r="D14" s="19">
        <v>0</v>
      </c>
      <c r="E14" s="20">
        <v>19</v>
      </c>
      <c r="F14" s="12">
        <v>0</v>
      </c>
      <c r="G14" s="19">
        <v>0</v>
      </c>
      <c r="H14" s="18">
        <v>12</v>
      </c>
      <c r="I14" s="10">
        <v>0</v>
      </c>
      <c r="J14" s="22">
        <v>0</v>
      </c>
      <c r="K14" s="18">
        <v>7</v>
      </c>
      <c r="L14" s="10">
        <v>0</v>
      </c>
      <c r="M14" s="22">
        <v>0</v>
      </c>
      <c r="N14" s="18">
        <v>18</v>
      </c>
      <c r="O14" s="10">
        <v>1</v>
      </c>
      <c r="P14" s="22">
        <v>1</v>
      </c>
      <c r="Q14" s="18">
        <v>13</v>
      </c>
      <c r="R14" s="10">
        <v>3</v>
      </c>
      <c r="S14" s="22">
        <v>3</v>
      </c>
      <c r="T14" s="18">
        <v>10</v>
      </c>
      <c r="U14" s="10">
        <v>0</v>
      </c>
      <c r="V14" s="22">
        <v>0</v>
      </c>
      <c r="W14" s="18">
        <v>12</v>
      </c>
      <c r="X14" s="10">
        <v>0</v>
      </c>
      <c r="Y14" s="22">
        <v>0</v>
      </c>
      <c r="Z14" s="18">
        <v>16</v>
      </c>
      <c r="AA14" s="10">
        <v>0</v>
      </c>
      <c r="AB14" s="22">
        <v>0</v>
      </c>
      <c r="AC14" s="18">
        <v>28</v>
      </c>
      <c r="AD14" s="10">
        <v>1</v>
      </c>
      <c r="AE14" s="22">
        <v>0</v>
      </c>
      <c r="AF14" s="18">
        <v>14</v>
      </c>
      <c r="AG14" s="10">
        <v>0</v>
      </c>
      <c r="AH14" s="22">
        <v>0</v>
      </c>
      <c r="AI14" s="18">
        <v>18</v>
      </c>
      <c r="AJ14" s="10">
        <v>0</v>
      </c>
      <c r="AK14" s="65">
        <v>0</v>
      </c>
      <c r="AL14" s="87">
        <f t="shared" si="1"/>
        <v>191</v>
      </c>
      <c r="AM14" s="87">
        <f t="shared" si="2"/>
        <v>5</v>
      </c>
      <c r="AN14" s="87">
        <f t="shared" si="3"/>
        <v>4</v>
      </c>
    </row>
    <row r="15" spans="1:40" ht="14.25" hidden="1" customHeight="1" x14ac:dyDescent="0.25">
      <c r="A15" s="4" t="s">
        <v>11</v>
      </c>
      <c r="B15" s="20" t="s">
        <v>76</v>
      </c>
      <c r="C15" s="12" t="s">
        <v>76</v>
      </c>
      <c r="D15" s="19" t="s">
        <v>76</v>
      </c>
      <c r="E15" s="20" t="s">
        <v>76</v>
      </c>
      <c r="F15" s="12" t="s">
        <v>76</v>
      </c>
      <c r="G15" s="19" t="s">
        <v>76</v>
      </c>
      <c r="H15" s="20" t="s">
        <v>76</v>
      </c>
      <c r="I15" s="12" t="s">
        <v>76</v>
      </c>
      <c r="J15" s="19" t="s">
        <v>76</v>
      </c>
      <c r="K15" s="20" t="s">
        <v>76</v>
      </c>
      <c r="L15" s="12" t="s">
        <v>76</v>
      </c>
      <c r="M15" s="19" t="s">
        <v>76</v>
      </c>
      <c r="N15" s="20" t="s">
        <v>76</v>
      </c>
      <c r="O15" s="12" t="s">
        <v>76</v>
      </c>
      <c r="P15" s="19" t="s">
        <v>76</v>
      </c>
      <c r="Q15" s="20" t="s">
        <v>76</v>
      </c>
      <c r="R15" s="12" t="s">
        <v>76</v>
      </c>
      <c r="S15" s="19" t="s">
        <v>76</v>
      </c>
      <c r="T15" s="20" t="s">
        <v>76</v>
      </c>
      <c r="U15" s="12" t="s">
        <v>76</v>
      </c>
      <c r="V15" s="19" t="s">
        <v>76</v>
      </c>
      <c r="W15" s="20" t="s">
        <v>76</v>
      </c>
      <c r="X15" s="12" t="s">
        <v>76</v>
      </c>
      <c r="Y15" s="19" t="s">
        <v>76</v>
      </c>
      <c r="Z15" s="20" t="s">
        <v>76</v>
      </c>
      <c r="AA15" s="12" t="s">
        <v>76</v>
      </c>
      <c r="AB15" s="19" t="s">
        <v>76</v>
      </c>
      <c r="AC15" s="20" t="s">
        <v>76</v>
      </c>
      <c r="AD15" s="12" t="s">
        <v>76</v>
      </c>
      <c r="AE15" s="19" t="s">
        <v>76</v>
      </c>
      <c r="AF15" s="20" t="s">
        <v>76</v>
      </c>
      <c r="AG15" s="12" t="s">
        <v>76</v>
      </c>
      <c r="AH15" s="19" t="s">
        <v>76</v>
      </c>
      <c r="AI15" s="20" t="s">
        <v>76</v>
      </c>
      <c r="AJ15" s="12" t="s">
        <v>76</v>
      </c>
      <c r="AK15" s="135" t="s">
        <v>76</v>
      </c>
      <c r="AL15" s="87">
        <f t="shared" si="1"/>
        <v>0</v>
      </c>
      <c r="AM15" s="87">
        <f t="shared" si="2"/>
        <v>0</v>
      </c>
      <c r="AN15" s="87">
        <f t="shared" si="3"/>
        <v>0</v>
      </c>
    </row>
    <row r="16" spans="1:40" ht="14.25" hidden="1" customHeight="1" x14ac:dyDescent="0.25">
      <c r="A16" s="4" t="s">
        <v>77</v>
      </c>
      <c r="B16" s="20">
        <v>0</v>
      </c>
      <c r="C16" s="12">
        <v>0</v>
      </c>
      <c r="D16" s="19">
        <v>0</v>
      </c>
      <c r="E16" s="20">
        <v>0</v>
      </c>
      <c r="F16" s="12">
        <v>0</v>
      </c>
      <c r="G16" s="19">
        <v>0</v>
      </c>
      <c r="H16" s="20">
        <v>26</v>
      </c>
      <c r="I16" s="12">
        <v>0</v>
      </c>
      <c r="J16" s="19">
        <v>0</v>
      </c>
      <c r="K16" s="20">
        <v>13</v>
      </c>
      <c r="L16" s="12">
        <v>0</v>
      </c>
      <c r="M16" s="19">
        <v>0</v>
      </c>
      <c r="N16" s="18">
        <v>4</v>
      </c>
      <c r="O16" s="27">
        <v>0</v>
      </c>
      <c r="P16" s="22">
        <v>0</v>
      </c>
      <c r="Q16" s="18">
        <v>8</v>
      </c>
      <c r="R16" s="27">
        <v>0</v>
      </c>
      <c r="S16" s="22">
        <v>0</v>
      </c>
      <c r="T16" s="18">
        <v>3</v>
      </c>
      <c r="U16" s="27">
        <v>0</v>
      </c>
      <c r="V16" s="22">
        <v>0</v>
      </c>
      <c r="W16" s="18">
        <v>0</v>
      </c>
      <c r="X16" s="27">
        <v>0</v>
      </c>
      <c r="Y16" s="22">
        <v>0</v>
      </c>
      <c r="Z16" s="18">
        <v>5</v>
      </c>
      <c r="AA16" s="27">
        <v>0</v>
      </c>
      <c r="AB16" s="22">
        <v>0</v>
      </c>
      <c r="AC16" s="18">
        <v>10</v>
      </c>
      <c r="AD16" s="27">
        <v>0</v>
      </c>
      <c r="AE16" s="22">
        <v>0</v>
      </c>
      <c r="AF16" s="18">
        <v>3</v>
      </c>
      <c r="AG16" s="27">
        <v>0</v>
      </c>
      <c r="AH16" s="22">
        <v>0</v>
      </c>
      <c r="AI16" s="18">
        <v>0</v>
      </c>
      <c r="AJ16" s="27">
        <v>0</v>
      </c>
      <c r="AK16" s="65">
        <v>0</v>
      </c>
      <c r="AL16" s="87">
        <f t="shared" si="1"/>
        <v>72</v>
      </c>
      <c r="AM16" s="87">
        <f t="shared" si="2"/>
        <v>0</v>
      </c>
      <c r="AN16" s="87">
        <f t="shared" si="3"/>
        <v>0</v>
      </c>
    </row>
    <row r="17" spans="1:40" ht="14.25" hidden="1" customHeight="1" x14ac:dyDescent="0.25">
      <c r="A17" s="4" t="s">
        <v>50</v>
      </c>
      <c r="B17" s="20" t="s">
        <v>76</v>
      </c>
      <c r="C17" s="12" t="s">
        <v>76</v>
      </c>
      <c r="D17" s="19" t="s">
        <v>76</v>
      </c>
      <c r="E17" s="20" t="s">
        <v>76</v>
      </c>
      <c r="F17" s="12" t="s">
        <v>76</v>
      </c>
      <c r="G17" s="19" t="s">
        <v>76</v>
      </c>
      <c r="H17" s="20" t="s">
        <v>76</v>
      </c>
      <c r="I17" s="12" t="s">
        <v>76</v>
      </c>
      <c r="J17" s="19" t="s">
        <v>76</v>
      </c>
      <c r="K17" s="20" t="s">
        <v>76</v>
      </c>
      <c r="L17" s="12" t="s">
        <v>76</v>
      </c>
      <c r="M17" s="19" t="s">
        <v>76</v>
      </c>
      <c r="N17" s="20" t="s">
        <v>76</v>
      </c>
      <c r="O17" s="12" t="s">
        <v>76</v>
      </c>
      <c r="P17" s="19" t="s">
        <v>76</v>
      </c>
      <c r="Q17" s="20" t="s">
        <v>76</v>
      </c>
      <c r="R17" s="12" t="s">
        <v>76</v>
      </c>
      <c r="S17" s="19" t="s">
        <v>76</v>
      </c>
      <c r="T17" s="20" t="s">
        <v>76</v>
      </c>
      <c r="U17" s="12" t="s">
        <v>76</v>
      </c>
      <c r="V17" s="19" t="s">
        <v>76</v>
      </c>
      <c r="W17" s="20">
        <v>5</v>
      </c>
      <c r="X17" s="12">
        <v>0</v>
      </c>
      <c r="Y17" s="19">
        <v>0</v>
      </c>
      <c r="Z17" s="20">
        <v>0</v>
      </c>
      <c r="AA17" s="12">
        <v>0</v>
      </c>
      <c r="AB17" s="19">
        <v>0</v>
      </c>
      <c r="AC17" s="20">
        <v>0</v>
      </c>
      <c r="AD17" s="12">
        <v>0</v>
      </c>
      <c r="AE17" s="19">
        <v>0</v>
      </c>
      <c r="AF17" s="20">
        <v>0</v>
      </c>
      <c r="AG17" s="12">
        <v>0</v>
      </c>
      <c r="AH17" s="19">
        <v>0</v>
      </c>
      <c r="AI17" s="20">
        <v>0</v>
      </c>
      <c r="AJ17" s="12">
        <v>0</v>
      </c>
      <c r="AK17" s="135">
        <v>0</v>
      </c>
      <c r="AL17" s="87">
        <f t="shared" si="1"/>
        <v>5</v>
      </c>
      <c r="AM17" s="87">
        <f t="shared" si="2"/>
        <v>0</v>
      </c>
      <c r="AN17" s="87">
        <f t="shared" si="3"/>
        <v>0</v>
      </c>
    </row>
    <row r="18" spans="1:40" hidden="1" x14ac:dyDescent="0.25">
      <c r="A18" s="4" t="s">
        <v>70</v>
      </c>
      <c r="B18" s="20">
        <v>1</v>
      </c>
      <c r="C18" s="12">
        <v>0</v>
      </c>
      <c r="D18" s="19">
        <v>0</v>
      </c>
      <c r="E18" s="20">
        <v>2</v>
      </c>
      <c r="F18" s="12">
        <v>0</v>
      </c>
      <c r="G18" s="19">
        <v>0</v>
      </c>
      <c r="H18" s="20">
        <v>1</v>
      </c>
      <c r="I18" s="12">
        <v>0</v>
      </c>
      <c r="J18" s="19">
        <v>0</v>
      </c>
      <c r="K18" s="20">
        <v>0</v>
      </c>
      <c r="L18" s="12">
        <v>0</v>
      </c>
      <c r="M18" s="19">
        <v>0</v>
      </c>
      <c r="N18" s="20">
        <v>0</v>
      </c>
      <c r="O18" s="12">
        <v>0</v>
      </c>
      <c r="P18" s="19">
        <v>0</v>
      </c>
      <c r="Q18" s="20">
        <v>0</v>
      </c>
      <c r="R18" s="12">
        <v>0</v>
      </c>
      <c r="S18" s="19">
        <v>0</v>
      </c>
      <c r="T18" s="20">
        <v>1</v>
      </c>
      <c r="U18" s="12">
        <v>0</v>
      </c>
      <c r="V18" s="19">
        <v>0</v>
      </c>
      <c r="W18" s="20">
        <v>0</v>
      </c>
      <c r="X18" s="12">
        <v>0</v>
      </c>
      <c r="Y18" s="19">
        <v>0</v>
      </c>
      <c r="Z18" s="20">
        <v>0</v>
      </c>
      <c r="AA18" s="12">
        <v>0</v>
      </c>
      <c r="AB18" s="19">
        <v>0</v>
      </c>
      <c r="AC18" s="20">
        <v>1</v>
      </c>
      <c r="AD18" s="12">
        <v>0</v>
      </c>
      <c r="AE18" s="19">
        <v>0</v>
      </c>
      <c r="AF18" s="20">
        <v>2</v>
      </c>
      <c r="AG18" s="12">
        <v>0</v>
      </c>
      <c r="AH18" s="19">
        <v>0</v>
      </c>
      <c r="AI18" s="20">
        <v>0</v>
      </c>
      <c r="AJ18" s="12">
        <v>0</v>
      </c>
      <c r="AK18" s="135">
        <v>0</v>
      </c>
      <c r="AL18" s="87">
        <f t="shared" si="1"/>
        <v>8</v>
      </c>
      <c r="AM18" s="87">
        <f t="shared" si="2"/>
        <v>0</v>
      </c>
      <c r="AN18" s="87">
        <f t="shared" si="3"/>
        <v>0</v>
      </c>
    </row>
    <row r="19" spans="1:40" hidden="1" x14ac:dyDescent="0.25">
      <c r="A19" s="14" t="s">
        <v>166</v>
      </c>
      <c r="B19" s="18" t="s">
        <v>76</v>
      </c>
      <c r="C19" s="10" t="s">
        <v>76</v>
      </c>
      <c r="D19" s="19" t="s">
        <v>76</v>
      </c>
      <c r="E19" s="18" t="s">
        <v>76</v>
      </c>
      <c r="F19" s="10" t="s">
        <v>76</v>
      </c>
      <c r="G19" s="22" t="s">
        <v>76</v>
      </c>
      <c r="H19" s="18" t="s">
        <v>76</v>
      </c>
      <c r="I19" s="10" t="s">
        <v>76</v>
      </c>
      <c r="J19" s="22" t="s">
        <v>76</v>
      </c>
      <c r="K19" s="18">
        <v>8</v>
      </c>
      <c r="L19" s="10">
        <v>0</v>
      </c>
      <c r="M19" s="22">
        <v>0</v>
      </c>
      <c r="N19" s="18">
        <v>8</v>
      </c>
      <c r="O19" s="10">
        <v>0</v>
      </c>
      <c r="P19" s="22">
        <v>0</v>
      </c>
      <c r="Q19" s="18">
        <v>8</v>
      </c>
      <c r="R19" s="10">
        <v>0</v>
      </c>
      <c r="S19" s="22">
        <v>0</v>
      </c>
      <c r="T19" s="18">
        <v>8</v>
      </c>
      <c r="U19" s="10">
        <v>0</v>
      </c>
      <c r="V19" s="22">
        <v>0</v>
      </c>
      <c r="W19" s="18">
        <v>8</v>
      </c>
      <c r="X19" s="10">
        <v>0</v>
      </c>
      <c r="Y19" s="22">
        <v>0</v>
      </c>
      <c r="Z19" s="18">
        <v>8</v>
      </c>
      <c r="AA19" s="10">
        <v>0</v>
      </c>
      <c r="AB19" s="22">
        <v>0</v>
      </c>
      <c r="AC19" s="18">
        <v>8</v>
      </c>
      <c r="AD19" s="10">
        <v>0</v>
      </c>
      <c r="AE19" s="22">
        <v>0</v>
      </c>
      <c r="AF19" s="18">
        <v>8</v>
      </c>
      <c r="AG19" s="10">
        <v>0</v>
      </c>
      <c r="AH19" s="22">
        <v>0</v>
      </c>
      <c r="AI19" s="18">
        <v>8</v>
      </c>
      <c r="AJ19" s="10">
        <v>0</v>
      </c>
      <c r="AK19" s="65">
        <v>0</v>
      </c>
      <c r="AL19" s="87">
        <f t="shared" si="1"/>
        <v>72</v>
      </c>
      <c r="AM19" s="87">
        <f t="shared" si="2"/>
        <v>0</v>
      </c>
      <c r="AN19" s="87">
        <f t="shared" si="3"/>
        <v>0</v>
      </c>
    </row>
    <row r="20" spans="1:40" x14ac:dyDescent="0.25">
      <c r="A20" s="4" t="s">
        <v>71</v>
      </c>
      <c r="B20" s="20" t="s">
        <v>76</v>
      </c>
      <c r="C20" s="12" t="s">
        <v>76</v>
      </c>
      <c r="D20" s="19" t="s">
        <v>76</v>
      </c>
      <c r="E20" s="20">
        <v>1</v>
      </c>
      <c r="F20" s="12">
        <v>0</v>
      </c>
      <c r="G20" s="19">
        <v>0</v>
      </c>
      <c r="H20" s="20">
        <v>1</v>
      </c>
      <c r="I20" s="12">
        <v>0</v>
      </c>
      <c r="J20" s="19">
        <v>0</v>
      </c>
      <c r="K20" s="20">
        <v>7</v>
      </c>
      <c r="L20" s="12">
        <v>0</v>
      </c>
      <c r="M20" s="19">
        <v>0</v>
      </c>
      <c r="N20" s="20">
        <v>10</v>
      </c>
      <c r="O20" s="12">
        <v>0</v>
      </c>
      <c r="P20" s="19">
        <v>0</v>
      </c>
      <c r="Q20" s="20">
        <v>10</v>
      </c>
      <c r="R20" s="12">
        <v>0</v>
      </c>
      <c r="S20" s="19">
        <v>0</v>
      </c>
      <c r="T20" s="20">
        <v>10</v>
      </c>
      <c r="U20" s="12">
        <v>0</v>
      </c>
      <c r="V20" s="19">
        <v>0</v>
      </c>
      <c r="W20" s="20">
        <v>19</v>
      </c>
      <c r="X20" s="12">
        <v>0</v>
      </c>
      <c r="Y20" s="19">
        <v>0</v>
      </c>
      <c r="Z20" s="20">
        <v>12</v>
      </c>
      <c r="AA20" s="12">
        <v>0</v>
      </c>
      <c r="AB20" s="19">
        <v>0</v>
      </c>
      <c r="AC20" s="20">
        <v>3</v>
      </c>
      <c r="AD20" s="12">
        <v>0</v>
      </c>
      <c r="AE20" s="19">
        <v>0</v>
      </c>
      <c r="AF20" s="20">
        <v>0</v>
      </c>
      <c r="AG20" s="12">
        <v>0</v>
      </c>
      <c r="AH20" s="19">
        <v>0</v>
      </c>
      <c r="AI20" s="20">
        <v>2</v>
      </c>
      <c r="AJ20" s="12">
        <v>0</v>
      </c>
      <c r="AK20" s="135">
        <v>0</v>
      </c>
      <c r="AL20" s="87">
        <f t="shared" si="1"/>
        <v>75</v>
      </c>
      <c r="AM20" s="87">
        <f t="shared" si="2"/>
        <v>0</v>
      </c>
      <c r="AN20" s="87">
        <f t="shared" si="3"/>
        <v>0</v>
      </c>
    </row>
    <row r="21" spans="1:40" hidden="1" x14ac:dyDescent="0.25">
      <c r="A21" s="14" t="s">
        <v>95</v>
      </c>
      <c r="B21" s="18">
        <v>4</v>
      </c>
      <c r="C21" s="10">
        <v>1</v>
      </c>
      <c r="D21" s="19">
        <v>0</v>
      </c>
      <c r="E21" s="18">
        <v>6</v>
      </c>
      <c r="F21" s="10">
        <v>0</v>
      </c>
      <c r="G21" s="22">
        <v>0</v>
      </c>
      <c r="H21" s="18">
        <v>2</v>
      </c>
      <c r="I21" s="10">
        <v>0</v>
      </c>
      <c r="J21" s="22">
        <v>0</v>
      </c>
      <c r="K21" s="18">
        <v>2</v>
      </c>
      <c r="L21" s="10">
        <v>0</v>
      </c>
      <c r="M21" s="22">
        <v>0</v>
      </c>
      <c r="N21" s="18">
        <v>10</v>
      </c>
      <c r="O21" s="10">
        <v>0</v>
      </c>
      <c r="P21" s="22">
        <v>0</v>
      </c>
      <c r="Q21" s="18">
        <v>10</v>
      </c>
      <c r="R21" s="10">
        <v>0</v>
      </c>
      <c r="S21" s="22">
        <v>0</v>
      </c>
      <c r="T21" s="18">
        <v>9</v>
      </c>
      <c r="U21" s="10">
        <v>0</v>
      </c>
      <c r="V21" s="22">
        <v>0</v>
      </c>
      <c r="W21" s="18">
        <v>6</v>
      </c>
      <c r="X21" s="10">
        <v>0</v>
      </c>
      <c r="Y21" s="22">
        <v>0</v>
      </c>
      <c r="Z21" s="18">
        <v>6</v>
      </c>
      <c r="AA21" s="10">
        <v>0</v>
      </c>
      <c r="AB21" s="22">
        <v>0</v>
      </c>
      <c r="AC21" s="18">
        <v>6</v>
      </c>
      <c r="AD21" s="10">
        <v>0</v>
      </c>
      <c r="AE21" s="22">
        <v>0</v>
      </c>
      <c r="AF21" s="18">
        <v>2</v>
      </c>
      <c r="AG21" s="10">
        <v>0</v>
      </c>
      <c r="AH21" s="22">
        <v>0</v>
      </c>
      <c r="AI21" s="18">
        <v>2</v>
      </c>
      <c r="AJ21" s="10">
        <v>0</v>
      </c>
      <c r="AK21" s="65">
        <v>0</v>
      </c>
      <c r="AL21" s="87">
        <f t="shared" si="1"/>
        <v>65</v>
      </c>
      <c r="AM21" s="87">
        <f t="shared" si="2"/>
        <v>1</v>
      </c>
      <c r="AN21" s="87">
        <f t="shared" si="3"/>
        <v>0</v>
      </c>
    </row>
    <row r="22" spans="1:40" hidden="1" x14ac:dyDescent="0.25">
      <c r="A22" s="14" t="s">
        <v>65</v>
      </c>
      <c r="B22" s="18">
        <v>0</v>
      </c>
      <c r="C22" s="10">
        <v>0</v>
      </c>
      <c r="D22" s="19">
        <v>0</v>
      </c>
      <c r="E22" s="18">
        <v>0</v>
      </c>
      <c r="F22" s="10">
        <v>0</v>
      </c>
      <c r="G22" s="22">
        <v>0</v>
      </c>
      <c r="H22" s="18">
        <v>1</v>
      </c>
      <c r="I22" s="10">
        <v>0</v>
      </c>
      <c r="J22" s="22">
        <v>0</v>
      </c>
      <c r="K22" s="18">
        <v>0</v>
      </c>
      <c r="L22" s="10">
        <v>0</v>
      </c>
      <c r="M22" s="22">
        <v>0</v>
      </c>
      <c r="N22" s="18">
        <v>0</v>
      </c>
      <c r="O22" s="10">
        <v>0</v>
      </c>
      <c r="P22" s="22">
        <v>0</v>
      </c>
      <c r="Q22" s="18">
        <v>0</v>
      </c>
      <c r="R22" s="10">
        <v>0</v>
      </c>
      <c r="S22" s="22">
        <v>0</v>
      </c>
      <c r="T22" s="18">
        <v>0</v>
      </c>
      <c r="U22" s="10">
        <v>0</v>
      </c>
      <c r="V22" s="22">
        <v>0</v>
      </c>
      <c r="W22" s="18">
        <v>0</v>
      </c>
      <c r="X22" s="10">
        <v>0</v>
      </c>
      <c r="Y22" s="22">
        <v>0</v>
      </c>
      <c r="Z22" s="18">
        <v>0</v>
      </c>
      <c r="AA22" s="10">
        <v>0</v>
      </c>
      <c r="AB22" s="22">
        <v>0</v>
      </c>
      <c r="AC22" s="18">
        <v>0</v>
      </c>
      <c r="AD22" s="10">
        <v>0</v>
      </c>
      <c r="AE22" s="22">
        <v>0</v>
      </c>
      <c r="AF22" s="18">
        <v>0</v>
      </c>
      <c r="AG22" s="10">
        <v>0</v>
      </c>
      <c r="AH22" s="22">
        <v>0</v>
      </c>
      <c r="AI22" s="18">
        <v>0</v>
      </c>
      <c r="AJ22" s="10">
        <v>0</v>
      </c>
      <c r="AK22" s="65">
        <v>0</v>
      </c>
      <c r="AL22" s="87">
        <f t="shared" si="1"/>
        <v>1</v>
      </c>
      <c r="AM22" s="87">
        <f t="shared" si="2"/>
        <v>0</v>
      </c>
      <c r="AN22" s="87">
        <f t="shared" si="3"/>
        <v>0</v>
      </c>
    </row>
    <row r="23" spans="1:40" hidden="1" x14ac:dyDescent="0.25">
      <c r="A23" s="14" t="s">
        <v>83</v>
      </c>
      <c r="B23" s="18" t="s">
        <v>76</v>
      </c>
      <c r="C23" s="10" t="s">
        <v>76</v>
      </c>
      <c r="D23" s="19" t="s">
        <v>76</v>
      </c>
      <c r="E23" s="18" t="s">
        <v>76</v>
      </c>
      <c r="F23" s="10" t="s">
        <v>76</v>
      </c>
      <c r="G23" s="22" t="s">
        <v>76</v>
      </c>
      <c r="H23" s="18" t="s">
        <v>76</v>
      </c>
      <c r="I23" s="10" t="s">
        <v>76</v>
      </c>
      <c r="J23" s="22" t="s">
        <v>76</v>
      </c>
      <c r="K23" s="18">
        <v>47</v>
      </c>
      <c r="L23" s="10">
        <v>0</v>
      </c>
      <c r="M23" s="22">
        <v>0</v>
      </c>
      <c r="N23" s="18">
        <v>48</v>
      </c>
      <c r="O23" s="10">
        <v>0</v>
      </c>
      <c r="P23" s="22">
        <v>0</v>
      </c>
      <c r="Q23" s="18">
        <v>48</v>
      </c>
      <c r="R23" s="10">
        <v>0</v>
      </c>
      <c r="S23" s="22">
        <v>0</v>
      </c>
      <c r="T23" s="18">
        <v>48</v>
      </c>
      <c r="U23" s="10">
        <v>0</v>
      </c>
      <c r="V23" s="22">
        <v>0</v>
      </c>
      <c r="W23" s="18">
        <v>48</v>
      </c>
      <c r="X23" s="10">
        <v>0</v>
      </c>
      <c r="Y23" s="22">
        <v>0</v>
      </c>
      <c r="Z23" s="18">
        <v>48</v>
      </c>
      <c r="AA23" s="10">
        <v>0</v>
      </c>
      <c r="AB23" s="22">
        <v>0</v>
      </c>
      <c r="AC23" s="18">
        <v>48</v>
      </c>
      <c r="AD23" s="10">
        <v>0</v>
      </c>
      <c r="AE23" s="22">
        <v>0</v>
      </c>
      <c r="AF23" s="18">
        <v>48</v>
      </c>
      <c r="AG23" s="10">
        <v>0</v>
      </c>
      <c r="AH23" s="22">
        <v>0</v>
      </c>
      <c r="AI23" s="18">
        <v>85</v>
      </c>
      <c r="AJ23" s="10">
        <v>1</v>
      </c>
      <c r="AK23" s="65">
        <v>0</v>
      </c>
      <c r="AL23" s="87">
        <f t="shared" si="1"/>
        <v>468</v>
      </c>
      <c r="AM23" s="87">
        <f t="shared" si="2"/>
        <v>1</v>
      </c>
      <c r="AN23" s="87">
        <f t="shared" si="3"/>
        <v>0</v>
      </c>
    </row>
    <row r="24" spans="1:40" hidden="1" x14ac:dyDescent="0.25">
      <c r="A24" s="4" t="s">
        <v>31</v>
      </c>
      <c r="B24" s="20">
        <v>40</v>
      </c>
      <c r="C24" s="12">
        <v>0</v>
      </c>
      <c r="D24" s="19">
        <v>1</v>
      </c>
      <c r="E24" s="20">
        <v>9</v>
      </c>
      <c r="F24" s="12">
        <v>0</v>
      </c>
      <c r="G24" s="19">
        <v>0</v>
      </c>
      <c r="H24" s="20">
        <v>45</v>
      </c>
      <c r="I24" s="12">
        <v>0</v>
      </c>
      <c r="J24" s="19">
        <v>0</v>
      </c>
      <c r="K24" s="20">
        <v>33</v>
      </c>
      <c r="L24" s="12">
        <v>0</v>
      </c>
      <c r="M24" s="19">
        <v>0</v>
      </c>
      <c r="N24" s="20">
        <v>21</v>
      </c>
      <c r="O24" s="12">
        <v>0</v>
      </c>
      <c r="P24" s="19">
        <v>1</v>
      </c>
      <c r="Q24" s="20">
        <v>22</v>
      </c>
      <c r="R24" s="12">
        <v>0</v>
      </c>
      <c r="S24" s="19">
        <v>0</v>
      </c>
      <c r="T24" s="20">
        <v>0</v>
      </c>
      <c r="U24" s="12">
        <v>0</v>
      </c>
      <c r="V24" s="19">
        <v>2</v>
      </c>
      <c r="W24" s="20">
        <v>12</v>
      </c>
      <c r="X24" s="12">
        <v>0</v>
      </c>
      <c r="Y24" s="19">
        <v>0</v>
      </c>
      <c r="Z24" s="20">
        <v>53</v>
      </c>
      <c r="AA24" s="12">
        <v>0</v>
      </c>
      <c r="AB24" s="19">
        <v>0</v>
      </c>
      <c r="AC24" s="20">
        <v>50</v>
      </c>
      <c r="AD24" s="12">
        <v>0</v>
      </c>
      <c r="AE24" s="19">
        <v>0</v>
      </c>
      <c r="AF24" s="20">
        <v>75</v>
      </c>
      <c r="AG24" s="12">
        <v>0</v>
      </c>
      <c r="AH24" s="19">
        <v>1</v>
      </c>
      <c r="AI24" s="20"/>
      <c r="AJ24" s="12"/>
      <c r="AK24" s="135"/>
      <c r="AL24" s="87">
        <f t="shared" si="1"/>
        <v>360</v>
      </c>
      <c r="AM24" s="87">
        <f t="shared" si="2"/>
        <v>0</v>
      </c>
      <c r="AN24" s="87">
        <f t="shared" si="3"/>
        <v>5</v>
      </c>
    </row>
    <row r="25" spans="1:40" hidden="1" x14ac:dyDescent="0.25">
      <c r="A25" s="4" t="s">
        <v>6</v>
      </c>
      <c r="B25" s="20">
        <v>35</v>
      </c>
      <c r="C25" s="12">
        <v>0</v>
      </c>
      <c r="D25" s="19">
        <v>0</v>
      </c>
      <c r="E25" s="20">
        <v>35</v>
      </c>
      <c r="F25" s="12">
        <v>0</v>
      </c>
      <c r="G25" s="19">
        <v>0</v>
      </c>
      <c r="H25" s="20">
        <v>36</v>
      </c>
      <c r="I25" s="12">
        <v>0</v>
      </c>
      <c r="J25" s="19">
        <v>0</v>
      </c>
      <c r="K25" s="20">
        <v>41</v>
      </c>
      <c r="L25" s="12">
        <v>0</v>
      </c>
      <c r="M25" s="19">
        <v>0</v>
      </c>
      <c r="N25" s="20">
        <v>21</v>
      </c>
      <c r="O25" s="12">
        <v>0</v>
      </c>
      <c r="P25" s="19">
        <v>0</v>
      </c>
      <c r="Q25" s="20">
        <v>17</v>
      </c>
      <c r="R25" s="12">
        <v>0</v>
      </c>
      <c r="S25" s="19">
        <v>0</v>
      </c>
      <c r="T25" s="20">
        <v>50</v>
      </c>
      <c r="U25" s="12">
        <v>0</v>
      </c>
      <c r="V25" s="19">
        <v>0</v>
      </c>
      <c r="W25" s="20">
        <v>41</v>
      </c>
      <c r="X25" s="12">
        <v>0</v>
      </c>
      <c r="Y25" s="19">
        <v>0</v>
      </c>
      <c r="Z25" s="20">
        <v>19</v>
      </c>
      <c r="AA25" s="12">
        <v>0</v>
      </c>
      <c r="AB25" s="19">
        <v>0</v>
      </c>
      <c r="AC25" s="20">
        <v>66</v>
      </c>
      <c r="AD25" s="12">
        <v>0</v>
      </c>
      <c r="AE25" s="19">
        <v>0</v>
      </c>
      <c r="AF25" s="20">
        <v>48</v>
      </c>
      <c r="AG25" s="12">
        <v>0</v>
      </c>
      <c r="AH25" s="19">
        <v>0</v>
      </c>
      <c r="AI25" s="20">
        <v>48</v>
      </c>
      <c r="AJ25" s="12">
        <v>0</v>
      </c>
      <c r="AK25" s="135">
        <v>0</v>
      </c>
      <c r="AL25" s="87">
        <f t="shared" si="1"/>
        <v>457</v>
      </c>
      <c r="AM25" s="87">
        <f t="shared" si="2"/>
        <v>0</v>
      </c>
      <c r="AN25" s="87">
        <f t="shared" si="3"/>
        <v>0</v>
      </c>
    </row>
    <row r="26" spans="1:40" hidden="1" x14ac:dyDescent="0.25">
      <c r="A26" s="4" t="s">
        <v>86</v>
      </c>
      <c r="B26" s="20" t="s">
        <v>76</v>
      </c>
      <c r="C26" s="12" t="s">
        <v>76</v>
      </c>
      <c r="D26" s="19" t="s">
        <v>76</v>
      </c>
      <c r="E26" s="20" t="s">
        <v>76</v>
      </c>
      <c r="F26" s="12" t="s">
        <v>76</v>
      </c>
      <c r="G26" s="19" t="s">
        <v>76</v>
      </c>
      <c r="H26" s="20" t="s">
        <v>76</v>
      </c>
      <c r="I26" s="12" t="s">
        <v>76</v>
      </c>
      <c r="J26" s="19" t="s">
        <v>76</v>
      </c>
      <c r="K26" s="20" t="s">
        <v>76</v>
      </c>
      <c r="L26" s="12" t="s">
        <v>76</v>
      </c>
      <c r="M26" s="19" t="s">
        <v>76</v>
      </c>
      <c r="N26" s="18" t="s">
        <v>76</v>
      </c>
      <c r="O26" s="27" t="s">
        <v>76</v>
      </c>
      <c r="P26" s="22" t="s">
        <v>76</v>
      </c>
      <c r="Q26" s="18" t="s">
        <v>76</v>
      </c>
      <c r="R26" s="27" t="s">
        <v>76</v>
      </c>
      <c r="S26" s="22" t="s">
        <v>76</v>
      </c>
      <c r="T26" s="18" t="s">
        <v>76</v>
      </c>
      <c r="U26" s="27" t="s">
        <v>76</v>
      </c>
      <c r="V26" s="22" t="s">
        <v>76</v>
      </c>
      <c r="W26" s="18" t="s">
        <v>76</v>
      </c>
      <c r="X26" s="27" t="s">
        <v>76</v>
      </c>
      <c r="Y26" s="22" t="s">
        <v>76</v>
      </c>
      <c r="Z26" s="18" t="s">
        <v>76</v>
      </c>
      <c r="AA26" s="27" t="s">
        <v>76</v>
      </c>
      <c r="AB26" s="22" t="s">
        <v>76</v>
      </c>
      <c r="AC26" s="18" t="s">
        <v>76</v>
      </c>
      <c r="AD26" s="27" t="s">
        <v>76</v>
      </c>
      <c r="AE26" s="22" t="s">
        <v>76</v>
      </c>
      <c r="AF26" s="18">
        <v>9</v>
      </c>
      <c r="AG26" s="27">
        <v>0</v>
      </c>
      <c r="AH26" s="22">
        <v>0</v>
      </c>
      <c r="AI26" s="18"/>
      <c r="AJ26" s="27"/>
      <c r="AK26" s="65"/>
      <c r="AL26" s="87">
        <f t="shared" si="1"/>
        <v>9</v>
      </c>
      <c r="AM26" s="87">
        <f t="shared" si="2"/>
        <v>0</v>
      </c>
      <c r="AN26" s="87">
        <f t="shared" si="3"/>
        <v>0</v>
      </c>
    </row>
    <row r="27" spans="1:40" hidden="1" x14ac:dyDescent="0.25">
      <c r="A27" s="4" t="s">
        <v>41</v>
      </c>
      <c r="B27" s="20" t="s">
        <v>76</v>
      </c>
      <c r="C27" s="12" t="s">
        <v>76</v>
      </c>
      <c r="D27" s="19" t="s">
        <v>76</v>
      </c>
      <c r="E27" s="20">
        <v>5</v>
      </c>
      <c r="F27" s="12">
        <v>0</v>
      </c>
      <c r="G27" s="19">
        <v>0</v>
      </c>
      <c r="H27" s="20">
        <v>0</v>
      </c>
      <c r="I27" s="12">
        <v>0</v>
      </c>
      <c r="J27" s="19">
        <v>0</v>
      </c>
      <c r="K27" s="20">
        <v>0</v>
      </c>
      <c r="L27" s="12">
        <v>0</v>
      </c>
      <c r="M27" s="19">
        <v>0</v>
      </c>
      <c r="N27" s="18">
        <v>0</v>
      </c>
      <c r="O27" s="27">
        <v>0</v>
      </c>
      <c r="P27" s="22">
        <v>0</v>
      </c>
      <c r="Q27" s="18">
        <v>0</v>
      </c>
      <c r="R27" s="27">
        <v>0</v>
      </c>
      <c r="S27" s="22">
        <v>0</v>
      </c>
      <c r="T27" s="18">
        <v>0</v>
      </c>
      <c r="U27" s="27">
        <v>0</v>
      </c>
      <c r="V27" s="22">
        <v>0</v>
      </c>
      <c r="W27" s="18">
        <v>0</v>
      </c>
      <c r="X27" s="27">
        <v>0</v>
      </c>
      <c r="Y27" s="22">
        <v>0</v>
      </c>
      <c r="Z27" s="18">
        <v>0</v>
      </c>
      <c r="AA27" s="27">
        <v>0</v>
      </c>
      <c r="AB27" s="22">
        <v>0</v>
      </c>
      <c r="AC27" s="18">
        <v>0</v>
      </c>
      <c r="AD27" s="27">
        <v>0</v>
      </c>
      <c r="AE27" s="22">
        <v>0</v>
      </c>
      <c r="AF27" s="18">
        <v>2</v>
      </c>
      <c r="AG27" s="27">
        <v>0</v>
      </c>
      <c r="AH27" s="22">
        <v>0</v>
      </c>
      <c r="AI27" s="18">
        <v>2</v>
      </c>
      <c r="AJ27" s="27">
        <v>0</v>
      </c>
      <c r="AK27" s="65">
        <v>0</v>
      </c>
      <c r="AL27" s="87">
        <f t="shared" si="1"/>
        <v>9</v>
      </c>
      <c r="AM27" s="87">
        <f t="shared" si="2"/>
        <v>0</v>
      </c>
      <c r="AN27" s="87">
        <f t="shared" si="3"/>
        <v>0</v>
      </c>
    </row>
    <row r="28" spans="1:40" hidden="1" x14ac:dyDescent="0.25">
      <c r="A28" s="4" t="s">
        <v>58</v>
      </c>
      <c r="B28" s="20">
        <v>6</v>
      </c>
      <c r="C28" s="12">
        <v>0</v>
      </c>
      <c r="D28" s="19">
        <v>0</v>
      </c>
      <c r="E28" s="20">
        <v>11</v>
      </c>
      <c r="F28" s="12">
        <v>0</v>
      </c>
      <c r="G28" s="19">
        <v>0</v>
      </c>
      <c r="H28" s="20">
        <v>27</v>
      </c>
      <c r="I28" s="12">
        <v>0</v>
      </c>
      <c r="J28" s="19">
        <v>0</v>
      </c>
      <c r="K28" s="20">
        <v>24</v>
      </c>
      <c r="L28" s="12">
        <v>0</v>
      </c>
      <c r="M28" s="19">
        <v>0</v>
      </c>
      <c r="N28" s="20">
        <v>19</v>
      </c>
      <c r="O28" s="12">
        <v>0</v>
      </c>
      <c r="P28" s="19">
        <v>0</v>
      </c>
      <c r="Q28" s="20">
        <v>20</v>
      </c>
      <c r="R28" s="12">
        <v>0</v>
      </c>
      <c r="S28" s="19">
        <v>0</v>
      </c>
      <c r="T28" s="20">
        <v>28</v>
      </c>
      <c r="U28" s="12">
        <v>0</v>
      </c>
      <c r="V28" s="19">
        <v>0</v>
      </c>
      <c r="W28" s="20">
        <v>22</v>
      </c>
      <c r="X28" s="12">
        <v>1</v>
      </c>
      <c r="Y28" s="19">
        <v>1</v>
      </c>
      <c r="Z28" s="20">
        <v>12</v>
      </c>
      <c r="AA28" s="12">
        <v>0</v>
      </c>
      <c r="AB28" s="19">
        <v>0</v>
      </c>
      <c r="AC28" s="20">
        <v>12</v>
      </c>
      <c r="AD28" s="12">
        <v>0</v>
      </c>
      <c r="AE28" s="19">
        <v>0</v>
      </c>
      <c r="AF28" s="20">
        <v>17</v>
      </c>
      <c r="AG28" s="12">
        <v>4</v>
      </c>
      <c r="AH28" s="19">
        <v>0</v>
      </c>
      <c r="AI28" s="20">
        <v>22</v>
      </c>
      <c r="AJ28" s="12">
        <v>1</v>
      </c>
      <c r="AK28" s="135">
        <v>0</v>
      </c>
      <c r="AL28" s="87">
        <f t="shared" si="1"/>
        <v>220</v>
      </c>
      <c r="AM28" s="87">
        <f t="shared" si="2"/>
        <v>6</v>
      </c>
      <c r="AN28" s="87">
        <f t="shared" si="3"/>
        <v>1</v>
      </c>
    </row>
    <row r="29" spans="1:40" hidden="1" x14ac:dyDescent="0.25">
      <c r="A29" s="14" t="s">
        <v>47</v>
      </c>
      <c r="B29" s="18" t="s">
        <v>76</v>
      </c>
      <c r="C29" s="10" t="s">
        <v>76</v>
      </c>
      <c r="D29" s="19" t="s">
        <v>76</v>
      </c>
      <c r="E29" s="18">
        <v>4</v>
      </c>
      <c r="F29" s="10">
        <v>0</v>
      </c>
      <c r="G29" s="22">
        <v>0</v>
      </c>
      <c r="H29" s="18">
        <v>20</v>
      </c>
      <c r="I29" s="10">
        <v>0</v>
      </c>
      <c r="J29" s="22">
        <v>0</v>
      </c>
      <c r="K29" s="18">
        <v>19</v>
      </c>
      <c r="L29" s="10">
        <v>0</v>
      </c>
      <c r="M29" s="22">
        <v>0</v>
      </c>
      <c r="N29" s="18">
        <v>25</v>
      </c>
      <c r="O29" s="10">
        <v>1</v>
      </c>
      <c r="P29" s="22">
        <v>0</v>
      </c>
      <c r="Q29" s="18">
        <v>24</v>
      </c>
      <c r="R29" s="10">
        <v>0</v>
      </c>
      <c r="S29" s="22">
        <v>0</v>
      </c>
      <c r="T29" s="18">
        <v>26</v>
      </c>
      <c r="U29" s="10">
        <v>2</v>
      </c>
      <c r="V29" s="22">
        <v>0</v>
      </c>
      <c r="W29" s="18">
        <v>26</v>
      </c>
      <c r="X29" s="10">
        <v>3</v>
      </c>
      <c r="Y29" s="22">
        <v>0</v>
      </c>
      <c r="Z29" s="18">
        <v>12</v>
      </c>
      <c r="AA29" s="10">
        <v>0</v>
      </c>
      <c r="AB29" s="22">
        <v>0</v>
      </c>
      <c r="AC29" s="18">
        <v>3</v>
      </c>
      <c r="AD29" s="10">
        <v>0</v>
      </c>
      <c r="AE29" s="22">
        <v>0</v>
      </c>
      <c r="AF29" s="18">
        <v>5</v>
      </c>
      <c r="AG29" s="10">
        <v>0</v>
      </c>
      <c r="AH29" s="22">
        <v>0</v>
      </c>
      <c r="AI29" s="18">
        <v>7</v>
      </c>
      <c r="AJ29" s="10">
        <v>0</v>
      </c>
      <c r="AK29" s="65">
        <v>0</v>
      </c>
      <c r="AL29" s="87">
        <f t="shared" si="1"/>
        <v>171</v>
      </c>
      <c r="AM29" s="87">
        <f t="shared" si="2"/>
        <v>6</v>
      </c>
      <c r="AN29" s="87">
        <f t="shared" si="3"/>
        <v>0</v>
      </c>
    </row>
    <row r="30" spans="1:40" hidden="1" x14ac:dyDescent="0.25">
      <c r="A30" s="4" t="s">
        <v>78</v>
      </c>
      <c r="B30" s="20"/>
      <c r="C30" s="12"/>
      <c r="D30" s="19"/>
      <c r="E30" s="20"/>
      <c r="F30" s="12"/>
      <c r="G30" s="19"/>
      <c r="H30" s="20"/>
      <c r="I30" s="12"/>
      <c r="J30" s="19"/>
      <c r="K30" s="20"/>
      <c r="L30" s="12"/>
      <c r="M30" s="19"/>
      <c r="N30" s="18"/>
      <c r="O30" s="27"/>
      <c r="P30" s="22"/>
      <c r="Q30" s="18"/>
      <c r="R30" s="27"/>
      <c r="S30" s="22"/>
      <c r="T30" s="18"/>
      <c r="U30" s="27"/>
      <c r="V30" s="22"/>
      <c r="W30" s="18"/>
      <c r="X30" s="27"/>
      <c r="Y30" s="22"/>
      <c r="Z30" s="18"/>
      <c r="AA30" s="27"/>
      <c r="AB30" s="22"/>
      <c r="AC30" s="18"/>
      <c r="AD30" s="27"/>
      <c r="AE30" s="22"/>
      <c r="AF30" s="18"/>
      <c r="AG30" s="27"/>
      <c r="AH30" s="22"/>
      <c r="AI30" s="18"/>
      <c r="AJ30" s="27"/>
      <c r="AK30" s="65"/>
      <c r="AL30" s="87">
        <f t="shared" si="1"/>
        <v>0</v>
      </c>
      <c r="AM30" s="87">
        <f t="shared" si="2"/>
        <v>0</v>
      </c>
      <c r="AN30" s="87">
        <f t="shared" si="3"/>
        <v>0</v>
      </c>
    </row>
    <row r="31" spans="1:40" hidden="1" x14ac:dyDescent="0.25">
      <c r="A31" s="14" t="s">
        <v>93</v>
      </c>
      <c r="B31" s="18">
        <v>0</v>
      </c>
      <c r="C31" s="10">
        <v>0</v>
      </c>
      <c r="D31" s="19">
        <v>0</v>
      </c>
      <c r="E31" s="18">
        <v>0</v>
      </c>
      <c r="F31" s="10">
        <v>0</v>
      </c>
      <c r="G31" s="22">
        <v>0</v>
      </c>
      <c r="H31" s="18">
        <v>30</v>
      </c>
      <c r="I31" s="10">
        <v>0</v>
      </c>
      <c r="J31" s="22">
        <v>0</v>
      </c>
      <c r="K31" s="18">
        <v>10</v>
      </c>
      <c r="L31" s="10">
        <v>1</v>
      </c>
      <c r="M31" s="22">
        <v>1</v>
      </c>
      <c r="N31" s="18">
        <v>10</v>
      </c>
      <c r="O31" s="10">
        <v>1</v>
      </c>
      <c r="P31" s="22">
        <v>1</v>
      </c>
      <c r="Q31" s="18">
        <v>10</v>
      </c>
      <c r="R31" s="10">
        <v>1</v>
      </c>
      <c r="S31" s="22">
        <v>1</v>
      </c>
      <c r="T31" s="18">
        <v>10</v>
      </c>
      <c r="U31" s="10">
        <v>1</v>
      </c>
      <c r="V31" s="22">
        <v>1</v>
      </c>
      <c r="W31" s="18">
        <v>10</v>
      </c>
      <c r="X31" s="10">
        <v>0</v>
      </c>
      <c r="Y31" s="22">
        <v>0</v>
      </c>
      <c r="Z31" s="18">
        <v>10</v>
      </c>
      <c r="AA31" s="10">
        <v>0</v>
      </c>
      <c r="AB31" s="22">
        <v>0</v>
      </c>
      <c r="AC31" s="18">
        <v>10</v>
      </c>
      <c r="AD31" s="10">
        <v>0</v>
      </c>
      <c r="AE31" s="22">
        <v>0</v>
      </c>
      <c r="AF31" s="18">
        <v>10</v>
      </c>
      <c r="AG31" s="10">
        <v>0</v>
      </c>
      <c r="AH31" s="22">
        <v>0</v>
      </c>
      <c r="AI31" s="18">
        <v>10</v>
      </c>
      <c r="AJ31" s="10">
        <v>0</v>
      </c>
      <c r="AK31" s="65">
        <v>0</v>
      </c>
      <c r="AL31" s="87">
        <f t="shared" si="1"/>
        <v>120</v>
      </c>
      <c r="AM31" s="87">
        <f t="shared" si="2"/>
        <v>4</v>
      </c>
      <c r="AN31" s="87">
        <f t="shared" si="3"/>
        <v>4</v>
      </c>
    </row>
    <row r="32" spans="1:40" hidden="1" x14ac:dyDescent="0.25">
      <c r="A32" s="14" t="s">
        <v>29</v>
      </c>
      <c r="B32" s="20">
        <v>4</v>
      </c>
      <c r="C32" s="12">
        <v>0</v>
      </c>
      <c r="D32" s="19">
        <v>0</v>
      </c>
      <c r="E32" s="20">
        <v>9</v>
      </c>
      <c r="F32" s="12">
        <v>0</v>
      </c>
      <c r="G32" s="19">
        <v>0</v>
      </c>
      <c r="H32" s="18">
        <v>2</v>
      </c>
      <c r="I32" s="10">
        <v>0</v>
      </c>
      <c r="J32" s="22">
        <v>0</v>
      </c>
      <c r="K32" s="18">
        <v>4</v>
      </c>
      <c r="L32" s="10">
        <v>0</v>
      </c>
      <c r="M32" s="22">
        <v>0</v>
      </c>
      <c r="N32" s="18">
        <v>4</v>
      </c>
      <c r="O32" s="10">
        <v>0</v>
      </c>
      <c r="P32" s="22">
        <v>0</v>
      </c>
      <c r="Q32" s="18">
        <v>2</v>
      </c>
      <c r="R32" s="10">
        <v>0</v>
      </c>
      <c r="S32" s="22">
        <v>0</v>
      </c>
      <c r="T32" s="18">
        <v>4</v>
      </c>
      <c r="U32" s="10">
        <v>0</v>
      </c>
      <c r="V32" s="22">
        <v>0</v>
      </c>
      <c r="W32" s="18">
        <v>13</v>
      </c>
      <c r="X32" s="10">
        <v>0</v>
      </c>
      <c r="Y32" s="22">
        <v>0</v>
      </c>
      <c r="Z32" s="18">
        <v>24</v>
      </c>
      <c r="AA32" s="10">
        <v>0</v>
      </c>
      <c r="AB32" s="22">
        <v>0</v>
      </c>
      <c r="AC32" s="18">
        <v>18</v>
      </c>
      <c r="AD32" s="10">
        <v>0</v>
      </c>
      <c r="AE32" s="22">
        <v>0</v>
      </c>
      <c r="AF32" s="18">
        <v>6</v>
      </c>
      <c r="AG32" s="10">
        <v>0</v>
      </c>
      <c r="AH32" s="22">
        <v>0</v>
      </c>
      <c r="AI32" s="18">
        <v>0</v>
      </c>
      <c r="AJ32" s="10">
        <v>0</v>
      </c>
      <c r="AK32" s="65">
        <v>0</v>
      </c>
      <c r="AL32" s="87">
        <f t="shared" si="1"/>
        <v>90</v>
      </c>
      <c r="AM32" s="87">
        <f t="shared" si="2"/>
        <v>0</v>
      </c>
      <c r="AN32" s="87">
        <f t="shared" si="3"/>
        <v>0</v>
      </c>
    </row>
    <row r="33" spans="1:40" hidden="1" x14ac:dyDescent="0.25">
      <c r="A33" s="14" t="s">
        <v>14</v>
      </c>
      <c r="B33" s="18" t="s">
        <v>76</v>
      </c>
      <c r="C33" s="10" t="s">
        <v>76</v>
      </c>
      <c r="D33" s="19" t="s">
        <v>76</v>
      </c>
      <c r="E33" s="18">
        <v>0</v>
      </c>
      <c r="F33" s="10">
        <v>0</v>
      </c>
      <c r="G33" s="22">
        <v>1</v>
      </c>
      <c r="H33" s="18" t="s">
        <v>76</v>
      </c>
      <c r="I33" s="10" t="s">
        <v>76</v>
      </c>
      <c r="J33" s="22" t="s">
        <v>76</v>
      </c>
      <c r="K33" s="18" t="s">
        <v>76</v>
      </c>
      <c r="L33" s="10" t="s">
        <v>76</v>
      </c>
      <c r="M33" s="22" t="s">
        <v>76</v>
      </c>
      <c r="N33" s="18" t="s">
        <v>76</v>
      </c>
      <c r="O33" s="10" t="s">
        <v>76</v>
      </c>
      <c r="P33" s="22" t="s">
        <v>76</v>
      </c>
      <c r="Q33" s="18">
        <v>0</v>
      </c>
      <c r="R33" s="10">
        <v>0</v>
      </c>
      <c r="S33" s="22">
        <v>0</v>
      </c>
      <c r="T33" s="18">
        <v>2</v>
      </c>
      <c r="U33" s="10">
        <v>0</v>
      </c>
      <c r="V33" s="22">
        <v>0</v>
      </c>
      <c r="W33" s="18">
        <v>2</v>
      </c>
      <c r="X33" s="10">
        <v>0</v>
      </c>
      <c r="Y33" s="22">
        <v>0</v>
      </c>
      <c r="Z33" s="18">
        <v>0</v>
      </c>
      <c r="AA33" s="10">
        <v>0</v>
      </c>
      <c r="AB33" s="22">
        <v>0</v>
      </c>
      <c r="AC33" s="18">
        <v>0</v>
      </c>
      <c r="AD33" s="10">
        <v>0</v>
      </c>
      <c r="AE33" s="22">
        <v>0</v>
      </c>
      <c r="AF33" s="18">
        <v>11</v>
      </c>
      <c r="AG33" s="10">
        <v>0</v>
      </c>
      <c r="AH33" s="22">
        <v>0</v>
      </c>
      <c r="AI33" s="18">
        <v>0</v>
      </c>
      <c r="AJ33" s="10">
        <v>0</v>
      </c>
      <c r="AK33" s="65">
        <v>0</v>
      </c>
      <c r="AL33" s="87">
        <f t="shared" si="1"/>
        <v>15</v>
      </c>
      <c r="AM33" s="87">
        <f t="shared" si="2"/>
        <v>0</v>
      </c>
      <c r="AN33" s="87">
        <f t="shared" si="3"/>
        <v>1</v>
      </c>
    </row>
    <row r="34" spans="1:40" hidden="1" x14ac:dyDescent="0.25">
      <c r="A34" s="14" t="s">
        <v>62</v>
      </c>
      <c r="B34" s="18">
        <v>31</v>
      </c>
      <c r="C34" s="10">
        <v>0</v>
      </c>
      <c r="D34" s="19">
        <v>1</v>
      </c>
      <c r="E34" s="18">
        <v>30</v>
      </c>
      <c r="F34" s="10">
        <v>0</v>
      </c>
      <c r="G34" s="22">
        <v>0</v>
      </c>
      <c r="H34" s="18">
        <v>57</v>
      </c>
      <c r="I34" s="10">
        <v>0</v>
      </c>
      <c r="J34" s="22">
        <v>0</v>
      </c>
      <c r="K34" s="18">
        <v>80</v>
      </c>
      <c r="L34" s="10">
        <v>0</v>
      </c>
      <c r="M34" s="22">
        <v>0</v>
      </c>
      <c r="N34" s="18">
        <v>45</v>
      </c>
      <c r="O34" s="10">
        <v>0</v>
      </c>
      <c r="P34" s="22">
        <v>0</v>
      </c>
      <c r="Q34" s="18">
        <v>32</v>
      </c>
      <c r="R34" s="10">
        <v>1</v>
      </c>
      <c r="S34" s="22">
        <v>1</v>
      </c>
      <c r="T34" s="18">
        <v>25</v>
      </c>
      <c r="U34" s="10">
        <v>1</v>
      </c>
      <c r="V34" s="22">
        <v>0</v>
      </c>
      <c r="W34" s="18">
        <v>22</v>
      </c>
      <c r="X34" s="10">
        <v>0</v>
      </c>
      <c r="Y34" s="22">
        <v>0</v>
      </c>
      <c r="Z34" s="18">
        <v>16</v>
      </c>
      <c r="AA34" s="10">
        <v>0</v>
      </c>
      <c r="AB34" s="22">
        <v>0</v>
      </c>
      <c r="AC34" s="18">
        <v>26</v>
      </c>
      <c r="AD34" s="10">
        <v>0</v>
      </c>
      <c r="AE34" s="22">
        <v>0</v>
      </c>
      <c r="AF34" s="18">
        <v>23</v>
      </c>
      <c r="AG34" s="10">
        <v>0</v>
      </c>
      <c r="AH34" s="22">
        <v>0</v>
      </c>
      <c r="AI34" s="18">
        <v>21</v>
      </c>
      <c r="AJ34" s="10">
        <v>2</v>
      </c>
      <c r="AK34" s="65">
        <v>0</v>
      </c>
      <c r="AL34" s="87">
        <f t="shared" si="1"/>
        <v>408</v>
      </c>
      <c r="AM34" s="87">
        <f t="shared" si="2"/>
        <v>4</v>
      </c>
      <c r="AN34" s="87">
        <f t="shared" si="3"/>
        <v>2</v>
      </c>
    </row>
    <row r="35" spans="1:40" hidden="1" x14ac:dyDescent="0.25">
      <c r="A35" s="4" t="s">
        <v>34</v>
      </c>
      <c r="B35" s="20">
        <v>10</v>
      </c>
      <c r="C35" s="12">
        <v>0</v>
      </c>
      <c r="D35" s="19">
        <v>0</v>
      </c>
      <c r="E35" s="20">
        <v>2</v>
      </c>
      <c r="F35" s="12">
        <v>1</v>
      </c>
      <c r="G35" s="19">
        <v>0</v>
      </c>
      <c r="H35" s="20">
        <v>13</v>
      </c>
      <c r="I35" s="12">
        <v>0</v>
      </c>
      <c r="J35" s="19">
        <v>0</v>
      </c>
      <c r="K35" s="20">
        <v>12</v>
      </c>
      <c r="L35" s="12">
        <v>0</v>
      </c>
      <c r="M35" s="19">
        <v>0</v>
      </c>
      <c r="N35" s="20">
        <v>4</v>
      </c>
      <c r="O35" s="12">
        <v>0</v>
      </c>
      <c r="P35" s="19">
        <v>0</v>
      </c>
      <c r="Q35" s="20">
        <v>4</v>
      </c>
      <c r="R35" s="12">
        <v>0</v>
      </c>
      <c r="S35" s="19">
        <v>0</v>
      </c>
      <c r="T35" s="20">
        <v>4</v>
      </c>
      <c r="U35" s="12">
        <v>0</v>
      </c>
      <c r="V35" s="19">
        <v>0</v>
      </c>
      <c r="W35" s="20">
        <v>4</v>
      </c>
      <c r="X35" s="12">
        <v>0</v>
      </c>
      <c r="Y35" s="19">
        <v>0</v>
      </c>
      <c r="Z35" s="20">
        <v>4</v>
      </c>
      <c r="AA35" s="12">
        <v>0</v>
      </c>
      <c r="AB35" s="19">
        <v>0</v>
      </c>
      <c r="AC35" s="20">
        <v>2</v>
      </c>
      <c r="AD35" s="12">
        <v>0</v>
      </c>
      <c r="AE35" s="19">
        <v>0</v>
      </c>
      <c r="AF35" s="20">
        <v>10</v>
      </c>
      <c r="AG35" s="12">
        <v>0</v>
      </c>
      <c r="AH35" s="19">
        <v>0</v>
      </c>
      <c r="AI35" s="20">
        <v>4</v>
      </c>
      <c r="AJ35" s="12">
        <v>0</v>
      </c>
      <c r="AK35" s="135">
        <v>0</v>
      </c>
      <c r="AL35" s="87">
        <f t="shared" si="1"/>
        <v>73</v>
      </c>
      <c r="AM35" s="87">
        <f t="shared" si="2"/>
        <v>1</v>
      </c>
      <c r="AN35" s="87">
        <f t="shared" si="3"/>
        <v>0</v>
      </c>
    </row>
    <row r="36" spans="1:40" s="8" customFormat="1" hidden="1" x14ac:dyDescent="0.25">
      <c r="A36" s="4" t="s">
        <v>59</v>
      </c>
      <c r="B36" s="20">
        <v>1</v>
      </c>
      <c r="C36" s="12">
        <v>0</v>
      </c>
      <c r="D36" s="19">
        <v>0</v>
      </c>
      <c r="E36" s="11">
        <v>9</v>
      </c>
      <c r="F36" s="12">
        <v>0</v>
      </c>
      <c r="G36" s="19">
        <v>0</v>
      </c>
      <c r="H36" s="11">
        <v>3</v>
      </c>
      <c r="I36" s="12">
        <v>0</v>
      </c>
      <c r="J36" s="19">
        <v>0</v>
      </c>
      <c r="K36" s="11">
        <v>1</v>
      </c>
      <c r="L36" s="12">
        <v>0</v>
      </c>
      <c r="M36" s="19">
        <v>0</v>
      </c>
      <c r="N36" s="11">
        <v>0</v>
      </c>
      <c r="O36" s="12">
        <v>0</v>
      </c>
      <c r="P36" s="19">
        <v>0</v>
      </c>
      <c r="Q36" s="11">
        <v>1</v>
      </c>
      <c r="R36" s="12">
        <v>0</v>
      </c>
      <c r="S36" s="19">
        <v>0</v>
      </c>
      <c r="T36" s="11">
        <v>4</v>
      </c>
      <c r="U36" s="12">
        <v>0</v>
      </c>
      <c r="V36" s="19">
        <v>0</v>
      </c>
      <c r="W36" s="11">
        <v>2</v>
      </c>
      <c r="X36" s="12">
        <v>0</v>
      </c>
      <c r="Y36" s="19">
        <v>0</v>
      </c>
      <c r="Z36" s="11">
        <v>5</v>
      </c>
      <c r="AA36" s="12">
        <v>0</v>
      </c>
      <c r="AB36" s="19">
        <v>0</v>
      </c>
      <c r="AC36" s="11">
        <v>6</v>
      </c>
      <c r="AD36" s="12">
        <v>0</v>
      </c>
      <c r="AE36" s="19">
        <v>0</v>
      </c>
      <c r="AF36" s="11">
        <v>9</v>
      </c>
      <c r="AG36" s="12">
        <v>0</v>
      </c>
      <c r="AH36" s="19">
        <v>0</v>
      </c>
      <c r="AI36" s="11">
        <v>11</v>
      </c>
      <c r="AJ36" s="12">
        <v>0</v>
      </c>
      <c r="AK36" s="135">
        <v>0</v>
      </c>
      <c r="AL36" s="87">
        <f t="shared" si="1"/>
        <v>52</v>
      </c>
      <c r="AM36" s="87">
        <f t="shared" si="2"/>
        <v>0</v>
      </c>
      <c r="AN36" s="87">
        <f t="shared" si="3"/>
        <v>0</v>
      </c>
    </row>
    <row r="37" spans="1:40" hidden="1" x14ac:dyDescent="0.25">
      <c r="A37" s="4" t="s">
        <v>13</v>
      </c>
      <c r="B37" s="20">
        <v>41</v>
      </c>
      <c r="C37" s="12">
        <v>2</v>
      </c>
      <c r="D37" s="19">
        <v>0</v>
      </c>
      <c r="E37" s="20">
        <v>19</v>
      </c>
      <c r="F37" s="12">
        <v>0</v>
      </c>
      <c r="G37" s="19">
        <v>0</v>
      </c>
      <c r="H37" s="20">
        <v>46</v>
      </c>
      <c r="I37" s="12">
        <v>1</v>
      </c>
      <c r="J37" s="19">
        <v>0</v>
      </c>
      <c r="K37" s="20">
        <v>52</v>
      </c>
      <c r="L37" s="12">
        <v>3</v>
      </c>
      <c r="M37" s="19">
        <v>0</v>
      </c>
      <c r="N37" s="20">
        <v>34</v>
      </c>
      <c r="O37" s="12">
        <v>0</v>
      </c>
      <c r="P37" s="19">
        <v>0</v>
      </c>
      <c r="Q37" s="20">
        <v>39</v>
      </c>
      <c r="R37" s="12">
        <v>1</v>
      </c>
      <c r="S37" s="19">
        <v>0</v>
      </c>
      <c r="T37" s="20">
        <v>95</v>
      </c>
      <c r="U37" s="12">
        <v>1</v>
      </c>
      <c r="V37" s="19">
        <v>0</v>
      </c>
      <c r="W37" s="20">
        <v>44</v>
      </c>
      <c r="X37" s="12">
        <v>0</v>
      </c>
      <c r="Y37" s="19">
        <v>0</v>
      </c>
      <c r="Z37" s="20">
        <v>45</v>
      </c>
      <c r="AA37" s="12">
        <v>0</v>
      </c>
      <c r="AB37" s="19">
        <v>0</v>
      </c>
      <c r="AC37" s="20">
        <v>42</v>
      </c>
      <c r="AD37" s="12">
        <v>0</v>
      </c>
      <c r="AE37" s="19">
        <v>0</v>
      </c>
      <c r="AF37" s="20">
        <v>30</v>
      </c>
      <c r="AG37" s="12">
        <v>0</v>
      </c>
      <c r="AH37" s="19">
        <v>0</v>
      </c>
      <c r="AI37" s="20">
        <v>48</v>
      </c>
      <c r="AJ37" s="12">
        <v>3</v>
      </c>
      <c r="AK37" s="135">
        <v>0</v>
      </c>
      <c r="AL37" s="87">
        <f t="shared" si="1"/>
        <v>535</v>
      </c>
      <c r="AM37" s="87">
        <f t="shared" si="2"/>
        <v>11</v>
      </c>
      <c r="AN37" s="87">
        <f t="shared" si="3"/>
        <v>0</v>
      </c>
    </row>
    <row r="38" spans="1:40" hidden="1" x14ac:dyDescent="0.25">
      <c r="A38" s="14" t="s">
        <v>24</v>
      </c>
      <c r="B38" s="18">
        <v>212</v>
      </c>
      <c r="C38" s="10">
        <v>3</v>
      </c>
      <c r="D38" s="19">
        <v>1</v>
      </c>
      <c r="E38" s="18">
        <v>257</v>
      </c>
      <c r="F38" s="10">
        <v>3</v>
      </c>
      <c r="G38" s="22">
        <v>0</v>
      </c>
      <c r="H38" s="18">
        <v>212</v>
      </c>
      <c r="I38" s="10">
        <v>1</v>
      </c>
      <c r="J38" s="22">
        <v>0</v>
      </c>
      <c r="K38" s="18">
        <v>111</v>
      </c>
      <c r="L38" s="10">
        <v>0</v>
      </c>
      <c r="M38" s="22">
        <v>0</v>
      </c>
      <c r="N38" s="18">
        <v>250</v>
      </c>
      <c r="O38" s="10">
        <v>0</v>
      </c>
      <c r="P38" s="22">
        <v>0</v>
      </c>
      <c r="Q38" s="18">
        <v>101</v>
      </c>
      <c r="R38" s="10">
        <v>0</v>
      </c>
      <c r="S38" s="22">
        <v>0</v>
      </c>
      <c r="T38" s="18">
        <v>84</v>
      </c>
      <c r="U38" s="10">
        <v>0</v>
      </c>
      <c r="V38" s="22">
        <v>0</v>
      </c>
      <c r="W38" s="18">
        <v>105</v>
      </c>
      <c r="X38" s="10">
        <v>0</v>
      </c>
      <c r="Y38" s="22">
        <v>0</v>
      </c>
      <c r="Z38" s="18">
        <v>73</v>
      </c>
      <c r="AA38" s="10">
        <v>1</v>
      </c>
      <c r="AB38" s="22">
        <v>0</v>
      </c>
      <c r="AC38" s="18">
        <v>107</v>
      </c>
      <c r="AD38" s="10">
        <v>0</v>
      </c>
      <c r="AE38" s="22">
        <v>0</v>
      </c>
      <c r="AF38" s="18">
        <v>81</v>
      </c>
      <c r="AG38" s="10">
        <v>0</v>
      </c>
      <c r="AH38" s="22">
        <v>0</v>
      </c>
      <c r="AI38" s="18">
        <v>41</v>
      </c>
      <c r="AJ38" s="10">
        <v>0</v>
      </c>
      <c r="AK38" s="65">
        <v>0</v>
      </c>
      <c r="AL38" s="87">
        <f t="shared" si="1"/>
        <v>1634</v>
      </c>
      <c r="AM38" s="87">
        <f t="shared" si="2"/>
        <v>8</v>
      </c>
      <c r="AN38" s="87">
        <f t="shared" si="3"/>
        <v>1</v>
      </c>
    </row>
    <row r="39" spans="1:40" hidden="1" x14ac:dyDescent="0.25">
      <c r="A39" s="14" t="s">
        <v>148</v>
      </c>
      <c r="B39" s="18" t="s">
        <v>76</v>
      </c>
      <c r="C39" s="10" t="s">
        <v>76</v>
      </c>
      <c r="D39" s="19" t="s">
        <v>76</v>
      </c>
      <c r="E39" s="18" t="s">
        <v>76</v>
      </c>
      <c r="F39" s="10" t="s">
        <v>76</v>
      </c>
      <c r="G39" s="22" t="s">
        <v>76</v>
      </c>
      <c r="H39" s="18" t="s">
        <v>76</v>
      </c>
      <c r="I39" s="10" t="s">
        <v>76</v>
      </c>
      <c r="J39" s="22" t="s">
        <v>76</v>
      </c>
      <c r="K39" s="18" t="s">
        <v>76</v>
      </c>
      <c r="L39" s="10" t="s">
        <v>76</v>
      </c>
      <c r="M39" s="22" t="s">
        <v>76</v>
      </c>
      <c r="N39" s="18" t="s">
        <v>76</v>
      </c>
      <c r="O39" s="10" t="s">
        <v>76</v>
      </c>
      <c r="P39" s="22" t="s">
        <v>76</v>
      </c>
      <c r="Q39" s="18" t="s">
        <v>76</v>
      </c>
      <c r="R39" s="10" t="s">
        <v>76</v>
      </c>
      <c r="S39" s="22" t="s">
        <v>76</v>
      </c>
      <c r="T39" s="18" t="s">
        <v>76</v>
      </c>
      <c r="U39" s="10" t="s">
        <v>76</v>
      </c>
      <c r="V39" s="22" t="s">
        <v>76</v>
      </c>
      <c r="W39" s="18" t="s">
        <v>76</v>
      </c>
      <c r="X39" s="10" t="s">
        <v>76</v>
      </c>
      <c r="Y39" s="22" t="s">
        <v>76</v>
      </c>
      <c r="Z39" s="18">
        <v>131</v>
      </c>
      <c r="AA39" s="10">
        <v>0</v>
      </c>
      <c r="AB39" s="22">
        <v>0</v>
      </c>
      <c r="AC39" s="18">
        <v>131</v>
      </c>
      <c r="AD39" s="10">
        <v>0</v>
      </c>
      <c r="AE39" s="22">
        <v>0</v>
      </c>
      <c r="AF39" s="18">
        <v>131</v>
      </c>
      <c r="AG39" s="10">
        <v>0</v>
      </c>
      <c r="AH39" s="22">
        <v>0</v>
      </c>
      <c r="AI39" s="18">
        <v>131</v>
      </c>
      <c r="AJ39" s="10">
        <v>0</v>
      </c>
      <c r="AK39" s="65">
        <v>0</v>
      </c>
      <c r="AL39" s="87">
        <f t="shared" si="1"/>
        <v>524</v>
      </c>
      <c r="AM39" s="87">
        <f t="shared" si="2"/>
        <v>0</v>
      </c>
      <c r="AN39" s="87">
        <f t="shared" si="3"/>
        <v>0</v>
      </c>
    </row>
    <row r="40" spans="1:40" hidden="1" x14ac:dyDescent="0.25">
      <c r="A40" s="4" t="s">
        <v>8</v>
      </c>
      <c r="B40" s="20">
        <v>0</v>
      </c>
      <c r="C40" s="12">
        <v>0</v>
      </c>
      <c r="D40" s="19">
        <v>0</v>
      </c>
      <c r="E40" s="20">
        <v>2</v>
      </c>
      <c r="F40" s="12">
        <v>0</v>
      </c>
      <c r="G40" s="19">
        <v>0</v>
      </c>
      <c r="H40" s="20">
        <v>3</v>
      </c>
      <c r="I40" s="12">
        <v>0</v>
      </c>
      <c r="J40" s="19">
        <v>0</v>
      </c>
      <c r="K40" s="20">
        <v>1</v>
      </c>
      <c r="L40" s="12">
        <v>0</v>
      </c>
      <c r="M40" s="19">
        <v>0</v>
      </c>
      <c r="N40" s="20">
        <v>0</v>
      </c>
      <c r="O40" s="12">
        <v>0</v>
      </c>
      <c r="P40" s="19">
        <v>0</v>
      </c>
      <c r="Q40" s="20">
        <v>3</v>
      </c>
      <c r="R40" s="12">
        <v>0</v>
      </c>
      <c r="S40" s="19">
        <v>0</v>
      </c>
      <c r="T40" s="20">
        <v>8</v>
      </c>
      <c r="U40" s="12">
        <v>0</v>
      </c>
      <c r="V40" s="19">
        <v>0</v>
      </c>
      <c r="W40" s="20">
        <v>20</v>
      </c>
      <c r="X40" s="12">
        <v>0</v>
      </c>
      <c r="Y40" s="19">
        <v>0</v>
      </c>
      <c r="Z40" s="20">
        <v>12</v>
      </c>
      <c r="AA40" s="12">
        <v>0</v>
      </c>
      <c r="AB40" s="19">
        <v>0</v>
      </c>
      <c r="AC40" s="20">
        <v>11</v>
      </c>
      <c r="AD40" s="12">
        <v>0</v>
      </c>
      <c r="AE40" s="19">
        <v>0</v>
      </c>
      <c r="AF40" s="20">
        <v>4</v>
      </c>
      <c r="AG40" s="12">
        <v>0</v>
      </c>
      <c r="AH40" s="19">
        <v>0</v>
      </c>
      <c r="AI40" s="20">
        <v>11</v>
      </c>
      <c r="AJ40" s="12">
        <v>0</v>
      </c>
      <c r="AK40" s="135">
        <v>0</v>
      </c>
      <c r="AL40" s="87">
        <f t="shared" si="1"/>
        <v>75</v>
      </c>
      <c r="AM40" s="87">
        <f t="shared" si="2"/>
        <v>0</v>
      </c>
      <c r="AN40" s="87">
        <f t="shared" si="3"/>
        <v>0</v>
      </c>
    </row>
    <row r="41" spans="1:40" hidden="1" x14ac:dyDescent="0.25">
      <c r="A41" s="4" t="s">
        <v>186</v>
      </c>
      <c r="B41" s="20">
        <v>0</v>
      </c>
      <c r="C41" s="12">
        <v>0</v>
      </c>
      <c r="D41" s="19">
        <v>0</v>
      </c>
      <c r="E41" s="20">
        <v>14</v>
      </c>
      <c r="F41" s="12">
        <v>0</v>
      </c>
      <c r="G41" s="19">
        <v>0</v>
      </c>
      <c r="H41" s="20">
        <v>68</v>
      </c>
      <c r="I41" s="12">
        <v>0</v>
      </c>
      <c r="J41" s="19">
        <v>0</v>
      </c>
      <c r="K41" s="20">
        <v>58</v>
      </c>
      <c r="L41" s="12">
        <v>0</v>
      </c>
      <c r="M41" s="19">
        <v>0</v>
      </c>
      <c r="N41" s="18">
        <v>47</v>
      </c>
      <c r="O41" s="27">
        <v>0</v>
      </c>
      <c r="P41" s="22">
        <v>0</v>
      </c>
      <c r="Q41" s="18">
        <v>30</v>
      </c>
      <c r="R41" s="27">
        <v>1</v>
      </c>
      <c r="S41" s="22">
        <v>0</v>
      </c>
      <c r="T41" s="18">
        <v>30</v>
      </c>
      <c r="U41" s="27">
        <v>1</v>
      </c>
      <c r="V41" s="22">
        <v>0</v>
      </c>
      <c r="W41" s="18">
        <v>29</v>
      </c>
      <c r="X41" s="27">
        <v>1</v>
      </c>
      <c r="Y41" s="22">
        <v>0</v>
      </c>
      <c r="Z41" s="18">
        <v>29</v>
      </c>
      <c r="AA41" s="27">
        <v>0</v>
      </c>
      <c r="AB41" s="22">
        <v>1</v>
      </c>
      <c r="AC41" s="18">
        <v>31</v>
      </c>
      <c r="AD41" s="27">
        <v>0</v>
      </c>
      <c r="AE41" s="22">
        <v>0</v>
      </c>
      <c r="AF41" s="18">
        <v>56</v>
      </c>
      <c r="AG41" s="27">
        <v>0</v>
      </c>
      <c r="AH41" s="22">
        <v>0</v>
      </c>
      <c r="AI41" s="18">
        <v>4</v>
      </c>
      <c r="AJ41" s="27">
        <v>0</v>
      </c>
      <c r="AK41" s="65">
        <v>0</v>
      </c>
      <c r="AL41" s="87">
        <f t="shared" si="1"/>
        <v>396</v>
      </c>
      <c r="AM41" s="87">
        <f t="shared" si="2"/>
        <v>3</v>
      </c>
      <c r="AN41" s="87">
        <f t="shared" si="3"/>
        <v>1</v>
      </c>
    </row>
    <row r="42" spans="1:40" hidden="1" x14ac:dyDescent="0.25">
      <c r="A42" s="14" t="s">
        <v>149</v>
      </c>
      <c r="B42" s="18">
        <v>28</v>
      </c>
      <c r="C42" s="10">
        <v>0</v>
      </c>
      <c r="D42" s="19">
        <v>0</v>
      </c>
      <c r="E42" s="18">
        <v>28</v>
      </c>
      <c r="F42" s="10">
        <v>0</v>
      </c>
      <c r="G42" s="22">
        <v>0</v>
      </c>
      <c r="H42" s="18">
        <v>28</v>
      </c>
      <c r="I42" s="10">
        <v>0</v>
      </c>
      <c r="J42" s="22">
        <v>0</v>
      </c>
      <c r="K42" s="18">
        <v>28</v>
      </c>
      <c r="L42" s="10">
        <v>0</v>
      </c>
      <c r="M42" s="22">
        <v>0</v>
      </c>
      <c r="N42" s="18">
        <v>28</v>
      </c>
      <c r="O42" s="10">
        <v>0</v>
      </c>
      <c r="P42" s="22">
        <v>0</v>
      </c>
      <c r="Q42" s="18">
        <v>28</v>
      </c>
      <c r="R42" s="10">
        <v>0</v>
      </c>
      <c r="S42" s="22">
        <v>0</v>
      </c>
      <c r="T42" s="18">
        <v>28</v>
      </c>
      <c r="U42" s="10">
        <v>0</v>
      </c>
      <c r="V42" s="22">
        <v>0</v>
      </c>
      <c r="W42" s="18">
        <v>28</v>
      </c>
      <c r="X42" s="10">
        <v>0</v>
      </c>
      <c r="Y42" s="22">
        <v>0</v>
      </c>
      <c r="Z42" s="18">
        <v>28</v>
      </c>
      <c r="AA42" s="10">
        <v>0</v>
      </c>
      <c r="AB42" s="22">
        <v>0</v>
      </c>
      <c r="AC42" s="18">
        <v>28</v>
      </c>
      <c r="AD42" s="10">
        <v>0</v>
      </c>
      <c r="AE42" s="22">
        <v>0</v>
      </c>
      <c r="AF42" s="18">
        <v>28</v>
      </c>
      <c r="AG42" s="10">
        <v>0</v>
      </c>
      <c r="AH42" s="22">
        <v>0</v>
      </c>
      <c r="AI42" s="18">
        <v>28</v>
      </c>
      <c r="AJ42" s="10">
        <v>0</v>
      </c>
      <c r="AK42" s="65">
        <v>0</v>
      </c>
      <c r="AL42" s="87">
        <f t="shared" si="1"/>
        <v>336</v>
      </c>
      <c r="AM42" s="87">
        <f t="shared" si="2"/>
        <v>0</v>
      </c>
      <c r="AN42" s="87">
        <f t="shared" si="3"/>
        <v>0</v>
      </c>
    </row>
    <row r="43" spans="1:40" x14ac:dyDescent="0.25">
      <c r="A43" s="4" t="s">
        <v>30</v>
      </c>
      <c r="B43" s="20"/>
      <c r="C43" s="12"/>
      <c r="D43" s="19"/>
      <c r="E43" s="20"/>
      <c r="F43" s="12"/>
      <c r="G43" s="19"/>
      <c r="H43" s="20"/>
      <c r="I43" s="12"/>
      <c r="J43" s="19"/>
      <c r="K43" s="20"/>
      <c r="L43" s="12"/>
      <c r="M43" s="19"/>
      <c r="N43" s="20"/>
      <c r="O43" s="12"/>
      <c r="P43" s="19"/>
      <c r="Q43" s="20"/>
      <c r="R43" s="12"/>
      <c r="S43" s="19"/>
      <c r="T43" s="20"/>
      <c r="U43" s="12"/>
      <c r="V43" s="19"/>
      <c r="W43" s="20"/>
      <c r="X43" s="12"/>
      <c r="Y43" s="19"/>
      <c r="Z43" s="20"/>
      <c r="AA43" s="12"/>
      <c r="AB43" s="19"/>
      <c r="AC43" s="20"/>
      <c r="AD43" s="12"/>
      <c r="AE43" s="19"/>
      <c r="AF43" s="20"/>
      <c r="AG43" s="12"/>
      <c r="AH43" s="19"/>
      <c r="AI43" s="20"/>
      <c r="AJ43" s="12"/>
      <c r="AK43" s="135"/>
      <c r="AL43" s="87">
        <f t="shared" si="1"/>
        <v>0</v>
      </c>
      <c r="AM43" s="87">
        <f t="shared" si="2"/>
        <v>0</v>
      </c>
      <c r="AN43" s="87">
        <f t="shared" si="3"/>
        <v>0</v>
      </c>
    </row>
    <row r="44" spans="1:40" hidden="1" x14ac:dyDescent="0.25">
      <c r="A44" s="4" t="s">
        <v>85</v>
      </c>
      <c r="B44" s="20" t="s">
        <v>76</v>
      </c>
      <c r="C44" s="12" t="s">
        <v>76</v>
      </c>
      <c r="D44" s="19" t="s">
        <v>76</v>
      </c>
      <c r="E44" s="20" t="s">
        <v>76</v>
      </c>
      <c r="F44" s="12" t="s">
        <v>76</v>
      </c>
      <c r="G44" s="19" t="s">
        <v>76</v>
      </c>
      <c r="H44" s="20" t="s">
        <v>76</v>
      </c>
      <c r="I44" s="12" t="s">
        <v>76</v>
      </c>
      <c r="J44" s="19" t="s">
        <v>76</v>
      </c>
      <c r="K44" s="20" t="s">
        <v>76</v>
      </c>
      <c r="L44" s="12" t="s">
        <v>76</v>
      </c>
      <c r="M44" s="19" t="s">
        <v>76</v>
      </c>
      <c r="N44" s="18" t="s">
        <v>76</v>
      </c>
      <c r="O44" s="27" t="s">
        <v>76</v>
      </c>
      <c r="P44" s="22" t="s">
        <v>76</v>
      </c>
      <c r="Q44" s="18" t="s">
        <v>76</v>
      </c>
      <c r="R44" s="27" t="s">
        <v>76</v>
      </c>
      <c r="S44" s="22" t="s">
        <v>76</v>
      </c>
      <c r="T44" s="18" t="s">
        <v>76</v>
      </c>
      <c r="U44" s="27" t="s">
        <v>76</v>
      </c>
      <c r="V44" s="22" t="s">
        <v>76</v>
      </c>
      <c r="W44" s="18" t="s">
        <v>76</v>
      </c>
      <c r="X44" s="27" t="s">
        <v>76</v>
      </c>
      <c r="Y44" s="22" t="s">
        <v>76</v>
      </c>
      <c r="Z44" s="18" t="s">
        <v>76</v>
      </c>
      <c r="AA44" s="27" t="s">
        <v>76</v>
      </c>
      <c r="AB44" s="22" t="s">
        <v>76</v>
      </c>
      <c r="AC44" s="18">
        <v>11</v>
      </c>
      <c r="AD44" s="27" t="s">
        <v>76</v>
      </c>
      <c r="AE44" s="22" t="s">
        <v>76</v>
      </c>
      <c r="AF44" s="18">
        <v>5</v>
      </c>
      <c r="AG44" s="27" t="s">
        <v>76</v>
      </c>
      <c r="AH44" s="22" t="s">
        <v>76</v>
      </c>
      <c r="AI44" s="18">
        <v>6</v>
      </c>
      <c r="AJ44" s="27" t="s">
        <v>76</v>
      </c>
      <c r="AK44" s="65" t="s">
        <v>76</v>
      </c>
      <c r="AL44" s="87">
        <f t="shared" si="1"/>
        <v>22</v>
      </c>
      <c r="AM44" s="87">
        <f t="shared" si="2"/>
        <v>0</v>
      </c>
      <c r="AN44" s="87">
        <f t="shared" si="3"/>
        <v>0</v>
      </c>
    </row>
    <row r="45" spans="1:40" hidden="1" x14ac:dyDescent="0.25">
      <c r="A45" s="4" t="s">
        <v>57</v>
      </c>
      <c r="B45" s="20">
        <v>25</v>
      </c>
      <c r="C45" s="12">
        <v>0</v>
      </c>
      <c r="D45" s="19">
        <v>0</v>
      </c>
      <c r="E45" s="20">
        <v>25</v>
      </c>
      <c r="F45" s="12">
        <v>0</v>
      </c>
      <c r="G45" s="19">
        <v>0</v>
      </c>
      <c r="H45" s="20">
        <v>20</v>
      </c>
      <c r="I45" s="12">
        <v>0</v>
      </c>
      <c r="J45" s="19">
        <v>0</v>
      </c>
      <c r="K45" s="20">
        <v>25</v>
      </c>
      <c r="L45" s="12">
        <v>0</v>
      </c>
      <c r="M45" s="19">
        <v>0</v>
      </c>
      <c r="N45" s="20">
        <v>25</v>
      </c>
      <c r="O45" s="12">
        <v>0</v>
      </c>
      <c r="P45" s="19">
        <v>0</v>
      </c>
      <c r="Q45" s="20">
        <v>20</v>
      </c>
      <c r="R45" s="12">
        <v>0</v>
      </c>
      <c r="S45" s="19">
        <v>0</v>
      </c>
      <c r="T45" s="20">
        <v>20</v>
      </c>
      <c r="U45" s="12">
        <v>0</v>
      </c>
      <c r="V45" s="19">
        <v>0</v>
      </c>
      <c r="W45" s="20">
        <v>20</v>
      </c>
      <c r="X45" s="12">
        <v>0</v>
      </c>
      <c r="Y45" s="19">
        <v>0</v>
      </c>
      <c r="Z45" s="20">
        <v>20</v>
      </c>
      <c r="AA45" s="12">
        <v>0</v>
      </c>
      <c r="AB45" s="19">
        <v>0</v>
      </c>
      <c r="AC45" s="20">
        <v>0</v>
      </c>
      <c r="AD45" s="12">
        <v>0</v>
      </c>
      <c r="AE45" s="19">
        <v>0</v>
      </c>
      <c r="AF45" s="20">
        <v>0</v>
      </c>
      <c r="AG45" s="12">
        <v>0</v>
      </c>
      <c r="AH45" s="19">
        <v>0</v>
      </c>
      <c r="AI45" s="20">
        <v>0</v>
      </c>
      <c r="AJ45" s="12">
        <v>0</v>
      </c>
      <c r="AK45" s="135">
        <v>0</v>
      </c>
      <c r="AL45" s="87">
        <f t="shared" si="1"/>
        <v>200</v>
      </c>
      <c r="AM45" s="87">
        <f t="shared" si="2"/>
        <v>0</v>
      </c>
      <c r="AN45" s="87">
        <f t="shared" si="3"/>
        <v>0</v>
      </c>
    </row>
    <row r="46" spans="1:40" hidden="1" x14ac:dyDescent="0.25">
      <c r="A46" s="4" t="s">
        <v>84</v>
      </c>
      <c r="B46" s="20" t="s">
        <v>76</v>
      </c>
      <c r="C46" s="12" t="s">
        <v>76</v>
      </c>
      <c r="D46" s="19" t="s">
        <v>76</v>
      </c>
      <c r="E46" s="20" t="s">
        <v>76</v>
      </c>
      <c r="F46" s="12" t="s">
        <v>76</v>
      </c>
      <c r="G46" s="19" t="s">
        <v>76</v>
      </c>
      <c r="H46" s="20" t="s">
        <v>76</v>
      </c>
      <c r="I46" s="12" t="s">
        <v>76</v>
      </c>
      <c r="J46" s="19" t="s">
        <v>76</v>
      </c>
      <c r="K46" s="20" t="s">
        <v>76</v>
      </c>
      <c r="L46" s="12" t="s">
        <v>76</v>
      </c>
      <c r="M46" s="19" t="s">
        <v>76</v>
      </c>
      <c r="N46" s="18" t="s">
        <v>76</v>
      </c>
      <c r="O46" s="27" t="s">
        <v>76</v>
      </c>
      <c r="P46" s="22" t="s">
        <v>76</v>
      </c>
      <c r="Q46" s="18" t="s">
        <v>76</v>
      </c>
      <c r="R46" s="27" t="s">
        <v>76</v>
      </c>
      <c r="S46" s="22" t="s">
        <v>76</v>
      </c>
      <c r="T46" s="18">
        <v>2</v>
      </c>
      <c r="U46" s="27">
        <v>3</v>
      </c>
      <c r="V46" s="22">
        <v>0</v>
      </c>
      <c r="W46" s="18">
        <v>2</v>
      </c>
      <c r="X46" s="27">
        <v>3</v>
      </c>
      <c r="Y46" s="22">
        <v>0</v>
      </c>
      <c r="Z46" s="18">
        <v>4</v>
      </c>
      <c r="AA46" s="27">
        <v>0</v>
      </c>
      <c r="AB46" s="22">
        <v>0</v>
      </c>
      <c r="AC46" s="18">
        <v>5</v>
      </c>
      <c r="AD46" s="27">
        <v>2</v>
      </c>
      <c r="AE46" s="22">
        <v>0</v>
      </c>
      <c r="AF46" s="18">
        <v>2</v>
      </c>
      <c r="AG46" s="27">
        <v>2</v>
      </c>
      <c r="AH46" s="22">
        <v>0</v>
      </c>
      <c r="AI46" s="18">
        <v>3</v>
      </c>
      <c r="AJ46" s="27">
        <v>0</v>
      </c>
      <c r="AK46" s="65">
        <v>0</v>
      </c>
      <c r="AL46" s="87">
        <f t="shared" si="1"/>
        <v>18</v>
      </c>
      <c r="AM46" s="87">
        <f t="shared" si="2"/>
        <v>10</v>
      </c>
      <c r="AN46" s="87">
        <f t="shared" si="3"/>
        <v>0</v>
      </c>
    </row>
    <row r="47" spans="1:40" hidden="1" x14ac:dyDescent="0.25">
      <c r="A47" s="14" t="s">
        <v>3</v>
      </c>
      <c r="B47" s="20">
        <v>86</v>
      </c>
      <c r="C47" s="12">
        <v>6</v>
      </c>
      <c r="D47" s="19">
        <v>0</v>
      </c>
      <c r="E47" s="20">
        <v>146</v>
      </c>
      <c r="F47" s="12">
        <v>9</v>
      </c>
      <c r="G47" s="19">
        <v>0</v>
      </c>
      <c r="H47" s="18">
        <v>112</v>
      </c>
      <c r="I47" s="10">
        <v>6</v>
      </c>
      <c r="J47" s="22">
        <v>0</v>
      </c>
      <c r="K47" s="18">
        <v>164</v>
      </c>
      <c r="L47" s="10">
        <v>10</v>
      </c>
      <c r="M47" s="22">
        <v>0</v>
      </c>
      <c r="N47" s="18">
        <v>412</v>
      </c>
      <c r="O47" s="10">
        <v>18</v>
      </c>
      <c r="P47" s="22">
        <v>0</v>
      </c>
      <c r="Q47" s="18">
        <v>388</v>
      </c>
      <c r="R47" s="10">
        <v>34</v>
      </c>
      <c r="S47" s="22">
        <v>0</v>
      </c>
      <c r="T47" s="18">
        <v>332</v>
      </c>
      <c r="U47" s="10">
        <v>22</v>
      </c>
      <c r="V47" s="22">
        <v>0</v>
      </c>
      <c r="W47" s="18">
        <v>148</v>
      </c>
      <c r="X47" s="10">
        <v>24</v>
      </c>
      <c r="Y47" s="22">
        <v>0</v>
      </c>
      <c r="Z47" s="18">
        <v>301</v>
      </c>
      <c r="AA47" s="10">
        <v>51</v>
      </c>
      <c r="AB47" s="22">
        <v>0</v>
      </c>
      <c r="AC47" s="18">
        <v>188</v>
      </c>
      <c r="AD47" s="10">
        <v>30</v>
      </c>
      <c r="AE47" s="22">
        <v>0</v>
      </c>
      <c r="AF47" s="18">
        <v>255</v>
      </c>
      <c r="AG47" s="10">
        <v>25</v>
      </c>
      <c r="AH47" s="22">
        <v>0</v>
      </c>
      <c r="AI47" s="18">
        <v>335</v>
      </c>
      <c r="AJ47" s="10">
        <v>61</v>
      </c>
      <c r="AK47" s="65">
        <v>0</v>
      </c>
      <c r="AL47" s="87">
        <f t="shared" si="1"/>
        <v>2867</v>
      </c>
      <c r="AM47" s="87">
        <f t="shared" si="2"/>
        <v>296</v>
      </c>
      <c r="AN47" s="87">
        <f t="shared" si="3"/>
        <v>0</v>
      </c>
    </row>
    <row r="48" spans="1:40" x14ac:dyDescent="0.25">
      <c r="A48" s="4" t="s">
        <v>203</v>
      </c>
      <c r="B48" s="20">
        <v>72</v>
      </c>
      <c r="C48" s="12">
        <v>0</v>
      </c>
      <c r="D48" s="19">
        <v>0</v>
      </c>
      <c r="E48" s="20">
        <v>102</v>
      </c>
      <c r="F48" s="12">
        <v>2</v>
      </c>
      <c r="G48" s="19">
        <v>0</v>
      </c>
      <c r="H48" s="20">
        <v>29</v>
      </c>
      <c r="I48" s="12">
        <v>0</v>
      </c>
      <c r="J48" s="19">
        <v>0</v>
      </c>
      <c r="K48" s="20">
        <v>29</v>
      </c>
      <c r="L48" s="12">
        <v>0</v>
      </c>
      <c r="M48" s="19">
        <v>0</v>
      </c>
      <c r="N48" s="20">
        <v>29</v>
      </c>
      <c r="O48" s="12">
        <v>0</v>
      </c>
      <c r="P48" s="19">
        <v>0</v>
      </c>
      <c r="Q48" s="20">
        <v>29</v>
      </c>
      <c r="R48" s="12">
        <v>0</v>
      </c>
      <c r="S48" s="19">
        <v>0</v>
      </c>
      <c r="T48" s="20">
        <v>29</v>
      </c>
      <c r="U48" s="12">
        <v>0</v>
      </c>
      <c r="V48" s="19">
        <v>0</v>
      </c>
      <c r="W48" s="20">
        <v>29</v>
      </c>
      <c r="X48" s="12">
        <v>0</v>
      </c>
      <c r="Y48" s="19">
        <v>0</v>
      </c>
      <c r="Z48" s="20">
        <v>29</v>
      </c>
      <c r="AA48" s="12">
        <v>0</v>
      </c>
      <c r="AB48" s="19">
        <v>0</v>
      </c>
      <c r="AC48" s="20">
        <v>29</v>
      </c>
      <c r="AD48" s="12">
        <v>0</v>
      </c>
      <c r="AE48" s="19">
        <v>0</v>
      </c>
      <c r="AF48" s="20">
        <v>29</v>
      </c>
      <c r="AG48" s="12">
        <v>0</v>
      </c>
      <c r="AH48" s="19">
        <v>0</v>
      </c>
      <c r="AI48" s="20">
        <v>28</v>
      </c>
      <c r="AJ48" s="12">
        <v>0</v>
      </c>
      <c r="AK48" s="135">
        <v>0</v>
      </c>
      <c r="AL48" s="87">
        <f t="shared" si="1"/>
        <v>463</v>
      </c>
      <c r="AM48" s="87">
        <f t="shared" si="2"/>
        <v>2</v>
      </c>
      <c r="AN48" s="87">
        <f t="shared" si="3"/>
        <v>0</v>
      </c>
    </row>
    <row r="49" spans="1:40" hidden="1" x14ac:dyDescent="0.25">
      <c r="A49" s="4" t="s">
        <v>21</v>
      </c>
      <c r="B49" s="20">
        <v>75</v>
      </c>
      <c r="C49" s="12">
        <v>8</v>
      </c>
      <c r="D49" s="19">
        <v>0</v>
      </c>
      <c r="E49" s="20">
        <v>10</v>
      </c>
      <c r="F49" s="12">
        <v>3</v>
      </c>
      <c r="G49" s="19">
        <v>0</v>
      </c>
      <c r="H49" s="20">
        <v>63</v>
      </c>
      <c r="I49" s="12">
        <v>11</v>
      </c>
      <c r="J49" s="19">
        <v>0</v>
      </c>
      <c r="K49" s="20">
        <v>30</v>
      </c>
      <c r="L49" s="12">
        <v>1</v>
      </c>
      <c r="M49" s="19">
        <v>0</v>
      </c>
      <c r="N49" s="20">
        <v>40</v>
      </c>
      <c r="O49" s="12">
        <v>10</v>
      </c>
      <c r="P49" s="19">
        <v>0</v>
      </c>
      <c r="Q49" s="20">
        <v>85</v>
      </c>
      <c r="R49" s="12">
        <v>8</v>
      </c>
      <c r="S49" s="19">
        <v>0</v>
      </c>
      <c r="T49" s="20">
        <v>40</v>
      </c>
      <c r="U49" s="12">
        <v>10</v>
      </c>
      <c r="V49" s="19">
        <v>0</v>
      </c>
      <c r="W49" s="20">
        <v>40</v>
      </c>
      <c r="X49" s="12">
        <v>10</v>
      </c>
      <c r="Y49" s="19">
        <v>0</v>
      </c>
      <c r="Z49" s="20">
        <v>40</v>
      </c>
      <c r="AA49" s="12">
        <v>10</v>
      </c>
      <c r="AB49" s="19">
        <v>0</v>
      </c>
      <c r="AC49" s="20">
        <v>40</v>
      </c>
      <c r="AD49" s="12">
        <v>10</v>
      </c>
      <c r="AE49" s="19">
        <v>0</v>
      </c>
      <c r="AF49" s="20">
        <v>40</v>
      </c>
      <c r="AG49" s="12">
        <v>10</v>
      </c>
      <c r="AH49" s="19">
        <v>0</v>
      </c>
      <c r="AI49" s="20">
        <v>0</v>
      </c>
      <c r="AJ49" s="12">
        <v>0</v>
      </c>
      <c r="AK49" s="135">
        <v>0</v>
      </c>
      <c r="AL49" s="87">
        <f t="shared" si="1"/>
        <v>503</v>
      </c>
      <c r="AM49" s="87">
        <f t="shared" si="2"/>
        <v>91</v>
      </c>
      <c r="AN49" s="87">
        <f t="shared" si="3"/>
        <v>0</v>
      </c>
    </row>
    <row r="50" spans="1:40" hidden="1" x14ac:dyDescent="0.25">
      <c r="A50" s="4" t="s">
        <v>26</v>
      </c>
      <c r="B50" s="20" t="s">
        <v>76</v>
      </c>
      <c r="C50" s="12" t="s">
        <v>76</v>
      </c>
      <c r="D50" s="19" t="s">
        <v>76</v>
      </c>
      <c r="E50" s="20" t="s">
        <v>76</v>
      </c>
      <c r="F50" s="12" t="s">
        <v>76</v>
      </c>
      <c r="G50" s="19" t="s">
        <v>76</v>
      </c>
      <c r="H50" s="20">
        <v>3</v>
      </c>
      <c r="I50" s="12">
        <v>0</v>
      </c>
      <c r="J50" s="19">
        <v>0</v>
      </c>
      <c r="K50" s="20">
        <v>0</v>
      </c>
      <c r="L50" s="12">
        <v>0</v>
      </c>
      <c r="M50" s="19">
        <v>0</v>
      </c>
      <c r="N50" s="20">
        <v>15</v>
      </c>
      <c r="O50" s="12">
        <v>0</v>
      </c>
      <c r="P50" s="19">
        <v>0</v>
      </c>
      <c r="Q50" s="20">
        <v>4</v>
      </c>
      <c r="R50" s="12">
        <v>0</v>
      </c>
      <c r="S50" s="19">
        <v>0</v>
      </c>
      <c r="T50" s="20">
        <v>14</v>
      </c>
      <c r="U50" s="12">
        <v>0</v>
      </c>
      <c r="V50" s="19">
        <v>0</v>
      </c>
      <c r="W50" s="20">
        <v>11</v>
      </c>
      <c r="X50" s="12">
        <v>0</v>
      </c>
      <c r="Y50" s="19">
        <v>0</v>
      </c>
      <c r="Z50" s="20">
        <v>3</v>
      </c>
      <c r="AA50" s="12">
        <v>0</v>
      </c>
      <c r="AB50" s="19">
        <v>0</v>
      </c>
      <c r="AC50" s="20">
        <v>1</v>
      </c>
      <c r="AD50" s="12">
        <v>0</v>
      </c>
      <c r="AE50" s="19">
        <v>0</v>
      </c>
      <c r="AF50" s="20">
        <v>12</v>
      </c>
      <c r="AG50" s="12">
        <v>0</v>
      </c>
      <c r="AH50" s="19">
        <v>0</v>
      </c>
      <c r="AI50" s="20">
        <v>45</v>
      </c>
      <c r="AJ50" s="12">
        <v>0</v>
      </c>
      <c r="AK50" s="135">
        <v>0</v>
      </c>
      <c r="AL50" s="87">
        <f t="shared" si="1"/>
        <v>108</v>
      </c>
      <c r="AM50" s="87">
        <f t="shared" si="2"/>
        <v>0</v>
      </c>
      <c r="AN50" s="87">
        <f t="shared" si="3"/>
        <v>0</v>
      </c>
    </row>
    <row r="51" spans="1:40" hidden="1" x14ac:dyDescent="0.25">
      <c r="A51" s="4" t="s">
        <v>80</v>
      </c>
      <c r="B51" s="20"/>
      <c r="C51" s="12"/>
      <c r="D51" s="19"/>
      <c r="E51" s="11"/>
      <c r="F51" s="12"/>
      <c r="G51" s="19"/>
      <c r="H51" s="11"/>
      <c r="I51" s="12"/>
      <c r="J51" s="19"/>
      <c r="K51" s="11"/>
      <c r="L51" s="12"/>
      <c r="M51" s="19"/>
      <c r="N51" s="9"/>
      <c r="O51" s="27"/>
      <c r="P51" s="22"/>
      <c r="Q51" s="26"/>
      <c r="R51" s="27"/>
      <c r="S51" s="22"/>
      <c r="T51" s="26"/>
      <c r="U51" s="27"/>
      <c r="V51" s="22"/>
      <c r="W51" s="26"/>
      <c r="X51" s="27"/>
      <c r="Y51" s="22"/>
      <c r="Z51" s="26"/>
      <c r="AA51" s="27"/>
      <c r="AB51" s="22"/>
      <c r="AC51" s="26"/>
      <c r="AD51" s="27"/>
      <c r="AE51" s="22"/>
      <c r="AF51" s="26"/>
      <c r="AG51" s="27"/>
      <c r="AH51" s="22"/>
      <c r="AI51" s="26"/>
      <c r="AJ51" s="27"/>
      <c r="AK51" s="65"/>
      <c r="AL51" s="87">
        <f t="shared" si="1"/>
        <v>0</v>
      </c>
      <c r="AM51" s="87">
        <f t="shared" si="2"/>
        <v>0</v>
      </c>
      <c r="AN51" s="87">
        <f t="shared" si="3"/>
        <v>0</v>
      </c>
    </row>
    <row r="52" spans="1:40" hidden="1" x14ac:dyDescent="0.25">
      <c r="A52" s="14" t="s">
        <v>23</v>
      </c>
      <c r="B52" s="18" t="s">
        <v>76</v>
      </c>
      <c r="C52" s="10" t="s">
        <v>76</v>
      </c>
      <c r="D52" s="19" t="s">
        <v>76</v>
      </c>
      <c r="E52" s="18" t="s">
        <v>76</v>
      </c>
      <c r="F52" s="10" t="s">
        <v>76</v>
      </c>
      <c r="G52" s="22" t="s">
        <v>76</v>
      </c>
      <c r="H52" s="18" t="s">
        <v>76</v>
      </c>
      <c r="I52" s="10" t="s">
        <v>76</v>
      </c>
      <c r="J52" s="22" t="s">
        <v>76</v>
      </c>
      <c r="K52" s="18" t="s">
        <v>76</v>
      </c>
      <c r="L52" s="10" t="s">
        <v>76</v>
      </c>
      <c r="M52" s="22" t="s">
        <v>76</v>
      </c>
      <c r="N52" s="18" t="s">
        <v>76</v>
      </c>
      <c r="O52" s="10" t="s">
        <v>76</v>
      </c>
      <c r="P52" s="22" t="s">
        <v>76</v>
      </c>
      <c r="Q52" s="18" t="s">
        <v>76</v>
      </c>
      <c r="R52" s="10" t="s">
        <v>76</v>
      </c>
      <c r="S52" s="22" t="s">
        <v>76</v>
      </c>
      <c r="T52" s="18" t="s">
        <v>76</v>
      </c>
      <c r="U52" s="10" t="s">
        <v>76</v>
      </c>
      <c r="V52" s="22" t="s">
        <v>76</v>
      </c>
      <c r="W52" s="18" t="s">
        <v>76</v>
      </c>
      <c r="X52" s="10" t="s">
        <v>76</v>
      </c>
      <c r="Y52" s="22" t="s">
        <v>76</v>
      </c>
      <c r="Z52" s="18">
        <v>0</v>
      </c>
      <c r="AA52" s="10">
        <v>0</v>
      </c>
      <c r="AB52" s="22">
        <v>0</v>
      </c>
      <c r="AC52" s="18">
        <v>0</v>
      </c>
      <c r="AD52" s="10">
        <v>0</v>
      </c>
      <c r="AE52" s="22">
        <v>0</v>
      </c>
      <c r="AF52" s="18">
        <v>8</v>
      </c>
      <c r="AG52" s="10">
        <v>0</v>
      </c>
      <c r="AH52" s="22">
        <v>0</v>
      </c>
      <c r="AI52" s="18">
        <v>0</v>
      </c>
      <c r="AJ52" s="10">
        <v>0</v>
      </c>
      <c r="AK52" s="65">
        <v>0</v>
      </c>
      <c r="AL52" s="87">
        <f t="shared" si="1"/>
        <v>8</v>
      </c>
      <c r="AM52" s="87">
        <f t="shared" si="2"/>
        <v>0</v>
      </c>
      <c r="AN52" s="87">
        <f t="shared" si="3"/>
        <v>0</v>
      </c>
    </row>
    <row r="53" spans="1:40" hidden="1" x14ac:dyDescent="0.25">
      <c r="A53" s="4" t="s">
        <v>51</v>
      </c>
      <c r="B53" s="20" t="s">
        <v>76</v>
      </c>
      <c r="C53" s="12" t="s">
        <v>76</v>
      </c>
      <c r="D53" s="19" t="s">
        <v>76</v>
      </c>
      <c r="E53" s="11" t="s">
        <v>76</v>
      </c>
      <c r="F53" s="12" t="s">
        <v>76</v>
      </c>
      <c r="G53" s="19" t="s">
        <v>76</v>
      </c>
      <c r="H53" s="11" t="s">
        <v>76</v>
      </c>
      <c r="I53" s="12" t="s">
        <v>76</v>
      </c>
      <c r="J53" s="19" t="s">
        <v>76</v>
      </c>
      <c r="K53" s="11" t="s">
        <v>76</v>
      </c>
      <c r="L53" s="12" t="s">
        <v>76</v>
      </c>
      <c r="M53" s="19" t="s">
        <v>76</v>
      </c>
      <c r="N53" s="11" t="s">
        <v>76</v>
      </c>
      <c r="O53" s="12" t="s">
        <v>76</v>
      </c>
      <c r="P53" s="19" t="s">
        <v>76</v>
      </c>
      <c r="Q53" s="11" t="s">
        <v>76</v>
      </c>
      <c r="R53" s="12" t="s">
        <v>76</v>
      </c>
      <c r="S53" s="19" t="s">
        <v>76</v>
      </c>
      <c r="T53" s="11" t="s">
        <v>76</v>
      </c>
      <c r="U53" s="12" t="s">
        <v>76</v>
      </c>
      <c r="V53" s="19" t="s">
        <v>76</v>
      </c>
      <c r="W53" s="11" t="s">
        <v>76</v>
      </c>
      <c r="X53" s="12" t="s">
        <v>76</v>
      </c>
      <c r="Y53" s="19" t="s">
        <v>76</v>
      </c>
      <c r="Z53" s="11">
        <v>140</v>
      </c>
      <c r="AA53" s="12">
        <v>0</v>
      </c>
      <c r="AB53" s="19">
        <v>0</v>
      </c>
      <c r="AC53" s="11">
        <v>141</v>
      </c>
      <c r="AD53" s="12">
        <v>1</v>
      </c>
      <c r="AE53" s="19">
        <v>0</v>
      </c>
      <c r="AF53" s="11">
        <v>112</v>
      </c>
      <c r="AG53" s="12">
        <v>3</v>
      </c>
      <c r="AH53" s="19">
        <v>0</v>
      </c>
      <c r="AI53" s="11">
        <v>92</v>
      </c>
      <c r="AJ53" s="12">
        <v>3</v>
      </c>
      <c r="AK53" s="135">
        <v>0</v>
      </c>
      <c r="AL53" s="87">
        <f t="shared" si="1"/>
        <v>485</v>
      </c>
      <c r="AM53" s="87">
        <f t="shared" si="2"/>
        <v>7</v>
      </c>
      <c r="AN53" s="87">
        <f t="shared" si="3"/>
        <v>0</v>
      </c>
    </row>
    <row r="54" spans="1:40" hidden="1" x14ac:dyDescent="0.25">
      <c r="A54" s="4" t="s">
        <v>36</v>
      </c>
      <c r="B54" s="20"/>
      <c r="C54" s="12"/>
      <c r="D54" s="19"/>
      <c r="E54" s="11"/>
      <c r="F54" s="12"/>
      <c r="G54" s="19"/>
      <c r="H54" s="11"/>
      <c r="I54" s="12"/>
      <c r="J54" s="19"/>
      <c r="K54" s="11"/>
      <c r="L54" s="12"/>
      <c r="M54" s="19"/>
      <c r="N54" s="9"/>
      <c r="O54" s="27"/>
      <c r="P54" s="22"/>
      <c r="Q54" s="26"/>
      <c r="R54" s="27"/>
      <c r="S54" s="22"/>
      <c r="T54" s="26"/>
      <c r="U54" s="27"/>
      <c r="V54" s="22"/>
      <c r="W54" s="26"/>
      <c r="X54" s="27"/>
      <c r="Y54" s="22"/>
      <c r="Z54" s="26"/>
      <c r="AA54" s="27"/>
      <c r="AB54" s="22"/>
      <c r="AC54" s="26"/>
      <c r="AD54" s="27"/>
      <c r="AE54" s="22"/>
      <c r="AF54" s="26"/>
      <c r="AG54" s="27"/>
      <c r="AH54" s="22"/>
      <c r="AI54" s="26"/>
      <c r="AJ54" s="27"/>
      <c r="AK54" s="65"/>
      <c r="AL54" s="87">
        <f t="shared" si="1"/>
        <v>0</v>
      </c>
      <c r="AM54" s="87">
        <f t="shared" si="2"/>
        <v>0</v>
      </c>
      <c r="AN54" s="87">
        <f t="shared" si="3"/>
        <v>0</v>
      </c>
    </row>
    <row r="55" spans="1:40" hidden="1" x14ac:dyDescent="0.25">
      <c r="A55" s="4" t="s">
        <v>75</v>
      </c>
      <c r="B55" s="20"/>
      <c r="C55" s="12"/>
      <c r="D55" s="19"/>
      <c r="E55" s="11"/>
      <c r="F55" s="12"/>
      <c r="G55" s="19"/>
      <c r="H55" s="11"/>
      <c r="I55" s="12"/>
      <c r="J55" s="19"/>
      <c r="K55" s="11"/>
      <c r="L55" s="12"/>
      <c r="M55" s="19"/>
      <c r="N55" s="9"/>
      <c r="O55" s="27"/>
      <c r="P55" s="22"/>
      <c r="Q55" s="26"/>
      <c r="R55" s="27"/>
      <c r="S55" s="22"/>
      <c r="T55" s="26"/>
      <c r="U55" s="27"/>
      <c r="V55" s="22"/>
      <c r="W55" s="26"/>
      <c r="X55" s="27"/>
      <c r="Y55" s="22"/>
      <c r="Z55" s="26"/>
      <c r="AA55" s="27"/>
      <c r="AB55" s="22"/>
      <c r="AC55" s="26"/>
      <c r="AD55" s="27"/>
      <c r="AE55" s="22"/>
      <c r="AF55" s="26"/>
      <c r="AG55" s="27"/>
      <c r="AH55" s="22"/>
      <c r="AI55" s="26"/>
      <c r="AJ55" s="27"/>
      <c r="AK55" s="65"/>
      <c r="AL55" s="87">
        <f t="shared" si="1"/>
        <v>0</v>
      </c>
      <c r="AM55" s="87">
        <f t="shared" si="2"/>
        <v>0</v>
      </c>
      <c r="AN55" s="87">
        <f t="shared" si="3"/>
        <v>0</v>
      </c>
    </row>
    <row r="56" spans="1:40" hidden="1" x14ac:dyDescent="0.25">
      <c r="A56" s="4" t="s">
        <v>162</v>
      </c>
      <c r="B56" s="20">
        <v>1</v>
      </c>
      <c r="C56" s="12" t="s">
        <v>76</v>
      </c>
      <c r="D56" s="19" t="s">
        <v>76</v>
      </c>
      <c r="E56" s="11">
        <v>0</v>
      </c>
      <c r="F56" s="12" t="s">
        <v>76</v>
      </c>
      <c r="G56" s="19" t="s">
        <v>76</v>
      </c>
      <c r="H56" s="11">
        <v>3</v>
      </c>
      <c r="I56" s="12" t="s">
        <v>76</v>
      </c>
      <c r="J56" s="19" t="s">
        <v>76</v>
      </c>
      <c r="K56" s="11">
        <v>3</v>
      </c>
      <c r="L56" s="12" t="s">
        <v>76</v>
      </c>
      <c r="M56" s="19" t="s">
        <v>76</v>
      </c>
      <c r="N56" s="11">
        <v>5</v>
      </c>
      <c r="O56" s="12" t="s">
        <v>76</v>
      </c>
      <c r="P56" s="19" t="s">
        <v>76</v>
      </c>
      <c r="Q56" s="11">
        <v>1</v>
      </c>
      <c r="R56" s="12" t="s">
        <v>76</v>
      </c>
      <c r="S56" s="19" t="s">
        <v>76</v>
      </c>
      <c r="T56" s="11">
        <v>4</v>
      </c>
      <c r="U56" s="12" t="s">
        <v>76</v>
      </c>
      <c r="V56" s="19" t="s">
        <v>76</v>
      </c>
      <c r="W56" s="11">
        <v>0</v>
      </c>
      <c r="X56" s="12" t="s">
        <v>76</v>
      </c>
      <c r="Y56" s="19" t="s">
        <v>76</v>
      </c>
      <c r="Z56" s="11">
        <v>1</v>
      </c>
      <c r="AA56" s="12" t="s">
        <v>76</v>
      </c>
      <c r="AB56" s="19" t="s">
        <v>76</v>
      </c>
      <c r="AC56" s="11">
        <v>1</v>
      </c>
      <c r="AD56" s="12" t="s">
        <v>76</v>
      </c>
      <c r="AE56" s="19" t="s">
        <v>76</v>
      </c>
      <c r="AF56" s="11">
        <v>0</v>
      </c>
      <c r="AG56" s="12" t="s">
        <v>76</v>
      </c>
      <c r="AH56" s="19" t="s">
        <v>76</v>
      </c>
      <c r="AI56" s="11">
        <v>8</v>
      </c>
      <c r="AJ56" s="12" t="s">
        <v>76</v>
      </c>
      <c r="AK56" s="135" t="s">
        <v>76</v>
      </c>
      <c r="AL56" s="87">
        <f t="shared" si="1"/>
        <v>27</v>
      </c>
      <c r="AM56" s="87">
        <f t="shared" si="2"/>
        <v>0</v>
      </c>
      <c r="AN56" s="87">
        <f t="shared" si="3"/>
        <v>0</v>
      </c>
    </row>
    <row r="57" spans="1:40" hidden="1" x14ac:dyDescent="0.25">
      <c r="A57" s="4" t="s">
        <v>198</v>
      </c>
      <c r="B57" s="20" t="s">
        <v>76</v>
      </c>
      <c r="C57" s="12" t="s">
        <v>76</v>
      </c>
      <c r="D57" s="19" t="s">
        <v>76</v>
      </c>
      <c r="E57" s="11">
        <v>0</v>
      </c>
      <c r="F57" s="12" t="s">
        <v>76</v>
      </c>
      <c r="G57" s="19" t="s">
        <v>76</v>
      </c>
      <c r="H57" s="11">
        <v>0</v>
      </c>
      <c r="I57" s="12" t="s">
        <v>76</v>
      </c>
      <c r="J57" s="19" t="s">
        <v>76</v>
      </c>
      <c r="K57" s="11">
        <v>0</v>
      </c>
      <c r="L57" s="12" t="s">
        <v>76</v>
      </c>
      <c r="M57" s="19" t="s">
        <v>76</v>
      </c>
      <c r="N57" s="11">
        <v>0</v>
      </c>
      <c r="O57" s="12" t="s">
        <v>76</v>
      </c>
      <c r="P57" s="19" t="s">
        <v>76</v>
      </c>
      <c r="Q57" s="11">
        <v>0</v>
      </c>
      <c r="R57" s="12" t="s">
        <v>76</v>
      </c>
      <c r="S57" s="19" t="s">
        <v>76</v>
      </c>
      <c r="T57" s="11">
        <v>0</v>
      </c>
      <c r="U57" s="12" t="s">
        <v>76</v>
      </c>
      <c r="V57" s="19" t="s">
        <v>76</v>
      </c>
      <c r="W57" s="11">
        <v>0</v>
      </c>
      <c r="X57" s="12" t="s">
        <v>76</v>
      </c>
      <c r="Y57" s="19" t="s">
        <v>76</v>
      </c>
      <c r="Z57" s="11">
        <v>0</v>
      </c>
      <c r="AA57" s="12" t="s">
        <v>76</v>
      </c>
      <c r="AB57" s="19" t="s">
        <v>76</v>
      </c>
      <c r="AC57" s="11">
        <v>0</v>
      </c>
      <c r="AD57" s="12" t="s">
        <v>76</v>
      </c>
      <c r="AE57" s="19" t="s">
        <v>76</v>
      </c>
      <c r="AF57" s="11">
        <v>0</v>
      </c>
      <c r="AG57" s="12" t="s">
        <v>76</v>
      </c>
      <c r="AH57" s="19" t="s">
        <v>76</v>
      </c>
      <c r="AI57" s="11">
        <v>0</v>
      </c>
      <c r="AJ57" s="12" t="s">
        <v>76</v>
      </c>
      <c r="AK57" s="135" t="s">
        <v>76</v>
      </c>
      <c r="AL57" s="87">
        <f t="shared" si="1"/>
        <v>0</v>
      </c>
      <c r="AM57" s="87">
        <f t="shared" si="2"/>
        <v>0</v>
      </c>
      <c r="AN57" s="87">
        <f t="shared" si="3"/>
        <v>0</v>
      </c>
    </row>
    <row r="58" spans="1:40" hidden="1" x14ac:dyDescent="0.25">
      <c r="A58" s="14" t="s">
        <v>103</v>
      </c>
      <c r="B58" s="18">
        <v>7</v>
      </c>
      <c r="C58" s="10">
        <v>0</v>
      </c>
      <c r="D58" s="19">
        <v>0</v>
      </c>
      <c r="E58" s="9">
        <v>7</v>
      </c>
      <c r="F58" s="10">
        <v>0</v>
      </c>
      <c r="G58" s="22">
        <v>0</v>
      </c>
      <c r="H58" s="9">
        <v>22</v>
      </c>
      <c r="I58" s="10">
        <v>0</v>
      </c>
      <c r="J58" s="22">
        <v>0</v>
      </c>
      <c r="K58" s="9">
        <v>3</v>
      </c>
      <c r="L58" s="10">
        <v>0</v>
      </c>
      <c r="M58" s="22">
        <v>0</v>
      </c>
      <c r="N58" s="9">
        <v>2</v>
      </c>
      <c r="O58" s="10">
        <v>0</v>
      </c>
      <c r="P58" s="22">
        <v>0</v>
      </c>
      <c r="Q58" s="9">
        <v>12</v>
      </c>
      <c r="R58" s="10">
        <v>0</v>
      </c>
      <c r="S58" s="22">
        <v>0</v>
      </c>
      <c r="T58" s="9">
        <v>12</v>
      </c>
      <c r="U58" s="10">
        <v>0</v>
      </c>
      <c r="V58" s="22">
        <v>0</v>
      </c>
      <c r="W58" s="9">
        <v>10</v>
      </c>
      <c r="X58" s="10">
        <v>0</v>
      </c>
      <c r="Y58" s="22">
        <v>0</v>
      </c>
      <c r="Z58" s="9">
        <v>6</v>
      </c>
      <c r="AA58" s="10">
        <v>0</v>
      </c>
      <c r="AB58" s="22">
        <v>0</v>
      </c>
      <c r="AC58" s="9">
        <v>10</v>
      </c>
      <c r="AD58" s="10">
        <v>0</v>
      </c>
      <c r="AE58" s="22">
        <v>0</v>
      </c>
      <c r="AF58" s="9">
        <v>5</v>
      </c>
      <c r="AG58" s="10">
        <v>0</v>
      </c>
      <c r="AH58" s="22">
        <v>0</v>
      </c>
      <c r="AI58" s="9">
        <v>10</v>
      </c>
      <c r="AJ58" s="10">
        <v>0</v>
      </c>
      <c r="AK58" s="65">
        <v>0</v>
      </c>
      <c r="AL58" s="87">
        <f t="shared" si="1"/>
        <v>106</v>
      </c>
      <c r="AM58" s="87">
        <f t="shared" si="2"/>
        <v>0</v>
      </c>
      <c r="AN58" s="87">
        <f t="shared" si="3"/>
        <v>0</v>
      </c>
    </row>
    <row r="59" spans="1:40" hidden="1" x14ac:dyDescent="0.25">
      <c r="A59" s="4" t="s">
        <v>22</v>
      </c>
      <c r="B59" s="20">
        <v>1</v>
      </c>
      <c r="C59" s="12">
        <v>0</v>
      </c>
      <c r="D59" s="19">
        <v>0</v>
      </c>
      <c r="E59" s="11">
        <v>10</v>
      </c>
      <c r="F59" s="12">
        <v>0</v>
      </c>
      <c r="G59" s="19">
        <v>0</v>
      </c>
      <c r="H59" s="11">
        <v>2</v>
      </c>
      <c r="I59" s="12">
        <v>0</v>
      </c>
      <c r="J59" s="19">
        <v>0</v>
      </c>
      <c r="K59" s="11">
        <v>40</v>
      </c>
      <c r="L59" s="12">
        <v>0</v>
      </c>
      <c r="M59" s="19">
        <v>0</v>
      </c>
      <c r="N59" s="11">
        <v>0</v>
      </c>
      <c r="O59" s="12">
        <v>0</v>
      </c>
      <c r="P59" s="19">
        <v>0</v>
      </c>
      <c r="Q59" s="11">
        <v>36</v>
      </c>
      <c r="R59" s="12">
        <v>0</v>
      </c>
      <c r="S59" s="19">
        <v>0</v>
      </c>
      <c r="T59" s="11">
        <v>0</v>
      </c>
      <c r="U59" s="12">
        <v>0</v>
      </c>
      <c r="V59" s="19">
        <v>0</v>
      </c>
      <c r="W59" s="11">
        <v>39</v>
      </c>
      <c r="X59" s="12">
        <v>1</v>
      </c>
      <c r="Y59" s="19">
        <v>0</v>
      </c>
      <c r="Z59" s="11">
        <v>28</v>
      </c>
      <c r="AA59" s="12">
        <v>1</v>
      </c>
      <c r="AB59" s="19">
        <v>0</v>
      </c>
      <c r="AC59" s="11">
        <v>0</v>
      </c>
      <c r="AD59" s="12">
        <v>0</v>
      </c>
      <c r="AE59" s="19">
        <v>0</v>
      </c>
      <c r="AF59" s="11">
        <v>2</v>
      </c>
      <c r="AG59" s="12">
        <v>0</v>
      </c>
      <c r="AH59" s="19">
        <v>0</v>
      </c>
      <c r="AI59" s="11">
        <v>52</v>
      </c>
      <c r="AJ59" s="12">
        <v>1</v>
      </c>
      <c r="AK59" s="135">
        <v>0</v>
      </c>
      <c r="AL59" s="87">
        <f t="shared" si="1"/>
        <v>210</v>
      </c>
      <c r="AM59" s="87">
        <f t="shared" si="2"/>
        <v>3</v>
      </c>
      <c r="AN59" s="87">
        <f t="shared" si="3"/>
        <v>0</v>
      </c>
    </row>
    <row r="60" spans="1:40" hidden="1" x14ac:dyDescent="0.25">
      <c r="A60" s="14" t="s">
        <v>17</v>
      </c>
      <c r="B60" s="18">
        <v>61</v>
      </c>
      <c r="C60" s="10">
        <v>2</v>
      </c>
      <c r="D60" s="19">
        <v>0</v>
      </c>
      <c r="E60" s="9">
        <v>83</v>
      </c>
      <c r="F60" s="10">
        <v>4</v>
      </c>
      <c r="G60" s="22">
        <v>0</v>
      </c>
      <c r="H60" s="9">
        <v>75</v>
      </c>
      <c r="I60" s="10">
        <v>6</v>
      </c>
      <c r="J60" s="22">
        <v>0</v>
      </c>
      <c r="K60" s="9">
        <v>53</v>
      </c>
      <c r="L60" s="10">
        <v>0</v>
      </c>
      <c r="M60" s="22">
        <v>0</v>
      </c>
      <c r="N60" s="9">
        <v>53</v>
      </c>
      <c r="O60" s="10">
        <v>0</v>
      </c>
      <c r="P60" s="22">
        <v>0</v>
      </c>
      <c r="Q60" s="9">
        <v>53</v>
      </c>
      <c r="R60" s="10">
        <v>0</v>
      </c>
      <c r="S60" s="22">
        <v>0</v>
      </c>
      <c r="T60" s="9">
        <v>53</v>
      </c>
      <c r="U60" s="10">
        <v>0</v>
      </c>
      <c r="V60" s="22">
        <v>0</v>
      </c>
      <c r="W60" s="9">
        <v>52</v>
      </c>
      <c r="X60" s="10">
        <v>0</v>
      </c>
      <c r="Y60" s="22">
        <v>0</v>
      </c>
      <c r="Z60" s="9">
        <v>52</v>
      </c>
      <c r="AA60" s="10">
        <v>0</v>
      </c>
      <c r="AB60" s="22">
        <v>0</v>
      </c>
      <c r="AC60" s="9">
        <v>93</v>
      </c>
      <c r="AD60" s="10">
        <v>3</v>
      </c>
      <c r="AE60" s="22">
        <v>0</v>
      </c>
      <c r="AF60" s="9">
        <v>60</v>
      </c>
      <c r="AG60" s="10">
        <v>2</v>
      </c>
      <c r="AH60" s="22">
        <v>0</v>
      </c>
      <c r="AI60" s="9">
        <v>42</v>
      </c>
      <c r="AJ60" s="10">
        <v>7</v>
      </c>
      <c r="AK60" s="65">
        <v>0</v>
      </c>
      <c r="AL60" s="87">
        <f t="shared" si="1"/>
        <v>730</v>
      </c>
      <c r="AM60" s="87">
        <f t="shared" si="2"/>
        <v>24</v>
      </c>
      <c r="AN60" s="87">
        <f t="shared" si="3"/>
        <v>0</v>
      </c>
    </row>
    <row r="61" spans="1:40" hidden="1" x14ac:dyDescent="0.25">
      <c r="A61" s="14" t="s">
        <v>56</v>
      </c>
      <c r="B61" s="20"/>
      <c r="C61" s="12"/>
      <c r="D61" s="19"/>
      <c r="E61" s="11"/>
      <c r="F61" s="12"/>
      <c r="G61" s="19"/>
      <c r="H61" s="9"/>
      <c r="I61" s="10"/>
      <c r="J61" s="22"/>
      <c r="K61" s="9"/>
      <c r="L61" s="10"/>
      <c r="M61" s="22"/>
      <c r="N61" s="9"/>
      <c r="O61" s="10"/>
      <c r="P61" s="22"/>
      <c r="Q61" s="9"/>
      <c r="R61" s="10"/>
      <c r="S61" s="22"/>
      <c r="T61" s="9"/>
      <c r="U61" s="10"/>
      <c r="V61" s="22"/>
      <c r="W61" s="9"/>
      <c r="X61" s="10"/>
      <c r="Y61" s="22"/>
      <c r="Z61" s="9"/>
      <c r="AA61" s="10"/>
      <c r="AB61" s="22"/>
      <c r="AC61" s="9"/>
      <c r="AD61" s="10"/>
      <c r="AE61" s="22"/>
      <c r="AF61" s="9"/>
      <c r="AG61" s="10"/>
      <c r="AH61" s="22"/>
      <c r="AI61" s="9"/>
      <c r="AJ61" s="10"/>
      <c r="AK61" s="65"/>
      <c r="AL61" s="87">
        <f t="shared" si="1"/>
        <v>0</v>
      </c>
      <c r="AM61" s="87">
        <f t="shared" si="2"/>
        <v>0</v>
      </c>
      <c r="AN61" s="87">
        <f t="shared" si="3"/>
        <v>0</v>
      </c>
    </row>
    <row r="62" spans="1:40" hidden="1" x14ac:dyDescent="0.25">
      <c r="A62" s="4" t="s">
        <v>37</v>
      </c>
      <c r="B62" s="20">
        <v>23</v>
      </c>
      <c r="C62" s="12">
        <v>2</v>
      </c>
      <c r="D62" s="19">
        <v>0</v>
      </c>
      <c r="E62" s="11">
        <v>31</v>
      </c>
      <c r="F62" s="12">
        <v>1</v>
      </c>
      <c r="G62" s="19">
        <v>0</v>
      </c>
      <c r="H62" s="11">
        <v>36</v>
      </c>
      <c r="I62" s="12">
        <v>4</v>
      </c>
      <c r="J62" s="19">
        <v>0</v>
      </c>
      <c r="K62" s="11">
        <v>34</v>
      </c>
      <c r="L62" s="12">
        <v>2</v>
      </c>
      <c r="M62" s="19">
        <v>0</v>
      </c>
      <c r="N62" s="11">
        <v>15</v>
      </c>
      <c r="O62" s="12">
        <v>4</v>
      </c>
      <c r="P62" s="19">
        <v>0</v>
      </c>
      <c r="Q62" s="11">
        <v>15</v>
      </c>
      <c r="R62" s="12">
        <v>3</v>
      </c>
      <c r="S62" s="19">
        <v>0</v>
      </c>
      <c r="T62" s="11">
        <v>23</v>
      </c>
      <c r="U62" s="12">
        <v>4</v>
      </c>
      <c r="V62" s="19">
        <v>0</v>
      </c>
      <c r="W62" s="11">
        <v>10</v>
      </c>
      <c r="X62" s="12">
        <v>1</v>
      </c>
      <c r="Y62" s="19">
        <v>0</v>
      </c>
      <c r="Z62" s="11">
        <v>8</v>
      </c>
      <c r="AA62" s="12">
        <v>2</v>
      </c>
      <c r="AB62" s="19">
        <v>0</v>
      </c>
      <c r="AC62" s="11">
        <v>10</v>
      </c>
      <c r="AD62" s="12">
        <v>2</v>
      </c>
      <c r="AE62" s="19">
        <v>0</v>
      </c>
      <c r="AF62" s="11">
        <v>6</v>
      </c>
      <c r="AG62" s="12">
        <v>1</v>
      </c>
      <c r="AH62" s="19">
        <v>0</v>
      </c>
      <c r="AI62" s="11">
        <v>5</v>
      </c>
      <c r="AJ62" s="12">
        <v>0</v>
      </c>
      <c r="AK62" s="135">
        <v>0</v>
      </c>
      <c r="AL62" s="87">
        <f t="shared" si="1"/>
        <v>216</v>
      </c>
      <c r="AM62" s="87">
        <f t="shared" si="2"/>
        <v>26</v>
      </c>
      <c r="AN62" s="87">
        <f t="shared" si="3"/>
        <v>0</v>
      </c>
    </row>
    <row r="63" spans="1:40" hidden="1" x14ac:dyDescent="0.25">
      <c r="A63" s="14" t="s">
        <v>32</v>
      </c>
      <c r="B63" s="18" t="s">
        <v>76</v>
      </c>
      <c r="C63" s="10" t="s">
        <v>76</v>
      </c>
      <c r="D63" s="19" t="s">
        <v>76</v>
      </c>
      <c r="E63" s="9" t="s">
        <v>76</v>
      </c>
      <c r="F63" s="10" t="s">
        <v>76</v>
      </c>
      <c r="G63" s="22" t="s">
        <v>76</v>
      </c>
      <c r="H63" s="9" t="s">
        <v>76</v>
      </c>
      <c r="I63" s="10" t="s">
        <v>76</v>
      </c>
      <c r="J63" s="22" t="s">
        <v>76</v>
      </c>
      <c r="K63" s="9" t="s">
        <v>76</v>
      </c>
      <c r="L63" s="10" t="s">
        <v>76</v>
      </c>
      <c r="M63" s="22" t="s">
        <v>76</v>
      </c>
      <c r="N63" s="9" t="s">
        <v>76</v>
      </c>
      <c r="O63" s="10" t="s">
        <v>76</v>
      </c>
      <c r="P63" s="22" t="s">
        <v>76</v>
      </c>
      <c r="Q63" s="9">
        <v>9</v>
      </c>
      <c r="R63" s="10">
        <v>0</v>
      </c>
      <c r="S63" s="22">
        <v>0</v>
      </c>
      <c r="T63" s="9">
        <v>9</v>
      </c>
      <c r="U63" s="10">
        <v>0</v>
      </c>
      <c r="V63" s="22">
        <v>0</v>
      </c>
      <c r="W63" s="9">
        <v>9</v>
      </c>
      <c r="X63" s="10">
        <v>0</v>
      </c>
      <c r="Y63" s="22">
        <v>0</v>
      </c>
      <c r="Z63" s="9">
        <v>9</v>
      </c>
      <c r="AA63" s="10">
        <v>0</v>
      </c>
      <c r="AB63" s="22">
        <v>0</v>
      </c>
      <c r="AC63" s="9">
        <v>9</v>
      </c>
      <c r="AD63" s="10">
        <v>0</v>
      </c>
      <c r="AE63" s="22">
        <v>0</v>
      </c>
      <c r="AF63" s="9">
        <v>9</v>
      </c>
      <c r="AG63" s="10">
        <v>0</v>
      </c>
      <c r="AH63" s="22">
        <v>0</v>
      </c>
      <c r="AI63" s="9">
        <v>8</v>
      </c>
      <c r="AJ63" s="10">
        <v>0</v>
      </c>
      <c r="AK63" s="65">
        <v>0</v>
      </c>
      <c r="AL63" s="87">
        <f t="shared" si="1"/>
        <v>62</v>
      </c>
      <c r="AM63" s="87">
        <f t="shared" si="2"/>
        <v>0</v>
      </c>
      <c r="AN63" s="87">
        <f t="shared" si="3"/>
        <v>0</v>
      </c>
    </row>
    <row r="64" spans="1:40" hidden="1" x14ac:dyDescent="0.25">
      <c r="A64" s="4" t="s">
        <v>18</v>
      </c>
      <c r="B64" s="20">
        <v>21</v>
      </c>
      <c r="C64" s="12">
        <v>0</v>
      </c>
      <c r="D64" s="19">
        <v>0</v>
      </c>
      <c r="E64" s="11">
        <v>37</v>
      </c>
      <c r="F64" s="12">
        <v>0</v>
      </c>
      <c r="G64" s="19">
        <v>0</v>
      </c>
      <c r="H64" s="11">
        <v>7</v>
      </c>
      <c r="I64" s="12">
        <v>0</v>
      </c>
      <c r="J64" s="19">
        <v>0</v>
      </c>
      <c r="K64" s="11">
        <v>7</v>
      </c>
      <c r="L64" s="12">
        <v>0</v>
      </c>
      <c r="M64" s="19">
        <v>0</v>
      </c>
      <c r="N64" s="11">
        <v>8</v>
      </c>
      <c r="O64" s="12">
        <v>0</v>
      </c>
      <c r="P64" s="19">
        <v>0</v>
      </c>
      <c r="Q64" s="11">
        <v>3</v>
      </c>
      <c r="R64" s="12">
        <v>1</v>
      </c>
      <c r="S64" s="19">
        <v>0</v>
      </c>
      <c r="T64" s="11">
        <v>5</v>
      </c>
      <c r="U64" s="12">
        <v>1</v>
      </c>
      <c r="V64" s="19">
        <v>0</v>
      </c>
      <c r="W64" s="11">
        <v>31</v>
      </c>
      <c r="X64" s="12">
        <v>0</v>
      </c>
      <c r="Y64" s="19">
        <v>0</v>
      </c>
      <c r="Z64" s="11">
        <v>6</v>
      </c>
      <c r="AA64" s="12">
        <v>0</v>
      </c>
      <c r="AB64" s="19">
        <v>0</v>
      </c>
      <c r="AC64" s="11">
        <v>18</v>
      </c>
      <c r="AD64" s="12">
        <v>0</v>
      </c>
      <c r="AE64" s="19">
        <v>0</v>
      </c>
      <c r="AF64" s="11">
        <v>23</v>
      </c>
      <c r="AG64" s="12">
        <v>0</v>
      </c>
      <c r="AH64" s="19">
        <v>0</v>
      </c>
      <c r="AI64" s="11">
        <v>6</v>
      </c>
      <c r="AJ64" s="12">
        <v>0</v>
      </c>
      <c r="AK64" s="135">
        <v>0</v>
      </c>
      <c r="AL64" s="87">
        <f t="shared" si="1"/>
        <v>172</v>
      </c>
      <c r="AM64" s="87">
        <f t="shared" si="2"/>
        <v>2</v>
      </c>
      <c r="AN64" s="87">
        <f t="shared" si="3"/>
        <v>0</v>
      </c>
    </row>
    <row r="65" spans="1:40" hidden="1" x14ac:dyDescent="0.25">
      <c r="A65" s="4" t="s">
        <v>55</v>
      </c>
      <c r="B65" s="20">
        <v>140</v>
      </c>
      <c r="C65" s="12">
        <v>89</v>
      </c>
      <c r="D65" s="19">
        <v>0</v>
      </c>
      <c r="E65" s="11">
        <v>94</v>
      </c>
      <c r="F65" s="12">
        <v>54</v>
      </c>
      <c r="G65" s="19">
        <v>0</v>
      </c>
      <c r="H65" s="11">
        <v>92</v>
      </c>
      <c r="I65" s="12">
        <v>60</v>
      </c>
      <c r="J65" s="19">
        <v>0</v>
      </c>
      <c r="K65" s="11">
        <v>77</v>
      </c>
      <c r="L65" s="12">
        <v>61</v>
      </c>
      <c r="M65" s="19">
        <v>1</v>
      </c>
      <c r="N65" s="11">
        <v>89</v>
      </c>
      <c r="O65" s="12">
        <v>32</v>
      </c>
      <c r="P65" s="19">
        <v>0</v>
      </c>
      <c r="Q65" s="11">
        <v>90</v>
      </c>
      <c r="R65" s="12">
        <v>52</v>
      </c>
      <c r="S65" s="19">
        <v>0</v>
      </c>
      <c r="T65" s="11">
        <v>112</v>
      </c>
      <c r="U65" s="12">
        <v>61</v>
      </c>
      <c r="V65" s="19">
        <v>0</v>
      </c>
      <c r="W65" s="11">
        <v>85</v>
      </c>
      <c r="X65" s="12">
        <v>53</v>
      </c>
      <c r="Y65" s="19">
        <v>0</v>
      </c>
      <c r="Z65" s="11">
        <v>119</v>
      </c>
      <c r="AA65" s="12">
        <v>81</v>
      </c>
      <c r="AB65" s="19">
        <v>0</v>
      </c>
      <c r="AC65" s="11">
        <v>76</v>
      </c>
      <c r="AD65" s="12">
        <v>77</v>
      </c>
      <c r="AE65" s="19">
        <v>0</v>
      </c>
      <c r="AF65" s="11">
        <v>93</v>
      </c>
      <c r="AG65" s="12">
        <v>61</v>
      </c>
      <c r="AH65" s="19">
        <v>1</v>
      </c>
      <c r="AI65" s="11">
        <v>93</v>
      </c>
      <c r="AJ65" s="12">
        <v>61</v>
      </c>
      <c r="AK65" s="135">
        <v>0</v>
      </c>
      <c r="AL65" s="87">
        <f t="shared" si="1"/>
        <v>1160</v>
      </c>
      <c r="AM65" s="87">
        <f t="shared" si="2"/>
        <v>742</v>
      </c>
      <c r="AN65" s="87">
        <f t="shared" si="3"/>
        <v>2</v>
      </c>
    </row>
    <row r="66" spans="1:40" hidden="1" x14ac:dyDescent="0.25">
      <c r="A66" s="4" t="s">
        <v>19</v>
      </c>
      <c r="B66" s="20">
        <v>14</v>
      </c>
      <c r="C66" s="12">
        <v>0</v>
      </c>
      <c r="D66" s="19">
        <v>0</v>
      </c>
      <c r="E66" s="11">
        <v>7</v>
      </c>
      <c r="F66" s="12">
        <v>0</v>
      </c>
      <c r="G66" s="19">
        <v>0</v>
      </c>
      <c r="H66" s="11">
        <v>9</v>
      </c>
      <c r="I66" s="12">
        <v>0</v>
      </c>
      <c r="J66" s="19">
        <v>0</v>
      </c>
      <c r="K66" s="11">
        <v>3</v>
      </c>
      <c r="L66" s="12">
        <v>0</v>
      </c>
      <c r="M66" s="19">
        <v>0</v>
      </c>
      <c r="N66" s="11">
        <v>19</v>
      </c>
      <c r="O66" s="12">
        <v>0</v>
      </c>
      <c r="P66" s="19">
        <v>0</v>
      </c>
      <c r="Q66" s="11">
        <v>6</v>
      </c>
      <c r="R66" s="12">
        <v>0</v>
      </c>
      <c r="S66" s="19">
        <v>0</v>
      </c>
      <c r="T66" s="11">
        <v>5</v>
      </c>
      <c r="U66" s="12">
        <v>0</v>
      </c>
      <c r="V66" s="19">
        <v>0</v>
      </c>
      <c r="W66" s="11">
        <v>8</v>
      </c>
      <c r="X66" s="12">
        <v>0</v>
      </c>
      <c r="Y66" s="19">
        <v>0</v>
      </c>
      <c r="Z66" s="11">
        <v>2</v>
      </c>
      <c r="AA66" s="12">
        <v>0</v>
      </c>
      <c r="AB66" s="19">
        <v>0</v>
      </c>
      <c r="AC66" s="11">
        <v>5</v>
      </c>
      <c r="AD66" s="12">
        <v>0</v>
      </c>
      <c r="AE66" s="19">
        <v>0</v>
      </c>
      <c r="AF66" s="11">
        <v>6</v>
      </c>
      <c r="AG66" s="12">
        <v>0</v>
      </c>
      <c r="AH66" s="19">
        <v>0</v>
      </c>
      <c r="AI66" s="11">
        <v>2</v>
      </c>
      <c r="AJ66" s="12">
        <v>0</v>
      </c>
      <c r="AK66" s="135">
        <v>0</v>
      </c>
      <c r="AL66" s="87">
        <f t="shared" si="1"/>
        <v>86</v>
      </c>
      <c r="AM66" s="87">
        <f t="shared" si="2"/>
        <v>0</v>
      </c>
      <c r="AN66" s="87">
        <f t="shared" si="3"/>
        <v>0</v>
      </c>
    </row>
    <row r="67" spans="1:40" hidden="1" x14ac:dyDescent="0.25">
      <c r="A67" s="14" t="s">
        <v>42</v>
      </c>
      <c r="B67" s="18">
        <v>16</v>
      </c>
      <c r="C67" s="10">
        <v>0</v>
      </c>
      <c r="D67" s="19">
        <v>0</v>
      </c>
      <c r="E67" s="9">
        <v>14</v>
      </c>
      <c r="F67" s="10">
        <v>0</v>
      </c>
      <c r="G67" s="22">
        <v>0</v>
      </c>
      <c r="H67" s="9">
        <v>27</v>
      </c>
      <c r="I67" s="10">
        <v>0</v>
      </c>
      <c r="J67" s="22">
        <v>0</v>
      </c>
      <c r="K67" s="9">
        <v>17</v>
      </c>
      <c r="L67" s="10">
        <v>0</v>
      </c>
      <c r="M67" s="22">
        <v>0</v>
      </c>
      <c r="N67" s="9">
        <v>18</v>
      </c>
      <c r="O67" s="10">
        <v>0</v>
      </c>
      <c r="P67" s="22">
        <v>0</v>
      </c>
      <c r="Q67" s="9">
        <v>15</v>
      </c>
      <c r="R67" s="10">
        <v>0</v>
      </c>
      <c r="S67" s="22">
        <v>0</v>
      </c>
      <c r="T67" s="9">
        <v>10</v>
      </c>
      <c r="U67" s="10">
        <v>0</v>
      </c>
      <c r="V67" s="22">
        <v>0</v>
      </c>
      <c r="W67" s="9">
        <v>12</v>
      </c>
      <c r="X67" s="10">
        <v>0</v>
      </c>
      <c r="Y67" s="22">
        <v>0</v>
      </c>
      <c r="Z67" s="9">
        <v>16</v>
      </c>
      <c r="AA67" s="10">
        <v>0</v>
      </c>
      <c r="AB67" s="22">
        <v>0</v>
      </c>
      <c r="AC67" s="9">
        <v>17</v>
      </c>
      <c r="AD67" s="10">
        <v>0</v>
      </c>
      <c r="AE67" s="22">
        <v>0</v>
      </c>
      <c r="AF67" s="9">
        <v>12</v>
      </c>
      <c r="AG67" s="10">
        <v>0</v>
      </c>
      <c r="AH67" s="22">
        <v>0</v>
      </c>
      <c r="AI67" s="9">
        <v>15</v>
      </c>
      <c r="AJ67" s="10">
        <v>0</v>
      </c>
      <c r="AK67" s="65">
        <v>0</v>
      </c>
      <c r="AL67" s="87">
        <f t="shared" si="1"/>
        <v>189</v>
      </c>
      <c r="AM67" s="87">
        <f t="shared" si="2"/>
        <v>0</v>
      </c>
      <c r="AN67" s="87">
        <f t="shared" si="3"/>
        <v>0</v>
      </c>
    </row>
    <row r="68" spans="1:40" x14ac:dyDescent="0.25">
      <c r="A68" s="14" t="s">
        <v>131</v>
      </c>
      <c r="B68" s="20">
        <v>100</v>
      </c>
      <c r="C68" s="12">
        <v>0</v>
      </c>
      <c r="D68" s="19">
        <v>0</v>
      </c>
      <c r="E68" s="11">
        <v>75</v>
      </c>
      <c r="F68" s="12">
        <v>2</v>
      </c>
      <c r="G68" s="19">
        <v>0</v>
      </c>
      <c r="H68" s="9">
        <v>50</v>
      </c>
      <c r="I68" s="10">
        <v>0</v>
      </c>
      <c r="J68" s="22">
        <v>0</v>
      </c>
      <c r="K68" s="9">
        <v>75</v>
      </c>
      <c r="L68" s="10">
        <v>0</v>
      </c>
      <c r="M68" s="22">
        <v>0</v>
      </c>
      <c r="N68" s="9">
        <v>0</v>
      </c>
      <c r="O68" s="10">
        <v>0</v>
      </c>
      <c r="P68" s="22">
        <v>0</v>
      </c>
      <c r="Q68" s="9">
        <v>56</v>
      </c>
      <c r="R68" s="10">
        <v>2</v>
      </c>
      <c r="S68" s="22">
        <v>1</v>
      </c>
      <c r="T68" s="9">
        <v>100</v>
      </c>
      <c r="U68" s="10">
        <v>0</v>
      </c>
      <c r="V68" s="22">
        <v>1</v>
      </c>
      <c r="W68" s="9">
        <v>36</v>
      </c>
      <c r="X68" s="10">
        <v>4</v>
      </c>
      <c r="Y68" s="22">
        <v>1</v>
      </c>
      <c r="Z68" s="9">
        <v>36</v>
      </c>
      <c r="AA68" s="10">
        <v>4</v>
      </c>
      <c r="AB68" s="22">
        <v>0</v>
      </c>
      <c r="AC68" s="9">
        <v>36</v>
      </c>
      <c r="AD68" s="10">
        <v>4</v>
      </c>
      <c r="AE68" s="22">
        <v>0</v>
      </c>
      <c r="AF68" s="9">
        <v>36</v>
      </c>
      <c r="AG68" s="10">
        <v>4</v>
      </c>
      <c r="AH68" s="22">
        <v>0</v>
      </c>
      <c r="AI68" s="9">
        <v>200</v>
      </c>
      <c r="AJ68" s="10">
        <v>8</v>
      </c>
      <c r="AK68" s="65">
        <v>0</v>
      </c>
      <c r="AL68" s="87">
        <f t="shared" si="1"/>
        <v>800</v>
      </c>
      <c r="AM68" s="87">
        <f t="shared" si="2"/>
        <v>28</v>
      </c>
      <c r="AN68" s="87">
        <f t="shared" si="3"/>
        <v>3</v>
      </c>
    </row>
    <row r="69" spans="1:40" hidden="1" x14ac:dyDescent="0.25">
      <c r="A69" s="4"/>
      <c r="B69" s="20"/>
      <c r="C69" s="12"/>
      <c r="D69" s="19"/>
      <c r="E69" s="11"/>
      <c r="F69" s="12"/>
      <c r="G69" s="19"/>
      <c r="H69" s="11"/>
      <c r="I69" s="12"/>
      <c r="J69" s="19"/>
      <c r="K69" s="11"/>
      <c r="L69" s="12"/>
      <c r="M69" s="19"/>
      <c r="N69" s="9"/>
      <c r="O69" s="27"/>
      <c r="P69" s="22"/>
      <c r="Q69" s="26"/>
      <c r="R69" s="27"/>
      <c r="S69" s="22"/>
      <c r="T69" s="26"/>
      <c r="U69" s="27"/>
      <c r="V69" s="22"/>
      <c r="W69" s="26"/>
      <c r="X69" s="27"/>
      <c r="Y69" s="22"/>
      <c r="Z69" s="26"/>
      <c r="AA69" s="27"/>
      <c r="AB69" s="22"/>
      <c r="AC69" s="26"/>
      <c r="AD69" s="27"/>
      <c r="AE69" s="22"/>
      <c r="AF69" s="26"/>
      <c r="AG69" s="27"/>
      <c r="AH69" s="22"/>
      <c r="AI69" s="26"/>
      <c r="AJ69" s="27"/>
      <c r="AK69" s="65"/>
      <c r="AL69" s="87">
        <f t="shared" si="1"/>
        <v>0</v>
      </c>
      <c r="AM69" s="87">
        <f t="shared" si="2"/>
        <v>0</v>
      </c>
      <c r="AN69" s="87">
        <f t="shared" si="3"/>
        <v>0</v>
      </c>
    </row>
    <row r="70" spans="1:40" hidden="1" x14ac:dyDescent="0.25">
      <c r="A70" s="4"/>
      <c r="B70" s="20"/>
      <c r="C70" s="12"/>
      <c r="D70" s="19"/>
      <c r="E70" s="11"/>
      <c r="F70" s="12"/>
      <c r="G70" s="19"/>
      <c r="H70" s="11"/>
      <c r="I70" s="12"/>
      <c r="J70" s="19"/>
      <c r="K70" s="11"/>
      <c r="L70" s="12"/>
      <c r="M70" s="19"/>
      <c r="N70" s="9"/>
      <c r="O70" s="27"/>
      <c r="P70" s="22"/>
      <c r="Q70" s="26"/>
      <c r="R70" s="27"/>
      <c r="S70" s="22"/>
      <c r="T70" s="26"/>
      <c r="U70" s="27"/>
      <c r="V70" s="22"/>
      <c r="W70" s="26"/>
      <c r="X70" s="27"/>
      <c r="Y70" s="22"/>
      <c r="Z70" s="26"/>
      <c r="AA70" s="27"/>
      <c r="AB70" s="22"/>
      <c r="AC70" s="26"/>
      <c r="AD70" s="27"/>
      <c r="AE70" s="22"/>
      <c r="AF70" s="26"/>
      <c r="AG70" s="27"/>
      <c r="AH70" s="22"/>
      <c r="AI70" s="26"/>
      <c r="AJ70" s="27"/>
      <c r="AK70" s="65"/>
      <c r="AL70" s="87">
        <f t="shared" ref="AL70:AL71" si="4">SUM(B70,E70,H70,K70,N70,Q70,T70,W70,Z70,AC70,AF70,AI70)</f>
        <v>0</v>
      </c>
      <c r="AM70" s="87">
        <f t="shared" si="2"/>
        <v>0</v>
      </c>
      <c r="AN70" s="87">
        <f t="shared" si="3"/>
        <v>0</v>
      </c>
    </row>
    <row r="71" spans="1:40" ht="15.75" hidden="1" thickBot="1" x14ac:dyDescent="0.3">
      <c r="A71" s="48" t="s">
        <v>174</v>
      </c>
      <c r="B71" s="44">
        <f t="shared" ref="B71:AK71" si="5">SUM(B3:B70)</f>
        <v>1229</v>
      </c>
      <c r="C71" s="45">
        <f t="shared" si="5"/>
        <v>115</v>
      </c>
      <c r="D71" s="47">
        <f t="shared" si="5"/>
        <v>3</v>
      </c>
      <c r="E71" s="49">
        <f t="shared" si="5"/>
        <v>1515</v>
      </c>
      <c r="F71" s="45">
        <f t="shared" si="5"/>
        <v>80</v>
      </c>
      <c r="G71" s="47">
        <f t="shared" si="5"/>
        <v>1</v>
      </c>
      <c r="H71" s="49">
        <f t="shared" si="5"/>
        <v>1556</v>
      </c>
      <c r="I71" s="45">
        <f t="shared" si="5"/>
        <v>92</v>
      </c>
      <c r="J71" s="47">
        <f t="shared" si="5"/>
        <v>0</v>
      </c>
      <c r="K71" s="49">
        <f t="shared" si="5"/>
        <v>1543</v>
      </c>
      <c r="L71" s="45">
        <f t="shared" si="5"/>
        <v>79</v>
      </c>
      <c r="M71" s="47">
        <f t="shared" si="5"/>
        <v>2</v>
      </c>
      <c r="N71" s="49">
        <f t="shared" si="5"/>
        <v>1630</v>
      </c>
      <c r="O71" s="45">
        <f t="shared" si="5"/>
        <v>76</v>
      </c>
      <c r="P71" s="47">
        <f t="shared" si="5"/>
        <v>4</v>
      </c>
      <c r="Q71" s="49">
        <f t="shared" si="5"/>
        <v>1535</v>
      </c>
      <c r="R71" s="45">
        <f t="shared" si="5"/>
        <v>117</v>
      </c>
      <c r="S71" s="47">
        <f t="shared" si="5"/>
        <v>7</v>
      </c>
      <c r="T71" s="49">
        <f t="shared" si="5"/>
        <v>1632</v>
      </c>
      <c r="U71" s="45">
        <f t="shared" si="5"/>
        <v>128</v>
      </c>
      <c r="V71" s="47">
        <f t="shared" si="5"/>
        <v>4</v>
      </c>
      <c r="W71" s="49">
        <f t="shared" si="5"/>
        <v>1415</v>
      </c>
      <c r="X71" s="45">
        <f t="shared" si="5"/>
        <v>122</v>
      </c>
      <c r="Y71" s="47">
        <f t="shared" si="5"/>
        <v>2</v>
      </c>
      <c r="Z71" s="49">
        <f t="shared" si="5"/>
        <v>1788</v>
      </c>
      <c r="AA71" s="45">
        <f t="shared" si="5"/>
        <v>181</v>
      </c>
      <c r="AB71" s="47">
        <f t="shared" si="5"/>
        <v>1</v>
      </c>
      <c r="AC71" s="49">
        <f t="shared" si="5"/>
        <v>1675</v>
      </c>
      <c r="AD71" s="45">
        <f t="shared" si="5"/>
        <v>141</v>
      </c>
      <c r="AE71" s="47">
        <f t="shared" si="5"/>
        <v>0</v>
      </c>
      <c r="AF71" s="49">
        <f t="shared" si="5"/>
        <v>1658</v>
      </c>
      <c r="AG71" s="45">
        <f t="shared" si="5"/>
        <v>135</v>
      </c>
      <c r="AH71" s="47">
        <f t="shared" si="5"/>
        <v>2</v>
      </c>
      <c r="AI71" s="49">
        <f t="shared" si="5"/>
        <v>1722</v>
      </c>
      <c r="AJ71" s="45">
        <f t="shared" si="5"/>
        <v>174</v>
      </c>
      <c r="AK71" s="46">
        <f t="shared" si="5"/>
        <v>0</v>
      </c>
      <c r="AL71" s="87">
        <f t="shared" si="4"/>
        <v>18898</v>
      </c>
      <c r="AM71" s="87">
        <f t="shared" ref="AM71:AN71" si="6">SUM(C71,F71,I71,L71,O71,R71,U71,X71,AA71,AD71,AG71,AJ71)</f>
        <v>1440</v>
      </c>
      <c r="AN71" s="87">
        <f t="shared" si="6"/>
        <v>26</v>
      </c>
    </row>
    <row r="72" spans="1:40" hidden="1" x14ac:dyDescent="0.25">
      <c r="A72" s="42">
        <f>SUM(B71,E71,H71,K71,N71,Q71,T71,W71,Z71,AC71,AF71,AI71)</f>
        <v>18898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  <row r="73" spans="1:40" hidden="1" x14ac:dyDescent="0.25">
      <c r="A73" s="48" t="s">
        <v>176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</row>
    <row r="74" spans="1:40" hidden="1" x14ac:dyDescent="0.25">
      <c r="A74" s="42">
        <f>SUM(A76,A78)</f>
        <v>1466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</row>
    <row r="75" spans="1:40" hidden="1" x14ac:dyDescent="0.25">
      <c r="A75" s="4" t="s">
        <v>193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>
        <f>SUM(AC71,AF71,AI71)</f>
        <v>5055</v>
      </c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</row>
    <row r="76" spans="1:40" hidden="1" x14ac:dyDescent="0.25">
      <c r="A76" s="42">
        <f>SUM(C71,F71,I71,L71,O71,R71,U71,X71,AA71,AD71,AG71,AJ71)</f>
        <v>1440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>
        <f>SUM(AD71,AG71,AJ71,AH71)</f>
        <v>452</v>
      </c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</row>
    <row r="77" spans="1:40" hidden="1" x14ac:dyDescent="0.25">
      <c r="A77" s="4" t="s">
        <v>175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</row>
    <row r="78" spans="1:40" hidden="1" x14ac:dyDescent="0.25">
      <c r="A78" s="42">
        <f>SUM(D71,G71,J71,M71,P71,S71,V71,Y71,AB71,AE71,AH71,AK71)</f>
        <v>26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</row>
    <row r="79" spans="1:40" x14ac:dyDescent="0.2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</row>
    <row r="80" spans="1:40" x14ac:dyDescent="0.2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</row>
    <row r="81" spans="1:37" x14ac:dyDescent="0.2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</row>
    <row r="82" spans="1:37" x14ac:dyDescent="0.2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</row>
    <row r="83" spans="1:37" x14ac:dyDescent="0.2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</row>
    <row r="84" spans="1:37" x14ac:dyDescent="0.2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</row>
    <row r="85" spans="1:37" x14ac:dyDescent="0.2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</row>
    <row r="86" spans="1:37" x14ac:dyDescent="0.2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</row>
    <row r="87" spans="1:37" x14ac:dyDescent="0.2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</row>
    <row r="88" spans="1:37" x14ac:dyDescent="0.2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</row>
    <row r="89" spans="1:37" x14ac:dyDescent="0.2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</row>
    <row r="90" spans="1:37" x14ac:dyDescent="0.2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</row>
    <row r="91" spans="1:37" x14ac:dyDescent="0.2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</row>
    <row r="92" spans="1:37" x14ac:dyDescent="0.2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</row>
    <row r="93" spans="1:37" x14ac:dyDescent="0.2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</row>
    <row r="94" spans="1:37" x14ac:dyDescent="0.2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</row>
    <row r="95" spans="1:37" x14ac:dyDescent="0.2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</row>
    <row r="96" spans="1:37" x14ac:dyDescent="0.2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</row>
    <row r="97" spans="1:14" x14ac:dyDescent="0.2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</row>
    <row r="98" spans="1:14" x14ac:dyDescent="0.2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"/>
    </row>
    <row r="99" spans="1:14" x14ac:dyDescent="0.2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"/>
    </row>
    <row r="100" spans="1:14" x14ac:dyDescent="0.2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"/>
    </row>
    <row r="101" spans="1:14" x14ac:dyDescent="0.2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"/>
    </row>
    <row r="102" spans="1:14" x14ac:dyDescent="0.2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"/>
    </row>
    <row r="103" spans="1:14" x14ac:dyDescent="0.2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"/>
    </row>
    <row r="104" spans="1:14" x14ac:dyDescent="0.2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"/>
    </row>
    <row r="105" spans="1:14" x14ac:dyDescent="0.2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"/>
    </row>
    <row r="106" spans="1:14" x14ac:dyDescent="0.2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</row>
    <row r="107" spans="1:14" x14ac:dyDescent="0.2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</row>
    <row r="108" spans="1:14" x14ac:dyDescent="0.2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"/>
    </row>
    <row r="109" spans="1:14" x14ac:dyDescent="0.2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"/>
    </row>
    <row r="110" spans="1:14" x14ac:dyDescent="0.2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"/>
    </row>
    <row r="111" spans="1:14" x14ac:dyDescent="0.2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"/>
    </row>
    <row r="112" spans="1:14" x14ac:dyDescent="0.2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"/>
    </row>
    <row r="113" spans="1:14" x14ac:dyDescent="0.2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"/>
    </row>
    <row r="114" spans="1:14" x14ac:dyDescent="0.2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"/>
    </row>
    <row r="115" spans="1:14" x14ac:dyDescent="0.2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"/>
    </row>
    <row r="116" spans="1:14" x14ac:dyDescent="0.2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"/>
    </row>
    <row r="117" spans="1:14" x14ac:dyDescent="0.2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"/>
    </row>
    <row r="118" spans="1:14" x14ac:dyDescent="0.2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"/>
    </row>
    <row r="119" spans="1:14" x14ac:dyDescent="0.2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"/>
    </row>
    <row r="120" spans="1:14" x14ac:dyDescent="0.2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"/>
    </row>
    <row r="121" spans="1:14" x14ac:dyDescent="0.2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"/>
    </row>
    <row r="122" spans="1:14" x14ac:dyDescent="0.2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"/>
    </row>
    <row r="123" spans="1:14" x14ac:dyDescent="0.25">
      <c r="B123" s="7"/>
      <c r="C123" s="7"/>
      <c r="D123" s="7"/>
      <c r="E123" s="6"/>
      <c r="F123" s="6"/>
      <c r="G123" s="6"/>
      <c r="H123" s="6"/>
      <c r="I123" s="6"/>
      <c r="J123" s="6"/>
      <c r="K123" s="6"/>
      <c r="L123" s="6"/>
      <c r="M123" s="6"/>
    </row>
    <row r="124" spans="1:14" x14ac:dyDescent="0.25">
      <c r="B124" s="7"/>
      <c r="C124" s="7"/>
      <c r="D124" s="7"/>
      <c r="E124" s="6"/>
      <c r="F124" s="6"/>
      <c r="G124" s="6"/>
      <c r="H124" s="6"/>
      <c r="I124" s="6"/>
      <c r="J124" s="6"/>
      <c r="K124" s="6"/>
      <c r="L124" s="6"/>
      <c r="M124" s="6"/>
    </row>
    <row r="125" spans="1:14" x14ac:dyDescent="0.25">
      <c r="B125" s="7"/>
      <c r="C125" s="7"/>
      <c r="D125" s="7"/>
      <c r="E125" s="6"/>
      <c r="F125" s="6"/>
      <c r="G125" s="6"/>
      <c r="H125" s="6"/>
      <c r="I125" s="6"/>
      <c r="J125" s="6"/>
      <c r="K125" s="6"/>
      <c r="L125" s="6"/>
      <c r="M125" s="6"/>
    </row>
    <row r="126" spans="1:14" x14ac:dyDescent="0.25">
      <c r="B126" s="7"/>
      <c r="C126" s="7"/>
      <c r="D126" s="7"/>
      <c r="E126" s="6"/>
      <c r="F126" s="6"/>
      <c r="G126" s="6"/>
      <c r="H126" s="6"/>
      <c r="I126" s="6"/>
      <c r="J126" s="6"/>
      <c r="K126" s="6"/>
      <c r="L126" s="6"/>
      <c r="M126" s="6"/>
    </row>
    <row r="127" spans="1:14" x14ac:dyDescent="0.25">
      <c r="B127" s="7"/>
      <c r="C127" s="7"/>
      <c r="D127" s="7"/>
      <c r="E127" s="6"/>
      <c r="F127" s="6"/>
      <c r="G127" s="6"/>
      <c r="H127" s="6"/>
      <c r="I127" s="6"/>
      <c r="J127" s="6"/>
      <c r="K127" s="6"/>
      <c r="L127" s="6"/>
      <c r="M127" s="6"/>
    </row>
    <row r="128" spans="1:14" x14ac:dyDescent="0.25">
      <c r="B128" s="7"/>
      <c r="C128" s="7"/>
      <c r="D128" s="7"/>
      <c r="E128" s="6"/>
      <c r="F128" s="6"/>
      <c r="G128" s="6"/>
      <c r="H128" s="6"/>
      <c r="I128" s="6"/>
      <c r="J128" s="6"/>
      <c r="K128" s="6"/>
      <c r="L128" s="6"/>
      <c r="M128" s="6"/>
    </row>
    <row r="129" spans="2:13" x14ac:dyDescent="0.25">
      <c r="B129" s="7"/>
      <c r="C129" s="7"/>
      <c r="D129" s="7"/>
      <c r="E129" s="6"/>
      <c r="F129" s="6"/>
      <c r="G129" s="6"/>
      <c r="H129" s="6"/>
      <c r="I129" s="6"/>
      <c r="J129" s="6"/>
      <c r="K129" s="6"/>
      <c r="L129" s="6"/>
      <c r="M129" s="6"/>
    </row>
    <row r="130" spans="2:13" x14ac:dyDescent="0.25">
      <c r="B130" s="7"/>
      <c r="C130" s="7"/>
      <c r="D130" s="7"/>
      <c r="E130" s="6"/>
      <c r="F130" s="6"/>
      <c r="G130" s="6"/>
      <c r="H130" s="6"/>
      <c r="I130" s="6"/>
      <c r="J130" s="6"/>
      <c r="K130" s="6"/>
      <c r="L130" s="6"/>
      <c r="M130" s="6"/>
    </row>
    <row r="131" spans="2:13" x14ac:dyDescent="0.25">
      <c r="B131" s="7"/>
      <c r="C131" s="7"/>
      <c r="D131" s="7"/>
      <c r="E131" s="6"/>
      <c r="F131" s="6"/>
      <c r="G131" s="6"/>
      <c r="H131" s="6"/>
      <c r="I131" s="6"/>
      <c r="J131" s="6"/>
      <c r="K131" s="6"/>
      <c r="L131" s="6"/>
      <c r="M131" s="6"/>
    </row>
    <row r="132" spans="2:13" x14ac:dyDescent="0.25">
      <c r="B132" s="7"/>
      <c r="C132" s="7"/>
      <c r="D132" s="7"/>
      <c r="E132" s="6"/>
      <c r="F132" s="6"/>
      <c r="G132" s="6"/>
      <c r="H132" s="6"/>
      <c r="I132" s="6"/>
      <c r="J132" s="6"/>
      <c r="K132" s="6"/>
      <c r="L132" s="6"/>
      <c r="M132" s="6"/>
    </row>
    <row r="133" spans="2:13" x14ac:dyDescent="0.25">
      <c r="B133" s="7"/>
      <c r="C133" s="7"/>
      <c r="D133" s="7"/>
      <c r="E133" s="6"/>
      <c r="F133" s="6"/>
      <c r="G133" s="6"/>
      <c r="H133" s="6"/>
      <c r="I133" s="6"/>
      <c r="J133" s="6"/>
      <c r="K133" s="6"/>
      <c r="L133" s="6"/>
      <c r="M133" s="6"/>
    </row>
    <row r="134" spans="2:13" x14ac:dyDescent="0.25">
      <c r="B134" s="7"/>
      <c r="C134" s="7"/>
      <c r="D134" s="7"/>
      <c r="E134" s="6"/>
      <c r="F134" s="6"/>
      <c r="G134" s="6"/>
      <c r="H134" s="6"/>
      <c r="I134" s="6"/>
      <c r="J134" s="6"/>
      <c r="K134" s="6"/>
      <c r="L134" s="6"/>
      <c r="M134" s="6"/>
    </row>
    <row r="135" spans="2:13" x14ac:dyDescent="0.25">
      <c r="B135" s="7"/>
      <c r="C135" s="7"/>
      <c r="D135" s="7"/>
      <c r="E135" s="6"/>
      <c r="F135" s="6"/>
      <c r="G135" s="6"/>
      <c r="H135" s="6"/>
      <c r="I135" s="6"/>
      <c r="J135" s="6"/>
      <c r="K135" s="6"/>
      <c r="L135" s="6"/>
      <c r="M135" s="6"/>
    </row>
    <row r="136" spans="2:13" x14ac:dyDescent="0.25">
      <c r="B136" s="7"/>
      <c r="C136" s="7"/>
      <c r="D136" s="7"/>
      <c r="E136" s="6"/>
      <c r="F136" s="6"/>
      <c r="G136" s="6"/>
      <c r="H136" s="6"/>
      <c r="I136" s="6"/>
      <c r="J136" s="6"/>
      <c r="K136" s="6"/>
      <c r="L136" s="6"/>
      <c r="M136" s="6"/>
    </row>
    <row r="137" spans="2:13" x14ac:dyDescent="0.25">
      <c r="B137" s="7"/>
      <c r="C137" s="7"/>
      <c r="D137" s="7"/>
      <c r="E137" s="6"/>
      <c r="F137" s="6"/>
      <c r="G137" s="6"/>
      <c r="H137" s="6"/>
      <c r="I137" s="6"/>
      <c r="J137" s="6"/>
      <c r="K137" s="6"/>
      <c r="L137" s="6"/>
      <c r="M137" s="6"/>
    </row>
    <row r="138" spans="2:13" x14ac:dyDescent="0.25">
      <c r="B138" s="7"/>
      <c r="C138" s="7"/>
      <c r="D138" s="7"/>
      <c r="E138" s="6"/>
      <c r="F138" s="6"/>
      <c r="G138" s="6"/>
      <c r="H138" s="6"/>
      <c r="I138" s="6"/>
      <c r="J138" s="6"/>
      <c r="K138" s="6"/>
      <c r="L138" s="6"/>
      <c r="M138" s="6"/>
    </row>
    <row r="139" spans="2:13" x14ac:dyDescent="0.25">
      <c r="B139" s="7"/>
      <c r="C139" s="7"/>
      <c r="D139" s="7"/>
      <c r="E139" s="6"/>
      <c r="F139" s="6"/>
      <c r="G139" s="6"/>
      <c r="H139" s="6"/>
      <c r="I139" s="6"/>
      <c r="J139" s="6"/>
      <c r="K139" s="6"/>
      <c r="L139" s="6"/>
      <c r="M139" s="6"/>
    </row>
    <row r="140" spans="2:13" x14ac:dyDescent="0.25">
      <c r="B140" s="7"/>
      <c r="C140" s="7"/>
      <c r="D140" s="7"/>
      <c r="E140" s="6"/>
      <c r="F140" s="6"/>
      <c r="G140" s="6"/>
      <c r="H140" s="6"/>
      <c r="I140" s="6"/>
      <c r="J140" s="6"/>
      <c r="K140" s="6"/>
      <c r="L140" s="6"/>
      <c r="M140" s="6"/>
    </row>
    <row r="141" spans="2:13" x14ac:dyDescent="0.25">
      <c r="B141" s="7"/>
      <c r="C141" s="7"/>
      <c r="D141" s="7"/>
      <c r="E141" s="6"/>
      <c r="F141" s="6"/>
      <c r="G141" s="6"/>
      <c r="H141" s="6"/>
      <c r="I141" s="6"/>
      <c r="J141" s="6"/>
      <c r="K141" s="6"/>
      <c r="L141" s="6"/>
      <c r="M141" s="6"/>
    </row>
    <row r="142" spans="2:13" x14ac:dyDescent="0.25">
      <c r="B142" s="7"/>
      <c r="C142" s="7"/>
      <c r="D142" s="7"/>
      <c r="E142" s="6"/>
      <c r="F142" s="6"/>
      <c r="G142" s="6"/>
      <c r="H142" s="6"/>
      <c r="I142" s="6"/>
      <c r="J142" s="6"/>
      <c r="K142" s="6"/>
      <c r="L142" s="6"/>
      <c r="M142" s="6"/>
    </row>
    <row r="143" spans="2:13" x14ac:dyDescent="0.25">
      <c r="B143" s="7"/>
      <c r="C143" s="7"/>
      <c r="D143" s="7"/>
      <c r="E143" s="6"/>
      <c r="F143" s="6"/>
      <c r="G143" s="6"/>
      <c r="H143" s="6"/>
      <c r="I143" s="6"/>
      <c r="J143" s="6"/>
      <c r="K143" s="6"/>
      <c r="L143" s="6"/>
      <c r="M143" s="6"/>
    </row>
    <row r="144" spans="2:13" x14ac:dyDescent="0.25">
      <c r="B144" s="7"/>
      <c r="C144" s="7"/>
      <c r="D144" s="7"/>
      <c r="E144" s="6"/>
      <c r="F144" s="6"/>
      <c r="G144" s="6"/>
      <c r="H144" s="6"/>
      <c r="I144" s="6"/>
      <c r="J144" s="6"/>
      <c r="K144" s="6"/>
      <c r="L144" s="6"/>
      <c r="M144" s="6"/>
    </row>
    <row r="145" spans="2:13" x14ac:dyDescent="0.25">
      <c r="B145" s="7"/>
      <c r="C145" s="7"/>
      <c r="D145" s="7"/>
      <c r="E145" s="6"/>
      <c r="F145" s="6"/>
      <c r="G145" s="6"/>
      <c r="H145" s="6"/>
      <c r="I145" s="6"/>
      <c r="J145" s="6"/>
      <c r="K145" s="6"/>
      <c r="L145" s="6"/>
      <c r="M145" s="6"/>
    </row>
    <row r="146" spans="2:13" x14ac:dyDescent="0.25">
      <c r="B146" s="7"/>
      <c r="C146" s="7"/>
      <c r="D146" s="7"/>
      <c r="E146" s="6"/>
      <c r="F146" s="6"/>
      <c r="G146" s="6"/>
      <c r="H146" s="6"/>
      <c r="I146" s="6"/>
      <c r="J146" s="6"/>
      <c r="K146" s="6"/>
      <c r="L146" s="6"/>
      <c r="M146" s="6"/>
    </row>
    <row r="147" spans="2:13" x14ac:dyDescent="0.25">
      <c r="B147" s="7"/>
      <c r="C147" s="7"/>
      <c r="D147" s="7"/>
      <c r="E147" s="6"/>
      <c r="F147" s="6"/>
      <c r="G147" s="6"/>
      <c r="H147" s="6"/>
      <c r="I147" s="6"/>
      <c r="J147" s="6"/>
      <c r="K147" s="6"/>
      <c r="L147" s="6"/>
      <c r="M147" s="6"/>
    </row>
    <row r="148" spans="2:13" x14ac:dyDescent="0.25">
      <c r="B148" s="7"/>
      <c r="C148" s="7"/>
      <c r="D148" s="7"/>
      <c r="E148" s="6"/>
      <c r="F148" s="6"/>
      <c r="G148" s="6"/>
      <c r="H148" s="6"/>
      <c r="I148" s="6"/>
      <c r="J148" s="6"/>
      <c r="K148" s="6"/>
      <c r="L148" s="6"/>
      <c r="M148" s="6"/>
    </row>
    <row r="149" spans="2:13" x14ac:dyDescent="0.25">
      <c r="B149" s="7"/>
      <c r="C149" s="7"/>
      <c r="D149" s="7"/>
      <c r="E149" s="6"/>
      <c r="F149" s="6"/>
      <c r="G149" s="6"/>
      <c r="H149" s="6"/>
      <c r="I149" s="6"/>
      <c r="J149" s="6"/>
      <c r="K149" s="6"/>
      <c r="L149" s="6"/>
      <c r="M149" s="6"/>
    </row>
    <row r="150" spans="2:13" x14ac:dyDescent="0.25">
      <c r="B150" s="7"/>
      <c r="C150" s="7"/>
      <c r="D150" s="7"/>
      <c r="E150" s="6"/>
      <c r="F150" s="6"/>
      <c r="G150" s="6"/>
      <c r="H150" s="6"/>
      <c r="I150" s="6"/>
      <c r="J150" s="6"/>
      <c r="K150" s="6"/>
      <c r="L150" s="6"/>
      <c r="M150" s="6"/>
    </row>
    <row r="151" spans="2:13" x14ac:dyDescent="0.25">
      <c r="B151" s="7"/>
      <c r="C151" s="7"/>
      <c r="D151" s="7"/>
      <c r="E151" s="6"/>
      <c r="F151" s="6"/>
      <c r="G151" s="6"/>
      <c r="H151" s="6"/>
      <c r="I151" s="6"/>
      <c r="J151" s="6"/>
      <c r="K151" s="6"/>
      <c r="L151" s="6"/>
      <c r="M151" s="6"/>
    </row>
    <row r="152" spans="2:13" x14ac:dyDescent="0.25">
      <c r="B152" s="7"/>
      <c r="C152" s="7"/>
      <c r="D152" s="7"/>
      <c r="E152" s="6"/>
      <c r="F152" s="6"/>
      <c r="G152" s="6"/>
      <c r="H152" s="6"/>
      <c r="I152" s="6"/>
      <c r="J152" s="6"/>
      <c r="K152" s="6"/>
      <c r="L152" s="6"/>
      <c r="M152" s="6"/>
    </row>
    <row r="153" spans="2:13" x14ac:dyDescent="0.25">
      <c r="B153" s="7"/>
      <c r="C153" s="7"/>
      <c r="D153" s="7"/>
      <c r="E153" s="6"/>
      <c r="F153" s="6"/>
      <c r="G153" s="6"/>
      <c r="H153" s="6"/>
      <c r="I153" s="6"/>
      <c r="J153" s="6"/>
      <c r="K153" s="6"/>
      <c r="L153" s="6"/>
      <c r="M153" s="6"/>
    </row>
    <row r="154" spans="2:13" x14ac:dyDescent="0.25">
      <c r="B154" s="7"/>
      <c r="C154" s="7"/>
      <c r="D154" s="7"/>
      <c r="E154" s="6"/>
      <c r="F154" s="6"/>
      <c r="G154" s="6"/>
      <c r="H154" s="6"/>
      <c r="I154" s="6"/>
      <c r="J154" s="6"/>
      <c r="K154" s="6"/>
      <c r="L154" s="6"/>
      <c r="M154" s="6"/>
    </row>
    <row r="155" spans="2:13" x14ac:dyDescent="0.25">
      <c r="B155" s="7"/>
      <c r="C155" s="7"/>
      <c r="D155" s="7"/>
      <c r="E155" s="6"/>
      <c r="F155" s="6"/>
      <c r="G155" s="6"/>
      <c r="H155" s="6"/>
      <c r="I155" s="6"/>
      <c r="J155" s="6"/>
      <c r="K155" s="6"/>
      <c r="L155" s="6"/>
      <c r="M155" s="6"/>
    </row>
    <row r="156" spans="2:13" x14ac:dyDescent="0.25">
      <c r="B156" s="7"/>
      <c r="C156" s="7"/>
      <c r="D156" s="7"/>
      <c r="E156" s="6"/>
      <c r="F156" s="6"/>
      <c r="G156" s="6"/>
      <c r="H156" s="6"/>
      <c r="I156" s="6"/>
      <c r="J156" s="6"/>
      <c r="K156" s="6"/>
      <c r="L156" s="6"/>
      <c r="M156" s="6"/>
    </row>
    <row r="157" spans="2:13" x14ac:dyDescent="0.25">
      <c r="B157" s="7"/>
      <c r="C157" s="7"/>
      <c r="D157" s="7"/>
      <c r="E157" s="6"/>
      <c r="F157" s="6"/>
      <c r="G157" s="6"/>
      <c r="H157" s="6"/>
      <c r="I157" s="6"/>
      <c r="J157" s="6"/>
      <c r="K157" s="6"/>
      <c r="L157" s="6"/>
      <c r="M157" s="6"/>
    </row>
    <row r="158" spans="2:13" x14ac:dyDescent="0.25">
      <c r="B158" s="7"/>
      <c r="C158" s="7"/>
      <c r="D158" s="7"/>
      <c r="E158" s="6"/>
      <c r="F158" s="6"/>
      <c r="G158" s="6"/>
      <c r="H158" s="6"/>
      <c r="I158" s="6"/>
      <c r="J158" s="6"/>
      <c r="K158" s="6"/>
      <c r="L158" s="6"/>
      <c r="M158" s="6"/>
    </row>
    <row r="159" spans="2:13" x14ac:dyDescent="0.25">
      <c r="B159" s="7"/>
      <c r="C159" s="7"/>
      <c r="D159" s="7"/>
      <c r="E159" s="6"/>
      <c r="F159" s="6"/>
      <c r="G159" s="6"/>
      <c r="H159" s="6"/>
      <c r="I159" s="6"/>
      <c r="J159" s="6"/>
      <c r="K159" s="6"/>
      <c r="L159" s="6"/>
      <c r="M159" s="6"/>
    </row>
    <row r="160" spans="2:13" x14ac:dyDescent="0.25">
      <c r="B160" s="7"/>
      <c r="C160" s="7"/>
      <c r="D160" s="7"/>
      <c r="E160" s="6"/>
      <c r="F160" s="6"/>
      <c r="G160" s="6"/>
      <c r="H160" s="6"/>
      <c r="I160" s="6"/>
      <c r="J160" s="6"/>
      <c r="K160" s="6"/>
      <c r="L160" s="6"/>
      <c r="M160" s="6"/>
    </row>
    <row r="161" spans="2:13" x14ac:dyDescent="0.25">
      <c r="B161" s="7"/>
      <c r="C161" s="7"/>
      <c r="D161" s="7"/>
      <c r="E161" s="6"/>
      <c r="F161" s="6"/>
      <c r="G161" s="6"/>
      <c r="H161" s="6"/>
      <c r="I161" s="6"/>
      <c r="J161" s="6"/>
      <c r="K161" s="6"/>
      <c r="L161" s="6"/>
      <c r="M161" s="6"/>
    </row>
    <row r="162" spans="2:13" x14ac:dyDescent="0.25">
      <c r="B162" s="7"/>
      <c r="C162" s="7"/>
      <c r="D162" s="7"/>
      <c r="E162" s="6"/>
      <c r="F162" s="6"/>
      <c r="G162" s="6"/>
      <c r="H162" s="6"/>
      <c r="I162" s="6"/>
      <c r="J162" s="6"/>
      <c r="K162" s="6"/>
      <c r="L162" s="6"/>
      <c r="M162" s="6"/>
    </row>
    <row r="163" spans="2:13" x14ac:dyDescent="0.25">
      <c r="B163" s="7"/>
      <c r="C163" s="7"/>
      <c r="D163" s="7"/>
      <c r="E163" s="6"/>
      <c r="F163" s="6"/>
      <c r="G163" s="6"/>
      <c r="H163" s="6"/>
      <c r="I163" s="6"/>
      <c r="J163" s="6"/>
      <c r="K163" s="6"/>
      <c r="L163" s="6"/>
      <c r="M163" s="6"/>
    </row>
    <row r="164" spans="2:13" x14ac:dyDescent="0.25">
      <c r="B164" s="7"/>
      <c r="C164" s="7"/>
      <c r="D164" s="7"/>
      <c r="E164" s="6"/>
      <c r="F164" s="6"/>
      <c r="G164" s="6"/>
      <c r="H164" s="6"/>
      <c r="I164" s="6"/>
      <c r="J164" s="6"/>
      <c r="K164" s="6"/>
      <c r="L164" s="6"/>
      <c r="M164" s="6"/>
    </row>
    <row r="165" spans="2:13" x14ac:dyDescent="0.25">
      <c r="B165" s="7"/>
      <c r="C165" s="7"/>
      <c r="D165" s="7"/>
      <c r="E165" s="6"/>
      <c r="F165" s="6"/>
      <c r="G165" s="6"/>
      <c r="H165" s="6"/>
      <c r="I165" s="6"/>
      <c r="J165" s="6"/>
      <c r="K165" s="6"/>
      <c r="L165" s="6"/>
      <c r="M165" s="6"/>
    </row>
    <row r="166" spans="2:13" x14ac:dyDescent="0.25">
      <c r="B166" s="7"/>
      <c r="C166" s="7"/>
      <c r="D166" s="7"/>
      <c r="E166" s="6"/>
      <c r="F166" s="6"/>
      <c r="G166" s="6"/>
      <c r="H166" s="6"/>
      <c r="I166" s="6"/>
      <c r="J166" s="6"/>
      <c r="K166" s="6"/>
      <c r="L166" s="6"/>
      <c r="M166" s="6"/>
    </row>
    <row r="167" spans="2:13" x14ac:dyDescent="0.25">
      <c r="B167" s="7"/>
      <c r="C167" s="7"/>
      <c r="D167" s="7"/>
      <c r="E167" s="6"/>
      <c r="F167" s="6"/>
      <c r="G167" s="6"/>
      <c r="H167" s="6"/>
      <c r="I167" s="6"/>
      <c r="J167" s="6"/>
      <c r="K167" s="6"/>
      <c r="L167" s="6"/>
      <c r="M167" s="6"/>
    </row>
    <row r="168" spans="2:13" x14ac:dyDescent="0.25">
      <c r="B168" s="7"/>
      <c r="C168" s="7"/>
      <c r="D168" s="7"/>
      <c r="E168" s="6"/>
      <c r="F168" s="6"/>
      <c r="G168" s="6"/>
      <c r="H168" s="6"/>
      <c r="I168" s="6"/>
      <c r="J168" s="6"/>
      <c r="K168" s="6"/>
      <c r="L168" s="6"/>
      <c r="M168" s="6"/>
    </row>
    <row r="169" spans="2:13" x14ac:dyDescent="0.25">
      <c r="B169" s="7"/>
      <c r="C169" s="7"/>
      <c r="D169" s="7"/>
      <c r="E169" s="6"/>
      <c r="F169" s="6"/>
      <c r="G169" s="6"/>
      <c r="H169" s="6"/>
      <c r="I169" s="6"/>
      <c r="J169" s="6"/>
      <c r="K169" s="6"/>
      <c r="L169" s="6"/>
      <c r="M169" s="6"/>
    </row>
    <row r="170" spans="2:13" x14ac:dyDescent="0.25">
      <c r="B170" s="7"/>
      <c r="C170" s="7"/>
      <c r="D170" s="7"/>
      <c r="E170" s="6"/>
      <c r="F170" s="6"/>
      <c r="G170" s="6"/>
      <c r="H170" s="6"/>
      <c r="I170" s="6"/>
      <c r="J170" s="6"/>
      <c r="K170" s="6"/>
      <c r="L170" s="6"/>
      <c r="M170" s="6"/>
    </row>
    <row r="171" spans="2:13" x14ac:dyDescent="0.25">
      <c r="B171" s="7"/>
      <c r="C171" s="7"/>
      <c r="D171" s="7"/>
      <c r="E171" s="6"/>
      <c r="F171" s="6"/>
      <c r="G171" s="6"/>
      <c r="H171" s="6"/>
      <c r="I171" s="6"/>
      <c r="J171" s="6"/>
      <c r="K171" s="6"/>
      <c r="L171" s="6"/>
      <c r="M171" s="6"/>
    </row>
    <row r="172" spans="2:13" x14ac:dyDescent="0.25">
      <c r="B172" s="7"/>
      <c r="C172" s="7"/>
      <c r="D172" s="7"/>
      <c r="E172" s="6"/>
      <c r="F172" s="6"/>
      <c r="G172" s="6"/>
      <c r="H172" s="6"/>
      <c r="I172" s="6"/>
      <c r="J172" s="6"/>
      <c r="K172" s="6"/>
      <c r="L172" s="6"/>
      <c r="M172" s="6"/>
    </row>
  </sheetData>
  <autoFilter ref="A2:AN78" xr:uid="{7DE5975E-5072-432E-AB9E-3CAF3484FC2C}">
    <filterColumn colId="0">
      <filters>
        <filter val="Community Health Centers Pinellas"/>
        <filter val="Operation PAR"/>
        <filter val="Recovery Epicenter Foundation"/>
        <filter val="Westcare / Gulfcoast Florida"/>
      </filters>
    </filterColumn>
  </autoFilter>
  <sortState xmlns:xlrd2="http://schemas.microsoft.com/office/spreadsheetml/2017/richdata2" ref="A3:AK69">
    <sortCondition ref="A3"/>
  </sortState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E71A-75F3-4612-9B6B-1128ACEC087E}">
  <dimension ref="A1:AN158"/>
  <sheetViews>
    <sheetView showGridLines="0" workbookViewId="0">
      <pane ySplit="2" topLeftCell="A48" activePane="bottomLeft" state="frozen"/>
      <selection pane="bottomLeft" activeCell="B65" sqref="B65"/>
    </sheetView>
  </sheetViews>
  <sheetFormatPr defaultRowHeight="15" x14ac:dyDescent="0.25"/>
  <cols>
    <col min="1" max="1" width="47.5703125" style="14" customWidth="1"/>
    <col min="2" max="3" width="4.7109375" style="8" customWidth="1"/>
    <col min="4" max="4" width="4.7109375" style="13" customWidth="1"/>
    <col min="5" max="10" width="4.7109375" customWidth="1"/>
    <col min="11" max="11" width="5.140625" customWidth="1"/>
    <col min="12" max="37" width="4.7109375" customWidth="1"/>
    <col min="38" max="40" width="9.140625" style="87"/>
  </cols>
  <sheetData>
    <row r="1" spans="1:40" s="5" customFormat="1" x14ac:dyDescent="0.25">
      <c r="A1" s="23" t="s">
        <v>69</v>
      </c>
      <c r="B1" s="170">
        <v>42736</v>
      </c>
      <c r="C1" s="170"/>
      <c r="D1" s="170"/>
      <c r="E1" s="170">
        <v>42767</v>
      </c>
      <c r="F1" s="170"/>
      <c r="G1" s="170"/>
      <c r="H1" s="170">
        <v>42795</v>
      </c>
      <c r="I1" s="170"/>
      <c r="J1" s="170"/>
      <c r="K1" s="170">
        <v>42826</v>
      </c>
      <c r="L1" s="170"/>
      <c r="M1" s="170"/>
      <c r="N1" s="168">
        <v>42856</v>
      </c>
      <c r="O1" s="168"/>
      <c r="P1" s="168"/>
      <c r="Q1" s="168">
        <v>42887</v>
      </c>
      <c r="R1" s="168"/>
      <c r="S1" s="168"/>
      <c r="T1" s="168">
        <v>42917</v>
      </c>
      <c r="U1" s="168"/>
      <c r="V1" s="168"/>
      <c r="W1" s="168">
        <v>42948</v>
      </c>
      <c r="X1" s="168"/>
      <c r="Y1" s="168"/>
      <c r="Z1" s="168">
        <v>42979</v>
      </c>
      <c r="AA1" s="168"/>
      <c r="AB1" s="168"/>
      <c r="AC1" s="168">
        <v>43009</v>
      </c>
      <c r="AD1" s="168"/>
      <c r="AE1" s="168"/>
      <c r="AF1" s="168">
        <v>43040</v>
      </c>
      <c r="AG1" s="168"/>
      <c r="AH1" s="168"/>
      <c r="AI1" s="168">
        <v>43070</v>
      </c>
      <c r="AJ1" s="168"/>
      <c r="AK1" s="168"/>
      <c r="AL1" s="75"/>
      <c r="AM1" s="75"/>
      <c r="AN1" s="75"/>
    </row>
    <row r="2" spans="1:40" s="3" customFormat="1" ht="85.5" thickBot="1" x14ac:dyDescent="0.25">
      <c r="A2" s="24" t="s">
        <v>137</v>
      </c>
      <c r="B2" s="25" t="s">
        <v>63</v>
      </c>
      <c r="C2" s="25" t="s">
        <v>67</v>
      </c>
      <c r="D2" s="25" t="s">
        <v>68</v>
      </c>
      <c r="E2" s="25" t="s">
        <v>63</v>
      </c>
      <c r="F2" s="15" t="s">
        <v>67</v>
      </c>
      <c r="G2" s="15" t="s">
        <v>68</v>
      </c>
      <c r="H2" s="15" t="s">
        <v>63</v>
      </c>
      <c r="I2" s="15" t="s">
        <v>67</v>
      </c>
      <c r="J2" s="15" t="s">
        <v>68</v>
      </c>
      <c r="K2" s="15" t="s">
        <v>63</v>
      </c>
      <c r="L2" s="15" t="s">
        <v>67</v>
      </c>
      <c r="M2" s="15" t="s">
        <v>68</v>
      </c>
      <c r="N2" s="15" t="s">
        <v>63</v>
      </c>
      <c r="O2" s="15" t="s">
        <v>67</v>
      </c>
      <c r="P2" s="15" t="s">
        <v>68</v>
      </c>
      <c r="Q2" s="15" t="s">
        <v>63</v>
      </c>
      <c r="R2" s="15" t="s">
        <v>67</v>
      </c>
      <c r="S2" s="15" t="s">
        <v>68</v>
      </c>
      <c r="T2" s="15" t="s">
        <v>63</v>
      </c>
      <c r="U2" s="15" t="s">
        <v>67</v>
      </c>
      <c r="V2" s="15" t="s">
        <v>68</v>
      </c>
      <c r="W2" s="15" t="s">
        <v>63</v>
      </c>
      <c r="X2" s="15" t="s">
        <v>67</v>
      </c>
      <c r="Y2" s="15" t="s">
        <v>68</v>
      </c>
      <c r="Z2" s="15" t="s">
        <v>63</v>
      </c>
      <c r="AA2" s="15" t="s">
        <v>67</v>
      </c>
      <c r="AB2" s="15" t="s">
        <v>68</v>
      </c>
      <c r="AC2" s="15" t="s">
        <v>63</v>
      </c>
      <c r="AD2" s="15" t="s">
        <v>67</v>
      </c>
      <c r="AE2" s="15" t="s">
        <v>68</v>
      </c>
      <c r="AF2" s="15" t="s">
        <v>63</v>
      </c>
      <c r="AG2" s="15" t="s">
        <v>67</v>
      </c>
      <c r="AH2" s="15" t="s">
        <v>68</v>
      </c>
      <c r="AI2" s="15" t="s">
        <v>63</v>
      </c>
      <c r="AJ2" s="15" t="s">
        <v>67</v>
      </c>
      <c r="AK2" s="142" t="s">
        <v>68</v>
      </c>
      <c r="AL2" s="145" t="s">
        <v>308</v>
      </c>
      <c r="AM2" s="145" t="s">
        <v>67</v>
      </c>
      <c r="AN2" s="145" t="s">
        <v>310</v>
      </c>
    </row>
    <row r="3" spans="1:40" x14ac:dyDescent="0.25">
      <c r="A3" s="14" t="s">
        <v>24</v>
      </c>
      <c r="B3" s="18">
        <v>9</v>
      </c>
      <c r="C3" s="10">
        <v>0</v>
      </c>
      <c r="D3" s="19">
        <v>0</v>
      </c>
      <c r="E3" s="18">
        <v>27</v>
      </c>
      <c r="F3" s="17">
        <v>0</v>
      </c>
      <c r="G3" s="21">
        <v>0</v>
      </c>
      <c r="H3" s="16">
        <v>38</v>
      </c>
      <c r="I3" s="17">
        <v>0</v>
      </c>
      <c r="J3" s="21">
        <v>0</v>
      </c>
      <c r="K3" s="16">
        <v>43</v>
      </c>
      <c r="L3" s="17">
        <v>0</v>
      </c>
      <c r="M3" s="21">
        <v>0</v>
      </c>
      <c r="N3" s="16">
        <v>75</v>
      </c>
      <c r="O3" s="17">
        <v>0</v>
      </c>
      <c r="P3" s="21">
        <v>0</v>
      </c>
      <c r="Q3" s="16">
        <v>1</v>
      </c>
      <c r="R3" s="17">
        <v>0</v>
      </c>
      <c r="S3" s="21">
        <v>0</v>
      </c>
      <c r="T3" s="16">
        <v>21</v>
      </c>
      <c r="U3" s="17">
        <v>1</v>
      </c>
      <c r="V3" s="21">
        <v>0</v>
      </c>
      <c r="W3" s="16">
        <v>67</v>
      </c>
      <c r="X3" s="17">
        <v>0</v>
      </c>
      <c r="Y3" s="21">
        <v>0</v>
      </c>
      <c r="Z3" s="16">
        <v>60</v>
      </c>
      <c r="AA3" s="17">
        <v>0</v>
      </c>
      <c r="AB3" s="21">
        <v>0</v>
      </c>
      <c r="AC3" s="16">
        <v>106</v>
      </c>
      <c r="AD3" s="17">
        <v>0</v>
      </c>
      <c r="AE3" s="21">
        <v>0</v>
      </c>
      <c r="AF3" s="16">
        <v>47</v>
      </c>
      <c r="AG3" s="17">
        <v>0</v>
      </c>
      <c r="AH3" s="21">
        <v>0</v>
      </c>
      <c r="AI3" s="16">
        <v>29</v>
      </c>
      <c r="AJ3" s="17">
        <v>0</v>
      </c>
      <c r="AK3" s="144">
        <v>0</v>
      </c>
      <c r="AL3" s="87">
        <f t="shared" ref="AL3:AN4" si="0">SUM(B3,E3,H3,K3,N3,Q3,T3,W3,Z3,AC3,AF3,AI3)</f>
        <v>523</v>
      </c>
      <c r="AM3" s="87">
        <f t="shared" si="0"/>
        <v>1</v>
      </c>
      <c r="AN3" s="87">
        <f t="shared" si="0"/>
        <v>0</v>
      </c>
    </row>
    <row r="4" spans="1:40" x14ac:dyDescent="0.25">
      <c r="A4" s="4" t="s">
        <v>5</v>
      </c>
      <c r="B4" s="20" t="s">
        <v>76</v>
      </c>
      <c r="C4" s="12" t="s">
        <v>76</v>
      </c>
      <c r="D4" s="19" t="s">
        <v>76</v>
      </c>
      <c r="E4" s="20" t="s">
        <v>76</v>
      </c>
      <c r="F4" s="12" t="s">
        <v>76</v>
      </c>
      <c r="G4" s="19" t="s">
        <v>76</v>
      </c>
      <c r="H4" s="20" t="s">
        <v>76</v>
      </c>
      <c r="I4" s="12" t="s">
        <v>76</v>
      </c>
      <c r="J4" s="19" t="s">
        <v>76</v>
      </c>
      <c r="K4" s="20" t="s">
        <v>76</v>
      </c>
      <c r="L4" s="12" t="s">
        <v>76</v>
      </c>
      <c r="M4" s="19" t="s">
        <v>76</v>
      </c>
      <c r="N4" s="20" t="s">
        <v>76</v>
      </c>
      <c r="O4" s="12" t="s">
        <v>76</v>
      </c>
      <c r="P4" s="19" t="s">
        <v>76</v>
      </c>
      <c r="Q4" s="20" t="s">
        <v>76</v>
      </c>
      <c r="R4" s="12" t="s">
        <v>76</v>
      </c>
      <c r="S4" s="19" t="s">
        <v>76</v>
      </c>
      <c r="T4" s="20" t="s">
        <v>76</v>
      </c>
      <c r="U4" s="12" t="s">
        <v>76</v>
      </c>
      <c r="V4" s="19" t="s">
        <v>76</v>
      </c>
      <c r="W4" s="20" t="s">
        <v>76</v>
      </c>
      <c r="X4" s="12" t="s">
        <v>76</v>
      </c>
      <c r="Y4" s="19" t="s">
        <v>76</v>
      </c>
      <c r="Z4" s="20">
        <v>0</v>
      </c>
      <c r="AA4" s="12">
        <v>0</v>
      </c>
      <c r="AB4" s="19">
        <v>0</v>
      </c>
      <c r="AC4" s="20">
        <v>10</v>
      </c>
      <c r="AD4" s="12">
        <v>0</v>
      </c>
      <c r="AE4" s="19">
        <v>0</v>
      </c>
      <c r="AF4" s="20">
        <v>23</v>
      </c>
      <c r="AG4" s="12">
        <v>0</v>
      </c>
      <c r="AH4" s="19">
        <v>0</v>
      </c>
      <c r="AI4" s="20">
        <v>69</v>
      </c>
      <c r="AJ4" s="12">
        <v>0</v>
      </c>
      <c r="AK4" s="135">
        <v>0</v>
      </c>
      <c r="AL4" s="87">
        <f t="shared" si="0"/>
        <v>102</v>
      </c>
      <c r="AM4" s="87">
        <f t="shared" si="0"/>
        <v>0</v>
      </c>
      <c r="AN4" s="87">
        <f t="shared" si="0"/>
        <v>0</v>
      </c>
    </row>
    <row r="5" spans="1:40" x14ac:dyDescent="0.25">
      <c r="A5" s="4" t="s">
        <v>12</v>
      </c>
      <c r="B5" s="20">
        <v>9</v>
      </c>
      <c r="C5" s="12">
        <v>0</v>
      </c>
      <c r="D5" s="19">
        <v>0</v>
      </c>
      <c r="E5" s="20">
        <v>49</v>
      </c>
      <c r="F5" s="12">
        <v>0</v>
      </c>
      <c r="G5" s="19">
        <v>0</v>
      </c>
      <c r="H5" s="20">
        <v>46</v>
      </c>
      <c r="I5" s="12">
        <v>0</v>
      </c>
      <c r="J5" s="19">
        <v>0</v>
      </c>
      <c r="K5" s="20">
        <v>24</v>
      </c>
      <c r="L5" s="12">
        <v>0</v>
      </c>
      <c r="M5" s="19">
        <v>0</v>
      </c>
      <c r="N5" s="20">
        <v>11</v>
      </c>
      <c r="O5" s="12">
        <v>0</v>
      </c>
      <c r="P5" s="19">
        <v>0</v>
      </c>
      <c r="Q5" s="20">
        <v>11</v>
      </c>
      <c r="R5" s="12">
        <v>0</v>
      </c>
      <c r="S5" s="19">
        <v>0</v>
      </c>
      <c r="T5" s="20">
        <v>26</v>
      </c>
      <c r="U5" s="12">
        <v>0</v>
      </c>
      <c r="V5" s="19">
        <v>0</v>
      </c>
      <c r="W5" s="20">
        <v>42</v>
      </c>
      <c r="X5" s="12">
        <v>1</v>
      </c>
      <c r="Y5" s="19">
        <v>0</v>
      </c>
      <c r="Z5" s="20">
        <v>6</v>
      </c>
      <c r="AA5" s="12">
        <v>1</v>
      </c>
      <c r="AB5" s="19">
        <v>0</v>
      </c>
      <c r="AC5" s="20">
        <v>23</v>
      </c>
      <c r="AD5" s="12">
        <v>2</v>
      </c>
      <c r="AE5" s="19">
        <v>0</v>
      </c>
      <c r="AF5" s="20">
        <v>22</v>
      </c>
      <c r="AG5" s="12">
        <v>0</v>
      </c>
      <c r="AH5" s="19">
        <v>0</v>
      </c>
      <c r="AI5" s="20">
        <v>15</v>
      </c>
      <c r="AJ5" s="12">
        <v>0</v>
      </c>
      <c r="AK5" s="135">
        <v>0</v>
      </c>
      <c r="AL5" s="87">
        <f>SUM(B5,E5,H5,K5,N5,Q5,T5,W5,Z5,AC5,AF5,AI5)</f>
        <v>284</v>
      </c>
      <c r="AM5" s="87">
        <f>SUM(C5,F5,I5,L5,O5,R5,U5,X5,AA5,AD5,AG5,AJ5)</f>
        <v>4</v>
      </c>
      <c r="AN5" s="87">
        <f t="shared" ref="AN5:AN54" si="1">SUM(D5,G5,J5,M5,P5,S5,V5,Y5,AB5,AE5,AH5,AK5)</f>
        <v>0</v>
      </c>
    </row>
    <row r="6" spans="1:40" x14ac:dyDescent="0.25">
      <c r="A6" s="14" t="s">
        <v>128</v>
      </c>
      <c r="B6" s="18" t="s">
        <v>76</v>
      </c>
      <c r="C6" s="10" t="s">
        <v>76</v>
      </c>
      <c r="D6" s="19" t="s">
        <v>76</v>
      </c>
      <c r="E6" s="18" t="s">
        <v>76</v>
      </c>
      <c r="F6" s="10" t="s">
        <v>76</v>
      </c>
      <c r="G6" s="22" t="s">
        <v>76</v>
      </c>
      <c r="H6" s="18" t="s">
        <v>76</v>
      </c>
      <c r="I6" s="10" t="s">
        <v>76</v>
      </c>
      <c r="J6" s="22" t="s">
        <v>76</v>
      </c>
      <c r="K6" s="18" t="s">
        <v>76</v>
      </c>
      <c r="L6" s="10" t="s">
        <v>76</v>
      </c>
      <c r="M6" s="22" t="s">
        <v>76</v>
      </c>
      <c r="N6" s="18" t="s">
        <v>76</v>
      </c>
      <c r="O6" s="10" t="s">
        <v>76</v>
      </c>
      <c r="P6" s="22" t="s">
        <v>76</v>
      </c>
      <c r="Q6" s="18" t="s">
        <v>76</v>
      </c>
      <c r="R6" s="10" t="s">
        <v>76</v>
      </c>
      <c r="S6" s="22" t="s">
        <v>76</v>
      </c>
      <c r="T6" s="18" t="s">
        <v>76</v>
      </c>
      <c r="U6" s="10" t="s">
        <v>76</v>
      </c>
      <c r="V6" s="22" t="s">
        <v>76</v>
      </c>
      <c r="W6" s="18" t="s">
        <v>76</v>
      </c>
      <c r="X6" s="10" t="s">
        <v>76</v>
      </c>
      <c r="Y6" s="22" t="s">
        <v>76</v>
      </c>
      <c r="Z6" s="18" t="s">
        <v>76</v>
      </c>
      <c r="AA6" s="10" t="s">
        <v>76</v>
      </c>
      <c r="AB6" s="22" t="s">
        <v>76</v>
      </c>
      <c r="AC6" s="18" t="s">
        <v>76</v>
      </c>
      <c r="AD6" s="10">
        <v>45</v>
      </c>
      <c r="AE6" s="22" t="s">
        <v>76</v>
      </c>
      <c r="AF6" s="18" t="s">
        <v>76</v>
      </c>
      <c r="AG6" s="10">
        <v>10</v>
      </c>
      <c r="AH6" s="22" t="s">
        <v>76</v>
      </c>
      <c r="AI6" s="18" t="s">
        <v>76</v>
      </c>
      <c r="AJ6" s="10" t="s">
        <v>76</v>
      </c>
      <c r="AK6" s="65" t="s">
        <v>76</v>
      </c>
      <c r="AL6" s="87">
        <f>SUM(B6,E6,H6,K6,N6,Q6,T6,W6,Z6,AC6,AF6,AI6)</f>
        <v>0</v>
      </c>
      <c r="AM6" s="87">
        <f>SUM(C6,F6,I6,L6,O6,R6,U6,X6,AA6,AD6,AG6,AJ6)</f>
        <v>55</v>
      </c>
      <c r="AN6" s="87">
        <f t="shared" si="1"/>
        <v>0</v>
      </c>
    </row>
    <row r="7" spans="1:40" x14ac:dyDescent="0.25">
      <c r="A7" s="4" t="s">
        <v>187</v>
      </c>
      <c r="B7" s="20"/>
      <c r="C7" s="12"/>
      <c r="D7" s="19"/>
      <c r="E7" s="20"/>
      <c r="F7" s="12"/>
      <c r="G7" s="19"/>
      <c r="H7" s="20"/>
      <c r="I7" s="12"/>
      <c r="J7" s="19"/>
      <c r="K7" s="20"/>
      <c r="L7" s="12"/>
      <c r="M7" s="19"/>
      <c r="N7" s="18"/>
      <c r="O7" s="27"/>
      <c r="P7" s="22"/>
      <c r="Q7" s="18"/>
      <c r="R7" s="27"/>
      <c r="S7" s="22"/>
      <c r="T7" s="18"/>
      <c r="U7" s="27"/>
      <c r="V7" s="22"/>
      <c r="W7" s="18"/>
      <c r="X7" s="27"/>
      <c r="Y7" s="22"/>
      <c r="Z7" s="18"/>
      <c r="AA7" s="27"/>
      <c r="AB7" s="22"/>
      <c r="AC7" s="18"/>
      <c r="AD7" s="27"/>
      <c r="AE7" s="22"/>
      <c r="AF7" s="18"/>
      <c r="AG7" s="27"/>
      <c r="AH7" s="22"/>
      <c r="AI7" s="18"/>
      <c r="AJ7" s="27"/>
      <c r="AK7" s="65"/>
      <c r="AL7" s="87">
        <f>SUM(B7,E7,H7,K7,N7,Q7,T7,W7,Z7,AC7,AF7,AI7)</f>
        <v>0</v>
      </c>
      <c r="AM7" s="87">
        <f t="shared" ref="AM7:AM54" si="2">SUM(C7,F7,I7,L7,O7,R7,U7,X7,AA7,AD7,AG7,AJ7)</f>
        <v>0</v>
      </c>
      <c r="AN7" s="87">
        <f t="shared" si="1"/>
        <v>0</v>
      </c>
    </row>
    <row r="8" spans="1:40" x14ac:dyDescent="0.25">
      <c r="A8" s="14" t="s">
        <v>45</v>
      </c>
      <c r="B8" s="20" t="s">
        <v>76</v>
      </c>
      <c r="C8" s="12" t="s">
        <v>76</v>
      </c>
      <c r="D8" s="19" t="s">
        <v>76</v>
      </c>
      <c r="E8" s="20" t="s">
        <v>76</v>
      </c>
      <c r="F8" s="12" t="s">
        <v>76</v>
      </c>
      <c r="G8" s="19" t="s">
        <v>76</v>
      </c>
      <c r="H8" s="18" t="s">
        <v>76</v>
      </c>
      <c r="I8" s="10" t="s">
        <v>76</v>
      </c>
      <c r="J8" s="22" t="s">
        <v>76</v>
      </c>
      <c r="K8" s="18" t="s">
        <v>76</v>
      </c>
      <c r="L8" s="10" t="s">
        <v>76</v>
      </c>
      <c r="M8" s="22" t="s">
        <v>76</v>
      </c>
      <c r="N8" s="18" t="s">
        <v>76</v>
      </c>
      <c r="O8" s="10" t="s">
        <v>76</v>
      </c>
      <c r="P8" s="22" t="s">
        <v>76</v>
      </c>
      <c r="Q8" s="18" t="s">
        <v>76</v>
      </c>
      <c r="R8" s="10" t="s">
        <v>76</v>
      </c>
      <c r="S8" s="22" t="s">
        <v>76</v>
      </c>
      <c r="T8" s="18">
        <v>32</v>
      </c>
      <c r="U8" s="10">
        <v>0</v>
      </c>
      <c r="V8" s="22">
        <v>0</v>
      </c>
      <c r="W8" s="18">
        <v>471</v>
      </c>
      <c r="X8" s="10">
        <v>1</v>
      </c>
      <c r="Y8" s="22">
        <v>2</v>
      </c>
      <c r="Z8" s="18">
        <v>25</v>
      </c>
      <c r="AA8" s="10">
        <v>0</v>
      </c>
      <c r="AB8" s="22">
        <v>0</v>
      </c>
      <c r="AC8" s="18">
        <v>252</v>
      </c>
      <c r="AD8" s="10">
        <v>0</v>
      </c>
      <c r="AE8" s="22">
        <v>0</v>
      </c>
      <c r="AF8" s="18"/>
      <c r="AG8" s="10">
        <v>2</v>
      </c>
      <c r="AH8" s="22">
        <v>0</v>
      </c>
      <c r="AI8" s="18">
        <v>97</v>
      </c>
      <c r="AJ8" s="10">
        <v>7</v>
      </c>
      <c r="AK8" s="65">
        <v>0</v>
      </c>
      <c r="AL8" s="87">
        <f>SUM(B8,E8,H8,K8,N8,Q8,T8,W8,Z8,AC8,AF8,AI8)</f>
        <v>877</v>
      </c>
      <c r="AM8" s="87">
        <f t="shared" si="2"/>
        <v>10</v>
      </c>
      <c r="AN8" s="87">
        <f t="shared" si="1"/>
        <v>2</v>
      </c>
    </row>
    <row r="9" spans="1:40" x14ac:dyDescent="0.25">
      <c r="A9" s="4" t="s">
        <v>16</v>
      </c>
      <c r="B9" s="20" t="s">
        <v>76</v>
      </c>
      <c r="C9" s="12" t="s">
        <v>76</v>
      </c>
      <c r="D9" s="19" t="s">
        <v>76</v>
      </c>
      <c r="E9" s="20" t="s">
        <v>76</v>
      </c>
      <c r="F9" s="12" t="s">
        <v>76</v>
      </c>
      <c r="G9" s="19" t="s">
        <v>76</v>
      </c>
      <c r="H9" s="20" t="s">
        <v>76</v>
      </c>
      <c r="I9" s="12" t="s">
        <v>76</v>
      </c>
      <c r="J9" s="19" t="s">
        <v>76</v>
      </c>
      <c r="K9" s="20" t="s">
        <v>76</v>
      </c>
      <c r="L9" s="12" t="s">
        <v>76</v>
      </c>
      <c r="M9" s="19" t="s">
        <v>76</v>
      </c>
      <c r="N9" s="18" t="s">
        <v>76</v>
      </c>
      <c r="O9" s="27" t="s">
        <v>76</v>
      </c>
      <c r="P9" s="22" t="s">
        <v>76</v>
      </c>
      <c r="Q9" s="18">
        <v>5</v>
      </c>
      <c r="R9" s="27">
        <v>0</v>
      </c>
      <c r="S9" s="22">
        <v>0</v>
      </c>
      <c r="T9" s="18">
        <v>5</v>
      </c>
      <c r="U9" s="27">
        <v>0</v>
      </c>
      <c r="V9" s="22">
        <v>0</v>
      </c>
      <c r="W9" s="18">
        <v>5</v>
      </c>
      <c r="X9" s="27">
        <v>0</v>
      </c>
      <c r="Y9" s="22">
        <v>0</v>
      </c>
      <c r="Z9" s="18">
        <v>5</v>
      </c>
      <c r="AA9" s="27">
        <v>0</v>
      </c>
      <c r="AB9" s="22">
        <v>0</v>
      </c>
      <c r="AC9" s="18">
        <v>5</v>
      </c>
      <c r="AD9" s="27">
        <v>0</v>
      </c>
      <c r="AE9" s="22">
        <v>0</v>
      </c>
      <c r="AF9" s="18">
        <v>5</v>
      </c>
      <c r="AG9" s="27">
        <v>0</v>
      </c>
      <c r="AH9" s="22">
        <v>0</v>
      </c>
      <c r="AI9" s="18">
        <v>5</v>
      </c>
      <c r="AJ9" s="27">
        <v>0</v>
      </c>
      <c r="AK9" s="65">
        <v>0</v>
      </c>
      <c r="AL9" s="87">
        <f t="shared" ref="AL9:AL53" si="3">SUM(B9,E9,H9,K9,N9,Q9,T9,W9,Z9,AC9,AF9,AI9)</f>
        <v>35</v>
      </c>
      <c r="AM9" s="87">
        <f t="shared" si="2"/>
        <v>0</v>
      </c>
      <c r="AN9" s="87">
        <f t="shared" si="1"/>
        <v>0</v>
      </c>
    </row>
    <row r="10" spans="1:40" x14ac:dyDescent="0.25">
      <c r="A10" s="4" t="s">
        <v>74</v>
      </c>
      <c r="B10" s="20" t="s">
        <v>76</v>
      </c>
      <c r="C10" s="12" t="s">
        <v>76</v>
      </c>
      <c r="D10" s="19" t="s">
        <v>76</v>
      </c>
      <c r="E10" s="20" t="s">
        <v>76</v>
      </c>
      <c r="F10" s="12" t="s">
        <v>76</v>
      </c>
      <c r="G10" s="19" t="s">
        <v>76</v>
      </c>
      <c r="H10" s="20" t="s">
        <v>76</v>
      </c>
      <c r="I10" s="12" t="s">
        <v>76</v>
      </c>
      <c r="J10" s="19" t="s">
        <v>76</v>
      </c>
      <c r="K10" s="20" t="s">
        <v>76</v>
      </c>
      <c r="L10" s="12" t="s">
        <v>76</v>
      </c>
      <c r="M10" s="19" t="s">
        <v>76</v>
      </c>
      <c r="N10" s="18" t="s">
        <v>76</v>
      </c>
      <c r="O10" s="27" t="s">
        <v>76</v>
      </c>
      <c r="P10" s="22" t="s">
        <v>76</v>
      </c>
      <c r="Q10" s="18" t="s">
        <v>76</v>
      </c>
      <c r="R10" s="27" t="s">
        <v>76</v>
      </c>
      <c r="S10" s="22" t="s">
        <v>76</v>
      </c>
      <c r="T10" s="18" t="s">
        <v>76</v>
      </c>
      <c r="U10" s="27" t="s">
        <v>76</v>
      </c>
      <c r="V10" s="22" t="s">
        <v>76</v>
      </c>
      <c r="W10" s="18" t="s">
        <v>76</v>
      </c>
      <c r="X10" s="27" t="s">
        <v>76</v>
      </c>
      <c r="Y10" s="22" t="s">
        <v>76</v>
      </c>
      <c r="Z10" s="18" t="s">
        <v>76</v>
      </c>
      <c r="AA10" s="27" t="s">
        <v>76</v>
      </c>
      <c r="AB10" s="22" t="s">
        <v>76</v>
      </c>
      <c r="AC10" s="18" t="s">
        <v>76</v>
      </c>
      <c r="AD10" s="27" t="s">
        <v>76</v>
      </c>
      <c r="AE10" s="22" t="s">
        <v>76</v>
      </c>
      <c r="AF10" s="18">
        <v>0</v>
      </c>
      <c r="AG10" s="27">
        <v>0</v>
      </c>
      <c r="AH10" s="22">
        <v>0</v>
      </c>
      <c r="AI10" s="18">
        <v>0</v>
      </c>
      <c r="AJ10" s="27">
        <v>0</v>
      </c>
      <c r="AK10" s="65">
        <v>0</v>
      </c>
      <c r="AL10" s="87">
        <f t="shared" si="3"/>
        <v>0</v>
      </c>
      <c r="AM10" s="87">
        <f t="shared" si="2"/>
        <v>0</v>
      </c>
      <c r="AN10" s="87">
        <f t="shared" si="1"/>
        <v>0</v>
      </c>
    </row>
    <row r="11" spans="1:40" x14ac:dyDescent="0.25">
      <c r="A11" s="14" t="s">
        <v>25</v>
      </c>
      <c r="B11" s="20" t="s">
        <v>76</v>
      </c>
      <c r="C11" s="12" t="s">
        <v>76</v>
      </c>
      <c r="D11" s="19" t="s">
        <v>76</v>
      </c>
      <c r="E11" s="20" t="s">
        <v>76</v>
      </c>
      <c r="F11" s="12" t="s">
        <v>76</v>
      </c>
      <c r="G11" s="19" t="s">
        <v>76</v>
      </c>
      <c r="H11" s="18" t="s">
        <v>76</v>
      </c>
      <c r="I11" s="10" t="s">
        <v>76</v>
      </c>
      <c r="J11" s="22" t="s">
        <v>76</v>
      </c>
      <c r="K11" s="18" t="s">
        <v>76</v>
      </c>
      <c r="L11" s="10" t="s">
        <v>76</v>
      </c>
      <c r="M11" s="22" t="s">
        <v>76</v>
      </c>
      <c r="N11" s="18" t="s">
        <v>76</v>
      </c>
      <c r="O11" s="10" t="s">
        <v>76</v>
      </c>
      <c r="P11" s="22" t="s">
        <v>76</v>
      </c>
      <c r="Q11" s="18" t="s">
        <v>76</v>
      </c>
      <c r="R11" s="10" t="s">
        <v>76</v>
      </c>
      <c r="S11" s="22" t="s">
        <v>76</v>
      </c>
      <c r="T11" s="18" t="s">
        <v>76</v>
      </c>
      <c r="U11" s="10" t="s">
        <v>76</v>
      </c>
      <c r="V11" s="22" t="s">
        <v>76</v>
      </c>
      <c r="W11" s="18">
        <v>7</v>
      </c>
      <c r="X11" s="10">
        <v>0</v>
      </c>
      <c r="Y11" s="22">
        <v>0</v>
      </c>
      <c r="Z11" s="18">
        <v>7</v>
      </c>
      <c r="AA11" s="10">
        <v>1</v>
      </c>
      <c r="AB11" s="22">
        <v>0</v>
      </c>
      <c r="AC11" s="18">
        <v>18</v>
      </c>
      <c r="AD11" s="10">
        <v>0</v>
      </c>
      <c r="AE11" s="22">
        <v>0</v>
      </c>
      <c r="AF11" s="18">
        <v>55</v>
      </c>
      <c r="AG11" s="10">
        <v>0</v>
      </c>
      <c r="AH11" s="22">
        <v>0</v>
      </c>
      <c r="AI11" s="18">
        <v>31</v>
      </c>
      <c r="AJ11" s="10">
        <v>0</v>
      </c>
      <c r="AK11" s="65">
        <v>0</v>
      </c>
      <c r="AL11" s="87">
        <f t="shared" si="3"/>
        <v>118</v>
      </c>
      <c r="AM11" s="87">
        <f t="shared" si="2"/>
        <v>1</v>
      </c>
      <c r="AN11" s="87">
        <f t="shared" si="1"/>
        <v>0</v>
      </c>
    </row>
    <row r="12" spans="1:40" x14ac:dyDescent="0.25">
      <c r="A12" s="4" t="s">
        <v>11</v>
      </c>
      <c r="B12" s="20">
        <v>11</v>
      </c>
      <c r="C12" s="12">
        <v>0</v>
      </c>
      <c r="D12" s="19">
        <v>0</v>
      </c>
      <c r="E12" s="20">
        <v>36</v>
      </c>
      <c r="F12" s="12">
        <v>0</v>
      </c>
      <c r="G12" s="19">
        <v>0</v>
      </c>
      <c r="H12" s="20">
        <v>36</v>
      </c>
      <c r="I12" s="12">
        <v>0</v>
      </c>
      <c r="J12" s="19">
        <v>0</v>
      </c>
      <c r="K12" s="20">
        <v>29</v>
      </c>
      <c r="L12" s="12">
        <v>0</v>
      </c>
      <c r="M12" s="19">
        <v>0</v>
      </c>
      <c r="N12" s="20">
        <v>27</v>
      </c>
      <c r="O12" s="12">
        <v>0</v>
      </c>
      <c r="P12" s="19">
        <v>0</v>
      </c>
      <c r="Q12" s="20">
        <v>0</v>
      </c>
      <c r="R12" s="12">
        <v>0</v>
      </c>
      <c r="S12" s="19">
        <v>0</v>
      </c>
      <c r="T12" s="20">
        <v>0</v>
      </c>
      <c r="U12" s="12">
        <v>0</v>
      </c>
      <c r="V12" s="19">
        <v>0</v>
      </c>
      <c r="W12" s="20">
        <v>0</v>
      </c>
      <c r="X12" s="12">
        <v>0</v>
      </c>
      <c r="Y12" s="19">
        <v>0</v>
      </c>
      <c r="Z12" s="20">
        <v>0</v>
      </c>
      <c r="AA12" s="12">
        <v>0</v>
      </c>
      <c r="AB12" s="19">
        <v>0</v>
      </c>
      <c r="AC12" s="20">
        <v>0</v>
      </c>
      <c r="AD12" s="12">
        <v>0</v>
      </c>
      <c r="AE12" s="19">
        <v>0</v>
      </c>
      <c r="AF12" s="20">
        <v>0</v>
      </c>
      <c r="AG12" s="12">
        <v>0</v>
      </c>
      <c r="AH12" s="19">
        <v>0</v>
      </c>
      <c r="AI12" s="20">
        <v>0</v>
      </c>
      <c r="AJ12" s="12">
        <v>0</v>
      </c>
      <c r="AK12" s="135">
        <v>0</v>
      </c>
      <c r="AL12" s="87">
        <f t="shared" si="3"/>
        <v>139</v>
      </c>
      <c r="AM12" s="87">
        <f t="shared" si="2"/>
        <v>0</v>
      </c>
      <c r="AN12" s="87">
        <f t="shared" si="1"/>
        <v>0</v>
      </c>
    </row>
    <row r="13" spans="1:40" ht="14.25" customHeight="1" x14ac:dyDescent="0.25">
      <c r="A13" s="4" t="s">
        <v>77</v>
      </c>
      <c r="B13" s="20" t="s">
        <v>76</v>
      </c>
      <c r="C13" s="12" t="s">
        <v>76</v>
      </c>
      <c r="D13" s="19" t="s">
        <v>76</v>
      </c>
      <c r="E13" s="20" t="s">
        <v>76</v>
      </c>
      <c r="F13" s="12" t="s">
        <v>76</v>
      </c>
      <c r="G13" s="19" t="s">
        <v>76</v>
      </c>
      <c r="H13" s="20" t="s">
        <v>76</v>
      </c>
      <c r="I13" s="12" t="s">
        <v>76</v>
      </c>
      <c r="J13" s="19" t="s">
        <v>76</v>
      </c>
      <c r="K13" s="20" t="s">
        <v>76</v>
      </c>
      <c r="L13" s="12" t="s">
        <v>76</v>
      </c>
      <c r="M13" s="19" t="s">
        <v>76</v>
      </c>
      <c r="N13" s="18" t="s">
        <v>76</v>
      </c>
      <c r="O13" s="27" t="s">
        <v>76</v>
      </c>
      <c r="P13" s="22" t="s">
        <v>76</v>
      </c>
      <c r="Q13" s="18" t="s">
        <v>76</v>
      </c>
      <c r="R13" s="27" t="s">
        <v>76</v>
      </c>
      <c r="S13" s="22" t="s">
        <v>76</v>
      </c>
      <c r="T13" s="18" t="s">
        <v>76</v>
      </c>
      <c r="U13" s="27" t="s">
        <v>76</v>
      </c>
      <c r="V13" s="22" t="s">
        <v>76</v>
      </c>
      <c r="W13" s="18" t="s">
        <v>76</v>
      </c>
      <c r="X13" s="27" t="s">
        <v>76</v>
      </c>
      <c r="Y13" s="22" t="s">
        <v>76</v>
      </c>
      <c r="Z13" s="18" t="s">
        <v>76</v>
      </c>
      <c r="AA13" s="27" t="s">
        <v>76</v>
      </c>
      <c r="AB13" s="22" t="s">
        <v>76</v>
      </c>
      <c r="AC13" s="18">
        <v>28</v>
      </c>
      <c r="AD13" s="27">
        <v>0</v>
      </c>
      <c r="AE13" s="22">
        <v>0</v>
      </c>
      <c r="AF13" s="18">
        <v>8</v>
      </c>
      <c r="AG13" s="27">
        <v>0</v>
      </c>
      <c r="AH13" s="22">
        <v>0</v>
      </c>
      <c r="AI13" s="18">
        <v>4</v>
      </c>
      <c r="AJ13" s="27">
        <v>0</v>
      </c>
      <c r="AK13" s="65">
        <v>0</v>
      </c>
      <c r="AL13" s="87">
        <f t="shared" si="3"/>
        <v>40</v>
      </c>
      <c r="AM13" s="87">
        <f t="shared" si="2"/>
        <v>0</v>
      </c>
      <c r="AN13" s="87">
        <f t="shared" si="1"/>
        <v>0</v>
      </c>
    </row>
    <row r="14" spans="1:40" ht="14.25" customHeight="1" x14ac:dyDescent="0.25">
      <c r="A14" s="4" t="s">
        <v>70</v>
      </c>
      <c r="B14" s="20">
        <v>0</v>
      </c>
      <c r="C14" s="12">
        <v>0</v>
      </c>
      <c r="D14" s="19">
        <v>0</v>
      </c>
      <c r="E14" s="20">
        <v>0</v>
      </c>
      <c r="F14" s="12">
        <v>0</v>
      </c>
      <c r="G14" s="19">
        <v>0</v>
      </c>
      <c r="H14" s="20">
        <v>0</v>
      </c>
      <c r="I14" s="12">
        <v>0</v>
      </c>
      <c r="J14" s="19">
        <v>0</v>
      </c>
      <c r="K14" s="20">
        <v>0</v>
      </c>
      <c r="L14" s="12">
        <v>0</v>
      </c>
      <c r="M14" s="19">
        <v>0</v>
      </c>
      <c r="N14" s="20">
        <v>0</v>
      </c>
      <c r="O14" s="12">
        <v>0</v>
      </c>
      <c r="P14" s="19">
        <v>0</v>
      </c>
      <c r="Q14" s="20">
        <v>0</v>
      </c>
      <c r="R14" s="12">
        <v>0</v>
      </c>
      <c r="S14" s="19">
        <v>0</v>
      </c>
      <c r="T14" s="20">
        <v>1</v>
      </c>
      <c r="U14" s="12">
        <v>0</v>
      </c>
      <c r="V14" s="19">
        <v>0</v>
      </c>
      <c r="W14" s="20">
        <v>3</v>
      </c>
      <c r="X14" s="12">
        <v>0</v>
      </c>
      <c r="Y14" s="19">
        <v>0</v>
      </c>
      <c r="Z14" s="20">
        <v>0</v>
      </c>
      <c r="AA14" s="12">
        <v>0</v>
      </c>
      <c r="AB14" s="19">
        <v>0</v>
      </c>
      <c r="AC14" s="20">
        <v>1</v>
      </c>
      <c r="AD14" s="12">
        <v>0</v>
      </c>
      <c r="AE14" s="19">
        <v>0</v>
      </c>
      <c r="AF14" s="20">
        <v>0</v>
      </c>
      <c r="AG14" s="12">
        <v>0</v>
      </c>
      <c r="AH14" s="19">
        <v>0</v>
      </c>
      <c r="AI14" s="20">
        <v>0</v>
      </c>
      <c r="AJ14" s="12">
        <v>0</v>
      </c>
      <c r="AK14" s="135">
        <v>0</v>
      </c>
      <c r="AL14" s="87">
        <f t="shared" si="3"/>
        <v>5</v>
      </c>
      <c r="AM14" s="87">
        <f t="shared" si="2"/>
        <v>0</v>
      </c>
      <c r="AN14" s="87">
        <f t="shared" si="1"/>
        <v>0</v>
      </c>
    </row>
    <row r="15" spans="1:40" x14ac:dyDescent="0.25">
      <c r="A15" s="14" t="s">
        <v>166</v>
      </c>
      <c r="B15" s="18">
        <v>1</v>
      </c>
      <c r="C15" s="10">
        <v>0</v>
      </c>
      <c r="D15" s="19">
        <v>0</v>
      </c>
      <c r="E15" s="18">
        <v>1</v>
      </c>
      <c r="F15" s="10">
        <v>0</v>
      </c>
      <c r="G15" s="22">
        <v>1</v>
      </c>
      <c r="H15" s="18">
        <v>1</v>
      </c>
      <c r="I15" s="10">
        <v>0</v>
      </c>
      <c r="J15" s="22">
        <v>0</v>
      </c>
      <c r="K15" s="18">
        <v>1</v>
      </c>
      <c r="L15" s="10">
        <v>0</v>
      </c>
      <c r="M15" s="22">
        <v>0</v>
      </c>
      <c r="N15" s="18">
        <v>1</v>
      </c>
      <c r="O15" s="10">
        <v>0</v>
      </c>
      <c r="P15" s="22">
        <v>0</v>
      </c>
      <c r="Q15" s="18">
        <v>1</v>
      </c>
      <c r="R15" s="10">
        <v>1</v>
      </c>
      <c r="S15" s="22">
        <v>0</v>
      </c>
      <c r="T15" s="18">
        <v>2</v>
      </c>
      <c r="U15" s="10">
        <v>1</v>
      </c>
      <c r="V15" s="22">
        <v>0</v>
      </c>
      <c r="W15" s="18">
        <v>2</v>
      </c>
      <c r="X15" s="10">
        <v>0</v>
      </c>
      <c r="Y15" s="22">
        <v>0</v>
      </c>
      <c r="Z15" s="18">
        <v>2</v>
      </c>
      <c r="AA15" s="10">
        <v>0</v>
      </c>
      <c r="AB15" s="22">
        <v>0</v>
      </c>
      <c r="AC15" s="18">
        <v>2</v>
      </c>
      <c r="AD15" s="10">
        <v>0</v>
      </c>
      <c r="AE15" s="22">
        <v>0</v>
      </c>
      <c r="AF15" s="18" t="s">
        <v>76</v>
      </c>
      <c r="AG15" s="10" t="s">
        <v>76</v>
      </c>
      <c r="AH15" s="22" t="s">
        <v>76</v>
      </c>
      <c r="AI15" s="18" t="s">
        <v>76</v>
      </c>
      <c r="AJ15" s="10" t="s">
        <v>76</v>
      </c>
      <c r="AK15" s="65" t="s">
        <v>76</v>
      </c>
      <c r="AL15" s="87">
        <f t="shared" si="3"/>
        <v>14</v>
      </c>
      <c r="AM15" s="87">
        <f t="shared" si="2"/>
        <v>2</v>
      </c>
      <c r="AN15" s="87">
        <f t="shared" si="1"/>
        <v>1</v>
      </c>
    </row>
    <row r="16" spans="1:40" x14ac:dyDescent="0.25">
      <c r="A16" s="14" t="s">
        <v>95</v>
      </c>
      <c r="B16" s="18" t="s">
        <v>76</v>
      </c>
      <c r="C16" s="10" t="s">
        <v>76</v>
      </c>
      <c r="D16" s="19" t="s">
        <v>76</v>
      </c>
      <c r="E16" s="18" t="s">
        <v>76</v>
      </c>
      <c r="F16" s="10" t="s">
        <v>76</v>
      </c>
      <c r="G16" s="22" t="s">
        <v>76</v>
      </c>
      <c r="H16" s="18" t="s">
        <v>76</v>
      </c>
      <c r="I16" s="10" t="s">
        <v>76</v>
      </c>
      <c r="J16" s="22" t="s">
        <v>76</v>
      </c>
      <c r="K16" s="18" t="s">
        <v>76</v>
      </c>
      <c r="L16" s="10" t="s">
        <v>76</v>
      </c>
      <c r="M16" s="22" t="s">
        <v>76</v>
      </c>
      <c r="N16" s="18" t="s">
        <v>76</v>
      </c>
      <c r="O16" s="10" t="s">
        <v>76</v>
      </c>
      <c r="P16" s="22" t="s">
        <v>76</v>
      </c>
      <c r="Q16" s="18" t="s">
        <v>76</v>
      </c>
      <c r="R16" s="10" t="s">
        <v>76</v>
      </c>
      <c r="S16" s="22" t="s">
        <v>76</v>
      </c>
      <c r="T16" s="18">
        <v>6</v>
      </c>
      <c r="U16" s="10">
        <v>0</v>
      </c>
      <c r="V16" s="22">
        <v>0</v>
      </c>
      <c r="W16" s="18">
        <v>1</v>
      </c>
      <c r="X16" s="10">
        <v>0</v>
      </c>
      <c r="Y16" s="22">
        <v>0</v>
      </c>
      <c r="Z16" s="18">
        <v>1</v>
      </c>
      <c r="AA16" s="10">
        <v>0</v>
      </c>
      <c r="AB16" s="22">
        <v>0</v>
      </c>
      <c r="AC16" s="18">
        <v>4</v>
      </c>
      <c r="AD16" s="10">
        <v>0</v>
      </c>
      <c r="AE16" s="22">
        <v>0</v>
      </c>
      <c r="AF16" s="18">
        <v>4</v>
      </c>
      <c r="AG16" s="10">
        <v>0</v>
      </c>
      <c r="AH16" s="22">
        <v>0</v>
      </c>
      <c r="AI16" s="18">
        <v>4</v>
      </c>
      <c r="AJ16" s="10">
        <v>0</v>
      </c>
      <c r="AK16" s="65">
        <v>0</v>
      </c>
      <c r="AL16" s="87">
        <f t="shared" si="3"/>
        <v>20</v>
      </c>
      <c r="AM16" s="87">
        <f t="shared" si="2"/>
        <v>0</v>
      </c>
      <c r="AN16" s="87">
        <f t="shared" si="1"/>
        <v>0</v>
      </c>
    </row>
    <row r="17" spans="1:40" x14ac:dyDescent="0.25">
      <c r="A17" s="14" t="s">
        <v>65</v>
      </c>
      <c r="B17" s="18" t="s">
        <v>76</v>
      </c>
      <c r="C17" s="10" t="s">
        <v>76</v>
      </c>
      <c r="D17" s="19" t="s">
        <v>76</v>
      </c>
      <c r="E17" s="18" t="s">
        <v>76</v>
      </c>
      <c r="F17" s="10" t="s">
        <v>76</v>
      </c>
      <c r="G17" s="22" t="s">
        <v>76</v>
      </c>
      <c r="H17" s="18" t="s">
        <v>76</v>
      </c>
      <c r="I17" s="10" t="s">
        <v>76</v>
      </c>
      <c r="J17" s="22" t="s">
        <v>76</v>
      </c>
      <c r="K17" s="18" t="s">
        <v>76</v>
      </c>
      <c r="L17" s="10" t="s">
        <v>76</v>
      </c>
      <c r="M17" s="22" t="s">
        <v>76</v>
      </c>
      <c r="N17" s="18">
        <v>0</v>
      </c>
      <c r="O17" s="10">
        <v>0</v>
      </c>
      <c r="P17" s="22">
        <v>0</v>
      </c>
      <c r="Q17" s="18">
        <v>0</v>
      </c>
      <c r="R17" s="10">
        <v>0</v>
      </c>
      <c r="S17" s="22">
        <v>0</v>
      </c>
      <c r="T17" s="18">
        <v>0</v>
      </c>
      <c r="U17" s="10">
        <v>0</v>
      </c>
      <c r="V17" s="22">
        <v>0</v>
      </c>
      <c r="W17" s="18">
        <v>0</v>
      </c>
      <c r="X17" s="10">
        <v>0</v>
      </c>
      <c r="Y17" s="22">
        <v>0</v>
      </c>
      <c r="Z17" s="18">
        <v>1</v>
      </c>
      <c r="AA17" s="10">
        <v>0</v>
      </c>
      <c r="AB17" s="22">
        <v>0</v>
      </c>
      <c r="AC17" s="18">
        <v>1</v>
      </c>
      <c r="AD17" s="10">
        <v>0</v>
      </c>
      <c r="AE17" s="22">
        <v>0</v>
      </c>
      <c r="AF17" s="18">
        <v>1</v>
      </c>
      <c r="AG17" s="10">
        <v>0</v>
      </c>
      <c r="AH17" s="22">
        <v>0</v>
      </c>
      <c r="AI17" s="18">
        <v>0</v>
      </c>
      <c r="AJ17" s="10">
        <v>0</v>
      </c>
      <c r="AK17" s="65">
        <v>0</v>
      </c>
      <c r="AL17" s="87">
        <f t="shared" si="3"/>
        <v>3</v>
      </c>
      <c r="AM17" s="87">
        <f t="shared" si="2"/>
        <v>0</v>
      </c>
      <c r="AN17" s="87">
        <f t="shared" si="1"/>
        <v>0</v>
      </c>
    </row>
    <row r="18" spans="1:40" x14ac:dyDescent="0.25">
      <c r="A18" s="4" t="s">
        <v>31</v>
      </c>
      <c r="B18" s="20" t="s">
        <v>76</v>
      </c>
      <c r="C18" s="12" t="s">
        <v>76</v>
      </c>
      <c r="D18" s="19" t="s">
        <v>76</v>
      </c>
      <c r="E18" s="20" t="s">
        <v>76</v>
      </c>
      <c r="F18" s="12" t="s">
        <v>76</v>
      </c>
      <c r="G18" s="19" t="s">
        <v>76</v>
      </c>
      <c r="H18" s="20" t="s">
        <v>76</v>
      </c>
      <c r="I18" s="12" t="s">
        <v>76</v>
      </c>
      <c r="J18" s="19" t="s">
        <v>76</v>
      </c>
      <c r="K18" s="20" t="s">
        <v>76</v>
      </c>
      <c r="L18" s="12" t="s">
        <v>76</v>
      </c>
      <c r="M18" s="19" t="s">
        <v>76</v>
      </c>
      <c r="N18" s="20" t="s">
        <v>76</v>
      </c>
      <c r="O18" s="12" t="s">
        <v>76</v>
      </c>
      <c r="P18" s="19" t="s">
        <v>76</v>
      </c>
      <c r="Q18" s="20" t="s">
        <v>76</v>
      </c>
      <c r="R18" s="12" t="s">
        <v>76</v>
      </c>
      <c r="S18" s="19" t="s">
        <v>76</v>
      </c>
      <c r="T18" s="20">
        <v>1</v>
      </c>
      <c r="U18" s="12">
        <v>0</v>
      </c>
      <c r="V18" s="19">
        <v>0</v>
      </c>
      <c r="W18" s="20">
        <v>7</v>
      </c>
      <c r="X18" s="12">
        <v>0</v>
      </c>
      <c r="Y18" s="19">
        <v>0</v>
      </c>
      <c r="Z18" s="20">
        <v>0</v>
      </c>
      <c r="AA18" s="12">
        <v>0</v>
      </c>
      <c r="AB18" s="19">
        <v>0</v>
      </c>
      <c r="AC18" s="20">
        <v>7</v>
      </c>
      <c r="AD18" s="12">
        <v>0</v>
      </c>
      <c r="AE18" s="19">
        <v>0</v>
      </c>
      <c r="AF18" s="20">
        <v>32</v>
      </c>
      <c r="AG18" s="12">
        <v>0</v>
      </c>
      <c r="AH18" s="19">
        <v>0</v>
      </c>
      <c r="AI18" s="20">
        <v>19</v>
      </c>
      <c r="AJ18" s="12">
        <v>0</v>
      </c>
      <c r="AK18" s="135">
        <v>0</v>
      </c>
      <c r="AL18" s="87">
        <f t="shared" si="3"/>
        <v>66</v>
      </c>
      <c r="AM18" s="87">
        <f t="shared" si="2"/>
        <v>0</v>
      </c>
      <c r="AN18" s="87">
        <f t="shared" si="1"/>
        <v>0</v>
      </c>
    </row>
    <row r="19" spans="1:40" x14ac:dyDescent="0.25">
      <c r="A19" s="4" t="s">
        <v>6</v>
      </c>
      <c r="B19" s="20">
        <v>18</v>
      </c>
      <c r="C19" s="12">
        <v>0</v>
      </c>
      <c r="D19" s="19">
        <v>0</v>
      </c>
      <c r="E19" s="20">
        <v>36</v>
      </c>
      <c r="F19" s="12">
        <v>0</v>
      </c>
      <c r="G19" s="19">
        <v>0</v>
      </c>
      <c r="H19" s="20">
        <v>22</v>
      </c>
      <c r="I19" s="12">
        <v>0</v>
      </c>
      <c r="J19" s="19">
        <v>0</v>
      </c>
      <c r="K19" s="20">
        <v>45</v>
      </c>
      <c r="L19" s="12">
        <v>1</v>
      </c>
      <c r="M19" s="19">
        <v>0</v>
      </c>
      <c r="N19" s="20">
        <v>49</v>
      </c>
      <c r="O19" s="12">
        <v>0</v>
      </c>
      <c r="P19" s="19">
        <v>0</v>
      </c>
      <c r="Q19" s="20">
        <v>62</v>
      </c>
      <c r="R19" s="12">
        <v>0</v>
      </c>
      <c r="S19" s="19">
        <v>0</v>
      </c>
      <c r="T19" s="20">
        <v>41</v>
      </c>
      <c r="U19" s="12">
        <v>0</v>
      </c>
      <c r="V19" s="19">
        <v>0</v>
      </c>
      <c r="W19" s="20">
        <v>34</v>
      </c>
      <c r="X19" s="12">
        <v>0</v>
      </c>
      <c r="Y19" s="19">
        <v>0</v>
      </c>
      <c r="Z19" s="20">
        <v>15</v>
      </c>
      <c r="AA19" s="12">
        <v>0</v>
      </c>
      <c r="AB19" s="19">
        <v>0</v>
      </c>
      <c r="AC19" s="20">
        <v>31</v>
      </c>
      <c r="AD19" s="12">
        <v>0</v>
      </c>
      <c r="AE19" s="19">
        <v>0</v>
      </c>
      <c r="AF19" s="20">
        <v>33</v>
      </c>
      <c r="AG19" s="12">
        <v>0</v>
      </c>
      <c r="AH19" s="19">
        <v>0</v>
      </c>
      <c r="AI19" s="20">
        <v>29</v>
      </c>
      <c r="AJ19" s="12">
        <v>0</v>
      </c>
      <c r="AK19" s="135">
        <v>0</v>
      </c>
      <c r="AL19" s="87">
        <f t="shared" si="3"/>
        <v>415</v>
      </c>
      <c r="AM19" s="87">
        <f t="shared" si="2"/>
        <v>1</v>
      </c>
      <c r="AN19" s="87">
        <f t="shared" si="1"/>
        <v>0</v>
      </c>
    </row>
    <row r="20" spans="1:40" x14ac:dyDescent="0.25">
      <c r="A20" s="4" t="s">
        <v>86</v>
      </c>
      <c r="B20" s="20" t="s">
        <v>76</v>
      </c>
      <c r="C20" s="12" t="s">
        <v>76</v>
      </c>
      <c r="D20" s="19" t="s">
        <v>76</v>
      </c>
      <c r="E20" s="20" t="s">
        <v>76</v>
      </c>
      <c r="F20" s="12" t="s">
        <v>76</v>
      </c>
      <c r="G20" s="19" t="s">
        <v>76</v>
      </c>
      <c r="H20" s="20" t="s">
        <v>76</v>
      </c>
      <c r="I20" s="12" t="s">
        <v>76</v>
      </c>
      <c r="J20" s="19" t="s">
        <v>76</v>
      </c>
      <c r="K20" s="20" t="s">
        <v>76</v>
      </c>
      <c r="L20" s="12" t="s">
        <v>76</v>
      </c>
      <c r="M20" s="19" t="s">
        <v>76</v>
      </c>
      <c r="N20" s="18" t="s">
        <v>76</v>
      </c>
      <c r="O20" s="27" t="s">
        <v>76</v>
      </c>
      <c r="P20" s="22" t="s">
        <v>76</v>
      </c>
      <c r="Q20" s="18" t="s">
        <v>76</v>
      </c>
      <c r="R20" s="27" t="s">
        <v>76</v>
      </c>
      <c r="S20" s="22" t="s">
        <v>76</v>
      </c>
      <c r="T20" s="18" t="s">
        <v>76</v>
      </c>
      <c r="U20" s="27" t="s">
        <v>76</v>
      </c>
      <c r="V20" s="22" t="s">
        <v>76</v>
      </c>
      <c r="W20" s="18" t="s">
        <v>76</v>
      </c>
      <c r="X20" s="27" t="s">
        <v>76</v>
      </c>
      <c r="Y20" s="22" t="s">
        <v>76</v>
      </c>
      <c r="Z20" s="18" t="s">
        <v>76</v>
      </c>
      <c r="AA20" s="27" t="s">
        <v>76</v>
      </c>
      <c r="AB20" s="22" t="s">
        <v>76</v>
      </c>
      <c r="AC20" s="18" t="s">
        <v>76</v>
      </c>
      <c r="AD20" s="27" t="s">
        <v>76</v>
      </c>
      <c r="AE20" s="22" t="s">
        <v>76</v>
      </c>
      <c r="AF20" s="18">
        <v>9</v>
      </c>
      <c r="AG20" s="27">
        <v>0</v>
      </c>
      <c r="AH20" s="22">
        <v>0</v>
      </c>
      <c r="AI20" s="18"/>
      <c r="AJ20" s="27"/>
      <c r="AK20" s="65"/>
      <c r="AL20" s="87">
        <f t="shared" si="3"/>
        <v>9</v>
      </c>
      <c r="AM20" s="87">
        <f t="shared" si="2"/>
        <v>0</v>
      </c>
      <c r="AN20" s="87">
        <f t="shared" si="1"/>
        <v>0</v>
      </c>
    </row>
    <row r="21" spans="1:40" x14ac:dyDescent="0.25">
      <c r="A21" s="4" t="s">
        <v>58</v>
      </c>
      <c r="B21" s="20" t="s">
        <v>76</v>
      </c>
      <c r="C21" s="12" t="s">
        <v>76</v>
      </c>
      <c r="D21" s="19" t="s">
        <v>76</v>
      </c>
      <c r="E21" s="20" t="s">
        <v>76</v>
      </c>
      <c r="F21" s="12" t="s">
        <v>76</v>
      </c>
      <c r="G21" s="19" t="s">
        <v>76</v>
      </c>
      <c r="H21" s="20" t="s">
        <v>76</v>
      </c>
      <c r="I21" s="12" t="s">
        <v>76</v>
      </c>
      <c r="J21" s="19" t="s">
        <v>76</v>
      </c>
      <c r="K21" s="20" t="s">
        <v>76</v>
      </c>
      <c r="L21" s="12" t="s">
        <v>76</v>
      </c>
      <c r="M21" s="19" t="s">
        <v>76</v>
      </c>
      <c r="N21" s="20" t="s">
        <v>76</v>
      </c>
      <c r="O21" s="12" t="s">
        <v>76</v>
      </c>
      <c r="P21" s="19" t="s">
        <v>76</v>
      </c>
      <c r="Q21" s="20" t="s">
        <v>76</v>
      </c>
      <c r="R21" s="12" t="s">
        <v>76</v>
      </c>
      <c r="S21" s="19" t="s">
        <v>76</v>
      </c>
      <c r="T21" s="20" t="s">
        <v>76</v>
      </c>
      <c r="U21" s="12" t="s">
        <v>76</v>
      </c>
      <c r="V21" s="19" t="s">
        <v>76</v>
      </c>
      <c r="W21" s="20" t="s">
        <v>76</v>
      </c>
      <c r="X21" s="12" t="s">
        <v>76</v>
      </c>
      <c r="Y21" s="19" t="s">
        <v>76</v>
      </c>
      <c r="Z21" s="20" t="s">
        <v>76</v>
      </c>
      <c r="AA21" s="12" t="s">
        <v>76</v>
      </c>
      <c r="AB21" s="19" t="s">
        <v>76</v>
      </c>
      <c r="AC21" s="20" t="s">
        <v>76</v>
      </c>
      <c r="AD21" s="12" t="s">
        <v>76</v>
      </c>
      <c r="AE21" s="19" t="s">
        <v>76</v>
      </c>
      <c r="AF21" s="20" t="s">
        <v>76</v>
      </c>
      <c r="AG21" s="12" t="s">
        <v>76</v>
      </c>
      <c r="AH21" s="19" t="s">
        <v>76</v>
      </c>
      <c r="AI21" s="20">
        <v>4</v>
      </c>
      <c r="AJ21" s="12">
        <v>0</v>
      </c>
      <c r="AK21" s="135">
        <v>2</v>
      </c>
      <c r="AL21" s="87">
        <f t="shared" si="3"/>
        <v>4</v>
      </c>
      <c r="AM21" s="87">
        <f t="shared" si="2"/>
        <v>0</v>
      </c>
      <c r="AN21" s="87">
        <f t="shared" si="1"/>
        <v>2</v>
      </c>
    </row>
    <row r="22" spans="1:40" x14ac:dyDescent="0.25">
      <c r="A22" s="14" t="s">
        <v>93</v>
      </c>
      <c r="B22" s="18" t="s">
        <v>76</v>
      </c>
      <c r="C22" s="10" t="s">
        <v>76</v>
      </c>
      <c r="D22" s="19" t="s">
        <v>76</v>
      </c>
      <c r="E22" s="18" t="s">
        <v>76</v>
      </c>
      <c r="F22" s="10" t="s">
        <v>76</v>
      </c>
      <c r="G22" s="22" t="s">
        <v>76</v>
      </c>
      <c r="H22" s="18" t="s">
        <v>76</v>
      </c>
      <c r="I22" s="10" t="s">
        <v>76</v>
      </c>
      <c r="J22" s="22" t="s">
        <v>76</v>
      </c>
      <c r="K22" s="18" t="s">
        <v>76</v>
      </c>
      <c r="L22" s="10" t="s">
        <v>76</v>
      </c>
      <c r="M22" s="22" t="s">
        <v>76</v>
      </c>
      <c r="N22" s="18" t="s">
        <v>76</v>
      </c>
      <c r="O22" s="10" t="s">
        <v>76</v>
      </c>
      <c r="P22" s="22" t="s">
        <v>76</v>
      </c>
      <c r="Q22" s="18" t="s">
        <v>76</v>
      </c>
      <c r="R22" s="10" t="s">
        <v>76</v>
      </c>
      <c r="S22" s="22" t="s">
        <v>76</v>
      </c>
      <c r="T22" s="18">
        <v>0</v>
      </c>
      <c r="U22" s="10">
        <v>0</v>
      </c>
      <c r="V22" s="22">
        <v>0</v>
      </c>
      <c r="W22" s="18">
        <v>0</v>
      </c>
      <c r="X22" s="10">
        <v>0</v>
      </c>
      <c r="Y22" s="22">
        <v>0</v>
      </c>
      <c r="Z22" s="18">
        <v>0</v>
      </c>
      <c r="AA22" s="10">
        <v>0</v>
      </c>
      <c r="AB22" s="22">
        <v>0</v>
      </c>
      <c r="AC22" s="18">
        <v>160</v>
      </c>
      <c r="AD22" s="10">
        <v>2</v>
      </c>
      <c r="AE22" s="22">
        <v>2</v>
      </c>
      <c r="AF22" s="18">
        <v>0</v>
      </c>
      <c r="AG22" s="10">
        <v>0</v>
      </c>
      <c r="AH22" s="22">
        <v>0</v>
      </c>
      <c r="AI22" s="18">
        <v>0</v>
      </c>
      <c r="AJ22" s="10">
        <v>0</v>
      </c>
      <c r="AK22" s="65">
        <v>0</v>
      </c>
      <c r="AL22" s="87">
        <f t="shared" si="3"/>
        <v>160</v>
      </c>
      <c r="AM22" s="87">
        <f t="shared" si="2"/>
        <v>2</v>
      </c>
      <c r="AN22" s="87">
        <f t="shared" si="1"/>
        <v>2</v>
      </c>
    </row>
    <row r="23" spans="1:40" x14ac:dyDescent="0.25">
      <c r="A23" s="14" t="s">
        <v>29</v>
      </c>
      <c r="B23" s="20" t="s">
        <v>76</v>
      </c>
      <c r="C23" s="12" t="s">
        <v>76</v>
      </c>
      <c r="D23" s="19" t="s">
        <v>76</v>
      </c>
      <c r="E23" s="20" t="s">
        <v>76</v>
      </c>
      <c r="F23" s="12" t="s">
        <v>76</v>
      </c>
      <c r="G23" s="19" t="s">
        <v>76</v>
      </c>
      <c r="H23" s="18" t="s">
        <v>76</v>
      </c>
      <c r="I23" s="10" t="s">
        <v>76</v>
      </c>
      <c r="J23" s="22" t="s">
        <v>76</v>
      </c>
      <c r="K23" s="18" t="s">
        <v>76</v>
      </c>
      <c r="L23" s="10" t="s">
        <v>76</v>
      </c>
      <c r="M23" s="22" t="s">
        <v>76</v>
      </c>
      <c r="N23" s="18">
        <v>0</v>
      </c>
      <c r="O23" s="10">
        <v>0</v>
      </c>
      <c r="P23" s="22">
        <v>1</v>
      </c>
      <c r="Q23" s="18">
        <v>0</v>
      </c>
      <c r="R23" s="10">
        <v>0</v>
      </c>
      <c r="S23" s="22">
        <v>0</v>
      </c>
      <c r="T23" s="18">
        <v>0</v>
      </c>
      <c r="U23" s="10">
        <v>0</v>
      </c>
      <c r="V23" s="22">
        <v>0</v>
      </c>
      <c r="W23" s="18">
        <v>0</v>
      </c>
      <c r="X23" s="10">
        <v>0</v>
      </c>
      <c r="Y23" s="22">
        <v>1</v>
      </c>
      <c r="Z23" s="18">
        <v>0</v>
      </c>
      <c r="AA23" s="10">
        <v>0</v>
      </c>
      <c r="AB23" s="22">
        <v>0</v>
      </c>
      <c r="AC23" s="18">
        <v>0</v>
      </c>
      <c r="AD23" s="10">
        <v>0</v>
      </c>
      <c r="AE23" s="22">
        <v>0</v>
      </c>
      <c r="AF23" s="18">
        <v>0</v>
      </c>
      <c r="AG23" s="10">
        <v>0</v>
      </c>
      <c r="AH23" s="22">
        <v>0</v>
      </c>
      <c r="AI23" s="18">
        <v>0</v>
      </c>
      <c r="AJ23" s="10">
        <v>0</v>
      </c>
      <c r="AK23" s="65">
        <v>0</v>
      </c>
      <c r="AL23" s="87">
        <f t="shared" si="3"/>
        <v>0</v>
      </c>
      <c r="AM23" s="87">
        <f t="shared" si="2"/>
        <v>0</v>
      </c>
      <c r="AN23" s="87">
        <f t="shared" si="1"/>
        <v>2</v>
      </c>
    </row>
    <row r="24" spans="1:40" x14ac:dyDescent="0.25">
      <c r="A24" s="14" t="s">
        <v>14</v>
      </c>
      <c r="B24" s="18" t="s">
        <v>76</v>
      </c>
      <c r="C24" s="10" t="s">
        <v>76</v>
      </c>
      <c r="D24" s="19" t="s">
        <v>76</v>
      </c>
      <c r="E24" s="18" t="s">
        <v>76</v>
      </c>
      <c r="F24" s="10" t="s">
        <v>76</v>
      </c>
      <c r="G24" s="22" t="s">
        <v>76</v>
      </c>
      <c r="H24" s="18" t="s">
        <v>76</v>
      </c>
      <c r="I24" s="10" t="s">
        <v>76</v>
      </c>
      <c r="J24" s="22" t="s">
        <v>76</v>
      </c>
      <c r="K24" s="18" t="s">
        <v>76</v>
      </c>
      <c r="L24" s="10" t="s">
        <v>76</v>
      </c>
      <c r="M24" s="22" t="s">
        <v>76</v>
      </c>
      <c r="N24" s="18">
        <v>2</v>
      </c>
      <c r="O24" s="10">
        <v>0</v>
      </c>
      <c r="P24" s="22">
        <v>2</v>
      </c>
      <c r="Q24" s="18">
        <v>3</v>
      </c>
      <c r="R24" s="10">
        <v>0</v>
      </c>
      <c r="S24" s="22">
        <v>3</v>
      </c>
      <c r="T24" s="18">
        <v>2</v>
      </c>
      <c r="U24" s="10">
        <v>0</v>
      </c>
      <c r="V24" s="22">
        <v>2</v>
      </c>
      <c r="W24" s="18">
        <v>2</v>
      </c>
      <c r="X24" s="10">
        <v>0</v>
      </c>
      <c r="Y24" s="22">
        <v>1</v>
      </c>
      <c r="Z24" s="18">
        <v>1</v>
      </c>
      <c r="AA24" s="10">
        <v>0</v>
      </c>
      <c r="AB24" s="22">
        <v>0</v>
      </c>
      <c r="AC24" s="18" t="s">
        <v>76</v>
      </c>
      <c r="AD24" s="10" t="s">
        <v>76</v>
      </c>
      <c r="AE24" s="22" t="s">
        <v>76</v>
      </c>
      <c r="AF24" s="18" t="s">
        <v>76</v>
      </c>
      <c r="AG24" s="10" t="s">
        <v>76</v>
      </c>
      <c r="AH24" s="22" t="s">
        <v>76</v>
      </c>
      <c r="AI24" s="18" t="s">
        <v>76</v>
      </c>
      <c r="AJ24" s="10" t="s">
        <v>76</v>
      </c>
      <c r="AK24" s="65" t="s">
        <v>76</v>
      </c>
      <c r="AL24" s="87">
        <f t="shared" si="3"/>
        <v>10</v>
      </c>
      <c r="AM24" s="87">
        <f t="shared" si="2"/>
        <v>0</v>
      </c>
      <c r="AN24" s="87">
        <f t="shared" si="1"/>
        <v>8</v>
      </c>
    </row>
    <row r="25" spans="1:40" x14ac:dyDescent="0.25">
      <c r="A25" s="14" t="s">
        <v>62</v>
      </c>
      <c r="B25" s="18">
        <v>11</v>
      </c>
      <c r="C25" s="10">
        <v>0</v>
      </c>
      <c r="D25" s="19">
        <v>1</v>
      </c>
      <c r="E25" s="18">
        <v>11</v>
      </c>
      <c r="F25" s="10">
        <v>1</v>
      </c>
      <c r="G25" s="22">
        <v>0</v>
      </c>
      <c r="H25" s="18">
        <v>11</v>
      </c>
      <c r="I25" s="10">
        <v>1</v>
      </c>
      <c r="J25" s="22">
        <v>0</v>
      </c>
      <c r="K25" s="18">
        <v>10</v>
      </c>
      <c r="L25" s="10">
        <v>1</v>
      </c>
      <c r="M25" s="22">
        <v>0</v>
      </c>
      <c r="N25" s="18">
        <v>10</v>
      </c>
      <c r="O25" s="10">
        <v>0</v>
      </c>
      <c r="P25" s="22">
        <v>1</v>
      </c>
      <c r="Q25" s="18">
        <v>11</v>
      </c>
      <c r="R25" s="10">
        <v>0</v>
      </c>
      <c r="S25" s="22">
        <v>0</v>
      </c>
      <c r="T25" s="18">
        <v>18</v>
      </c>
      <c r="U25" s="10">
        <v>0</v>
      </c>
      <c r="V25" s="22">
        <v>1</v>
      </c>
      <c r="W25" s="18">
        <v>46</v>
      </c>
      <c r="X25" s="10">
        <v>1</v>
      </c>
      <c r="Y25" s="22">
        <v>0</v>
      </c>
      <c r="Z25" s="18">
        <v>28</v>
      </c>
      <c r="AA25" s="10">
        <v>0</v>
      </c>
      <c r="AB25" s="22">
        <v>0</v>
      </c>
      <c r="AC25" s="18">
        <v>44</v>
      </c>
      <c r="AD25" s="10">
        <v>0</v>
      </c>
      <c r="AE25" s="22">
        <v>1</v>
      </c>
      <c r="AF25" s="18">
        <v>32</v>
      </c>
      <c r="AG25" s="10">
        <v>0</v>
      </c>
      <c r="AH25" s="22">
        <v>0</v>
      </c>
      <c r="AI25" s="18">
        <v>32</v>
      </c>
      <c r="AJ25" s="10">
        <v>0</v>
      </c>
      <c r="AK25" s="65">
        <v>0</v>
      </c>
      <c r="AL25" s="87">
        <f t="shared" si="3"/>
        <v>264</v>
      </c>
      <c r="AM25" s="87">
        <f t="shared" si="2"/>
        <v>4</v>
      </c>
      <c r="AN25" s="87">
        <f t="shared" si="1"/>
        <v>4</v>
      </c>
    </row>
    <row r="26" spans="1:40" x14ac:dyDescent="0.25">
      <c r="A26" s="4" t="s">
        <v>34</v>
      </c>
      <c r="B26" s="20">
        <v>2</v>
      </c>
      <c r="C26" s="12">
        <v>0</v>
      </c>
      <c r="D26" s="19">
        <v>0</v>
      </c>
      <c r="E26" s="20">
        <v>2</v>
      </c>
      <c r="F26" s="12">
        <v>0</v>
      </c>
      <c r="G26" s="19">
        <v>0</v>
      </c>
      <c r="H26" s="20">
        <v>2</v>
      </c>
      <c r="I26" s="12">
        <v>0</v>
      </c>
      <c r="J26" s="19">
        <v>0</v>
      </c>
      <c r="K26" s="20" t="s">
        <v>76</v>
      </c>
      <c r="L26" s="12" t="s">
        <v>76</v>
      </c>
      <c r="M26" s="19" t="s">
        <v>76</v>
      </c>
      <c r="N26" s="20" t="s">
        <v>76</v>
      </c>
      <c r="O26" s="12" t="s">
        <v>76</v>
      </c>
      <c r="P26" s="19" t="s">
        <v>76</v>
      </c>
      <c r="Q26" s="20" t="s">
        <v>76</v>
      </c>
      <c r="R26" s="12" t="s">
        <v>76</v>
      </c>
      <c r="S26" s="19" t="s">
        <v>76</v>
      </c>
      <c r="T26" s="20" t="s">
        <v>76</v>
      </c>
      <c r="U26" s="12" t="s">
        <v>76</v>
      </c>
      <c r="V26" s="19" t="s">
        <v>76</v>
      </c>
      <c r="W26" s="20" t="s">
        <v>76</v>
      </c>
      <c r="X26" s="12" t="s">
        <v>76</v>
      </c>
      <c r="Y26" s="19" t="s">
        <v>76</v>
      </c>
      <c r="Z26" s="20" t="s">
        <v>76</v>
      </c>
      <c r="AA26" s="12" t="s">
        <v>76</v>
      </c>
      <c r="AB26" s="19" t="s">
        <v>76</v>
      </c>
      <c r="AC26" s="20">
        <v>4</v>
      </c>
      <c r="AD26" s="12">
        <v>0</v>
      </c>
      <c r="AE26" s="19">
        <v>0</v>
      </c>
      <c r="AF26" s="20">
        <v>1</v>
      </c>
      <c r="AG26" s="12">
        <v>0</v>
      </c>
      <c r="AH26" s="19">
        <v>0</v>
      </c>
      <c r="AI26" s="20">
        <v>2</v>
      </c>
      <c r="AJ26" s="12">
        <v>0</v>
      </c>
      <c r="AK26" s="135">
        <v>0</v>
      </c>
      <c r="AL26" s="87">
        <f t="shared" si="3"/>
        <v>13</v>
      </c>
      <c r="AM26" s="87">
        <f t="shared" si="2"/>
        <v>0</v>
      </c>
      <c r="AN26" s="87">
        <f t="shared" si="1"/>
        <v>0</v>
      </c>
    </row>
    <row r="27" spans="1:40" x14ac:dyDescent="0.25">
      <c r="A27" s="4" t="s">
        <v>59</v>
      </c>
      <c r="B27" s="20" t="s">
        <v>76</v>
      </c>
      <c r="C27" s="12" t="s">
        <v>76</v>
      </c>
      <c r="D27" s="19" t="s">
        <v>76</v>
      </c>
      <c r="E27" s="20" t="s">
        <v>76</v>
      </c>
      <c r="F27" s="12" t="s">
        <v>76</v>
      </c>
      <c r="G27" s="19" t="s">
        <v>76</v>
      </c>
      <c r="H27" s="20" t="s">
        <v>76</v>
      </c>
      <c r="I27" s="12" t="s">
        <v>76</v>
      </c>
      <c r="J27" s="19" t="s">
        <v>76</v>
      </c>
      <c r="K27" s="20" t="s">
        <v>76</v>
      </c>
      <c r="L27" s="12" t="s">
        <v>76</v>
      </c>
      <c r="M27" s="19" t="s">
        <v>76</v>
      </c>
      <c r="N27" s="20" t="s">
        <v>76</v>
      </c>
      <c r="O27" s="12" t="s">
        <v>76</v>
      </c>
      <c r="P27" s="19" t="s">
        <v>76</v>
      </c>
      <c r="Q27" s="20" t="s">
        <v>76</v>
      </c>
      <c r="R27" s="12" t="s">
        <v>76</v>
      </c>
      <c r="S27" s="19" t="s">
        <v>76</v>
      </c>
      <c r="T27" s="20" t="s">
        <v>76</v>
      </c>
      <c r="U27" s="12" t="s">
        <v>76</v>
      </c>
      <c r="V27" s="19" t="s">
        <v>76</v>
      </c>
      <c r="W27" s="20" t="s">
        <v>76</v>
      </c>
      <c r="X27" s="12" t="s">
        <v>76</v>
      </c>
      <c r="Y27" s="19" t="s">
        <v>76</v>
      </c>
      <c r="Z27" s="20" t="s">
        <v>76</v>
      </c>
      <c r="AA27" s="12" t="s">
        <v>76</v>
      </c>
      <c r="AB27" s="19" t="s">
        <v>76</v>
      </c>
      <c r="AC27" s="20" t="s">
        <v>76</v>
      </c>
      <c r="AD27" s="12" t="s">
        <v>76</v>
      </c>
      <c r="AE27" s="19" t="s">
        <v>76</v>
      </c>
      <c r="AF27" s="20">
        <v>3</v>
      </c>
      <c r="AG27" s="12">
        <v>0</v>
      </c>
      <c r="AH27" s="19">
        <v>0</v>
      </c>
      <c r="AI27" s="20">
        <v>1</v>
      </c>
      <c r="AJ27" s="12">
        <v>0</v>
      </c>
      <c r="AK27" s="135">
        <v>0</v>
      </c>
      <c r="AL27" s="87">
        <f t="shared" si="3"/>
        <v>4</v>
      </c>
      <c r="AM27" s="87">
        <f t="shared" si="2"/>
        <v>0</v>
      </c>
      <c r="AN27" s="87">
        <f t="shared" si="1"/>
        <v>0</v>
      </c>
    </row>
    <row r="28" spans="1:40" x14ac:dyDescent="0.25">
      <c r="A28" s="4" t="s">
        <v>13</v>
      </c>
      <c r="B28" s="20" t="s">
        <v>76</v>
      </c>
      <c r="C28" s="12" t="s">
        <v>76</v>
      </c>
      <c r="D28" s="19" t="s">
        <v>76</v>
      </c>
      <c r="E28" s="20" t="s">
        <v>76</v>
      </c>
      <c r="F28" s="12" t="s">
        <v>76</v>
      </c>
      <c r="G28" s="19" t="s">
        <v>76</v>
      </c>
      <c r="H28" s="20" t="s">
        <v>76</v>
      </c>
      <c r="I28" s="12" t="s">
        <v>76</v>
      </c>
      <c r="J28" s="19" t="s">
        <v>76</v>
      </c>
      <c r="K28" s="20" t="s">
        <v>76</v>
      </c>
      <c r="L28" s="12" t="s">
        <v>76</v>
      </c>
      <c r="M28" s="19" t="s">
        <v>76</v>
      </c>
      <c r="N28" s="20" t="s">
        <v>76</v>
      </c>
      <c r="O28" s="12" t="s">
        <v>76</v>
      </c>
      <c r="P28" s="19" t="s">
        <v>76</v>
      </c>
      <c r="Q28" s="20" t="s">
        <v>76</v>
      </c>
      <c r="R28" s="12" t="s">
        <v>76</v>
      </c>
      <c r="S28" s="19" t="s">
        <v>76</v>
      </c>
      <c r="T28" s="20" t="s">
        <v>76</v>
      </c>
      <c r="U28" s="12" t="s">
        <v>76</v>
      </c>
      <c r="V28" s="19" t="s">
        <v>76</v>
      </c>
      <c r="W28" s="20">
        <v>40</v>
      </c>
      <c r="X28" s="12">
        <v>3</v>
      </c>
      <c r="Y28" s="19">
        <v>0</v>
      </c>
      <c r="Z28" s="20">
        <v>14</v>
      </c>
      <c r="AA28" s="12">
        <v>1</v>
      </c>
      <c r="AB28" s="19">
        <v>0</v>
      </c>
      <c r="AC28" s="20">
        <v>30</v>
      </c>
      <c r="AD28" s="12">
        <v>0</v>
      </c>
      <c r="AE28" s="19">
        <v>0</v>
      </c>
      <c r="AF28" s="20">
        <v>28</v>
      </c>
      <c r="AG28" s="12">
        <v>5</v>
      </c>
      <c r="AH28" s="19">
        <v>0</v>
      </c>
      <c r="AI28" s="20">
        <v>35</v>
      </c>
      <c r="AJ28" s="12">
        <v>0</v>
      </c>
      <c r="AK28" s="135">
        <v>0</v>
      </c>
      <c r="AL28" s="87">
        <f t="shared" si="3"/>
        <v>147</v>
      </c>
      <c r="AM28" s="87">
        <f t="shared" si="2"/>
        <v>9</v>
      </c>
      <c r="AN28" s="87">
        <f t="shared" si="1"/>
        <v>0</v>
      </c>
    </row>
    <row r="29" spans="1:40" x14ac:dyDescent="0.25">
      <c r="A29" s="4" t="s">
        <v>8</v>
      </c>
      <c r="B29" s="20" t="s">
        <v>76</v>
      </c>
      <c r="C29" s="12" t="s">
        <v>76</v>
      </c>
      <c r="D29" s="19" t="s">
        <v>76</v>
      </c>
      <c r="E29" s="20" t="s">
        <v>76</v>
      </c>
      <c r="F29" s="12" t="s">
        <v>76</v>
      </c>
      <c r="G29" s="19" t="s">
        <v>76</v>
      </c>
      <c r="H29" s="20" t="s">
        <v>76</v>
      </c>
      <c r="I29" s="12" t="s">
        <v>76</v>
      </c>
      <c r="J29" s="19" t="s">
        <v>76</v>
      </c>
      <c r="K29" s="20" t="s">
        <v>76</v>
      </c>
      <c r="L29" s="12" t="s">
        <v>76</v>
      </c>
      <c r="M29" s="19" t="s">
        <v>76</v>
      </c>
      <c r="N29" s="20">
        <v>0</v>
      </c>
      <c r="O29" s="12">
        <v>0</v>
      </c>
      <c r="P29" s="19">
        <v>0</v>
      </c>
      <c r="Q29" s="20">
        <v>0</v>
      </c>
      <c r="R29" s="12">
        <v>0</v>
      </c>
      <c r="S29" s="19">
        <v>0</v>
      </c>
      <c r="T29" s="20">
        <v>0</v>
      </c>
      <c r="U29" s="12">
        <v>0</v>
      </c>
      <c r="V29" s="19">
        <v>0</v>
      </c>
      <c r="W29" s="20">
        <v>4</v>
      </c>
      <c r="X29" s="12">
        <v>0</v>
      </c>
      <c r="Y29" s="19">
        <v>0</v>
      </c>
      <c r="Z29" s="20">
        <v>0</v>
      </c>
      <c r="AA29" s="12">
        <v>0</v>
      </c>
      <c r="AB29" s="19">
        <v>0</v>
      </c>
      <c r="AC29" s="20">
        <v>0</v>
      </c>
      <c r="AD29" s="12">
        <v>0</v>
      </c>
      <c r="AE29" s="19">
        <v>0</v>
      </c>
      <c r="AF29" s="20">
        <v>0</v>
      </c>
      <c r="AG29" s="12">
        <v>0</v>
      </c>
      <c r="AH29" s="19">
        <v>0</v>
      </c>
      <c r="AI29" s="20">
        <v>0</v>
      </c>
      <c r="AJ29" s="12">
        <v>0</v>
      </c>
      <c r="AK29" s="135">
        <v>0</v>
      </c>
      <c r="AL29" s="87">
        <f t="shared" si="3"/>
        <v>4</v>
      </c>
      <c r="AM29" s="87">
        <f t="shared" si="2"/>
        <v>0</v>
      </c>
      <c r="AN29" s="87">
        <f t="shared" si="1"/>
        <v>0</v>
      </c>
    </row>
    <row r="30" spans="1:40" x14ac:dyDescent="0.25">
      <c r="A30" s="4" t="s">
        <v>186</v>
      </c>
      <c r="B30" s="20" t="s">
        <v>76</v>
      </c>
      <c r="C30" s="12" t="s">
        <v>76</v>
      </c>
      <c r="D30" s="19" t="s">
        <v>76</v>
      </c>
      <c r="E30" s="20" t="s">
        <v>76</v>
      </c>
      <c r="F30" s="12" t="s">
        <v>76</v>
      </c>
      <c r="G30" s="19" t="s">
        <v>76</v>
      </c>
      <c r="H30" s="20" t="s">
        <v>76</v>
      </c>
      <c r="I30" s="12" t="s">
        <v>76</v>
      </c>
      <c r="J30" s="19" t="s">
        <v>76</v>
      </c>
      <c r="K30" s="20" t="s">
        <v>76</v>
      </c>
      <c r="L30" s="12" t="s">
        <v>76</v>
      </c>
      <c r="M30" s="19" t="s">
        <v>76</v>
      </c>
      <c r="N30" s="18" t="s">
        <v>76</v>
      </c>
      <c r="O30" s="27" t="s">
        <v>76</v>
      </c>
      <c r="P30" s="22" t="s">
        <v>76</v>
      </c>
      <c r="Q30" s="18" t="s">
        <v>76</v>
      </c>
      <c r="R30" s="27" t="s">
        <v>76</v>
      </c>
      <c r="S30" s="22" t="s">
        <v>76</v>
      </c>
      <c r="T30" s="18" t="s">
        <v>76</v>
      </c>
      <c r="U30" s="27" t="s">
        <v>76</v>
      </c>
      <c r="V30" s="22" t="s">
        <v>76</v>
      </c>
      <c r="W30" s="18" t="s">
        <v>76</v>
      </c>
      <c r="X30" s="27" t="s">
        <v>76</v>
      </c>
      <c r="Y30" s="22" t="s">
        <v>76</v>
      </c>
      <c r="Z30" s="18" t="s">
        <v>76</v>
      </c>
      <c r="AA30" s="27" t="s">
        <v>76</v>
      </c>
      <c r="AB30" s="22" t="s">
        <v>76</v>
      </c>
      <c r="AC30" s="18">
        <v>0</v>
      </c>
      <c r="AD30" s="27">
        <v>0</v>
      </c>
      <c r="AE30" s="22">
        <v>0</v>
      </c>
      <c r="AF30" s="18">
        <v>0</v>
      </c>
      <c r="AG30" s="27">
        <v>0</v>
      </c>
      <c r="AH30" s="22">
        <v>0</v>
      </c>
      <c r="AI30" s="18">
        <v>3</v>
      </c>
      <c r="AJ30" s="27">
        <v>0</v>
      </c>
      <c r="AK30" s="65">
        <v>0</v>
      </c>
      <c r="AL30" s="87">
        <f t="shared" si="3"/>
        <v>3</v>
      </c>
      <c r="AM30" s="87">
        <f t="shared" si="2"/>
        <v>0</v>
      </c>
      <c r="AN30" s="87">
        <f t="shared" si="1"/>
        <v>0</v>
      </c>
    </row>
    <row r="31" spans="1:40" s="8" customFormat="1" x14ac:dyDescent="0.25">
      <c r="A31" s="14" t="s">
        <v>149</v>
      </c>
      <c r="B31" s="18" t="s">
        <v>76</v>
      </c>
      <c r="C31" s="10" t="s">
        <v>76</v>
      </c>
      <c r="D31" s="19" t="s">
        <v>76</v>
      </c>
      <c r="E31" s="9" t="s">
        <v>76</v>
      </c>
      <c r="F31" s="10" t="s">
        <v>76</v>
      </c>
      <c r="G31" s="22" t="s">
        <v>76</v>
      </c>
      <c r="H31" s="9" t="s">
        <v>76</v>
      </c>
      <c r="I31" s="10" t="s">
        <v>76</v>
      </c>
      <c r="J31" s="22" t="s">
        <v>76</v>
      </c>
      <c r="K31" s="9" t="s">
        <v>76</v>
      </c>
      <c r="L31" s="10" t="s">
        <v>76</v>
      </c>
      <c r="M31" s="22" t="s">
        <v>76</v>
      </c>
      <c r="N31" s="9" t="s">
        <v>76</v>
      </c>
      <c r="O31" s="10" t="s">
        <v>76</v>
      </c>
      <c r="P31" s="22" t="s">
        <v>76</v>
      </c>
      <c r="Q31" s="9" t="s">
        <v>76</v>
      </c>
      <c r="R31" s="10" t="s">
        <v>76</v>
      </c>
      <c r="S31" s="22" t="s">
        <v>76</v>
      </c>
      <c r="T31" s="9" t="s">
        <v>76</v>
      </c>
      <c r="U31" s="10" t="s">
        <v>76</v>
      </c>
      <c r="V31" s="22" t="s">
        <v>76</v>
      </c>
      <c r="W31" s="9" t="s">
        <v>76</v>
      </c>
      <c r="X31" s="10" t="s">
        <v>76</v>
      </c>
      <c r="Y31" s="22" t="s">
        <v>76</v>
      </c>
      <c r="Z31" s="9">
        <v>7</v>
      </c>
      <c r="AA31" s="10">
        <v>0</v>
      </c>
      <c r="AB31" s="22">
        <v>0</v>
      </c>
      <c r="AC31" s="9">
        <v>28</v>
      </c>
      <c r="AD31" s="10">
        <v>0</v>
      </c>
      <c r="AE31" s="22">
        <v>0</v>
      </c>
      <c r="AF31" s="9">
        <v>28</v>
      </c>
      <c r="AG31" s="10">
        <v>0</v>
      </c>
      <c r="AH31" s="22">
        <v>0</v>
      </c>
      <c r="AI31" s="9">
        <v>28</v>
      </c>
      <c r="AJ31" s="10">
        <v>0</v>
      </c>
      <c r="AK31" s="65">
        <v>0</v>
      </c>
      <c r="AL31" s="87">
        <f t="shared" si="3"/>
        <v>91</v>
      </c>
      <c r="AM31" s="87">
        <f t="shared" si="2"/>
        <v>0</v>
      </c>
      <c r="AN31" s="87">
        <f t="shared" si="1"/>
        <v>0</v>
      </c>
    </row>
    <row r="32" spans="1:40" x14ac:dyDescent="0.25">
      <c r="A32" s="4" t="s">
        <v>30</v>
      </c>
      <c r="B32" s="20"/>
      <c r="C32" s="12"/>
      <c r="D32" s="19"/>
      <c r="E32" s="20"/>
      <c r="F32" s="12"/>
      <c r="G32" s="19"/>
      <c r="H32" s="20"/>
      <c r="I32" s="12"/>
      <c r="J32" s="19"/>
      <c r="K32" s="20"/>
      <c r="L32" s="12"/>
      <c r="M32" s="19"/>
      <c r="N32" s="20"/>
      <c r="O32" s="12"/>
      <c r="P32" s="19"/>
      <c r="Q32" s="20"/>
      <c r="R32" s="12"/>
      <c r="S32" s="19"/>
      <c r="T32" s="20"/>
      <c r="U32" s="12"/>
      <c r="V32" s="19"/>
      <c r="W32" s="20"/>
      <c r="X32" s="12"/>
      <c r="Y32" s="19"/>
      <c r="Z32" s="20"/>
      <c r="AA32" s="12"/>
      <c r="AB32" s="19"/>
      <c r="AC32" s="20"/>
      <c r="AD32" s="12"/>
      <c r="AE32" s="19"/>
      <c r="AF32" s="20"/>
      <c r="AG32" s="12"/>
      <c r="AH32" s="19"/>
      <c r="AI32" s="20"/>
      <c r="AJ32" s="12"/>
      <c r="AK32" s="135"/>
      <c r="AL32" s="87">
        <f t="shared" si="3"/>
        <v>0</v>
      </c>
      <c r="AM32" s="87">
        <f t="shared" si="2"/>
        <v>0</v>
      </c>
      <c r="AN32" s="87">
        <f t="shared" si="1"/>
        <v>0</v>
      </c>
    </row>
    <row r="33" spans="1:40" x14ac:dyDescent="0.25">
      <c r="A33" s="4" t="s">
        <v>57</v>
      </c>
      <c r="B33" s="20">
        <v>7</v>
      </c>
      <c r="C33" s="12">
        <v>0</v>
      </c>
      <c r="D33" s="19">
        <v>0</v>
      </c>
      <c r="E33" s="20">
        <v>15</v>
      </c>
      <c r="F33" s="12">
        <v>0</v>
      </c>
      <c r="G33" s="19">
        <v>0</v>
      </c>
      <c r="H33" s="20">
        <v>7</v>
      </c>
      <c r="I33" s="12">
        <v>0</v>
      </c>
      <c r="J33" s="19">
        <v>0</v>
      </c>
      <c r="K33" s="20">
        <v>7</v>
      </c>
      <c r="L33" s="12">
        <v>0</v>
      </c>
      <c r="M33" s="19">
        <v>0</v>
      </c>
      <c r="N33" s="20">
        <v>9</v>
      </c>
      <c r="O33" s="12">
        <v>0</v>
      </c>
      <c r="P33" s="19">
        <v>0</v>
      </c>
      <c r="Q33" s="20">
        <v>58</v>
      </c>
      <c r="R33" s="12">
        <v>0</v>
      </c>
      <c r="S33" s="19">
        <v>0</v>
      </c>
      <c r="T33" s="20">
        <v>37</v>
      </c>
      <c r="U33" s="12">
        <v>0</v>
      </c>
      <c r="V33" s="19">
        <v>0</v>
      </c>
      <c r="W33" s="20">
        <v>14</v>
      </c>
      <c r="X33" s="12">
        <v>0</v>
      </c>
      <c r="Y33" s="19">
        <v>0</v>
      </c>
      <c r="Z33" s="20">
        <v>0</v>
      </c>
      <c r="AA33" s="12">
        <v>0</v>
      </c>
      <c r="AB33" s="19">
        <v>0</v>
      </c>
      <c r="AC33" s="20">
        <v>24</v>
      </c>
      <c r="AD33" s="12">
        <v>0</v>
      </c>
      <c r="AE33" s="19">
        <v>0</v>
      </c>
      <c r="AF33" s="20">
        <v>0</v>
      </c>
      <c r="AG33" s="12">
        <v>0</v>
      </c>
      <c r="AH33" s="19">
        <v>0</v>
      </c>
      <c r="AI33" s="20">
        <v>25</v>
      </c>
      <c r="AJ33" s="12">
        <v>0</v>
      </c>
      <c r="AK33" s="135">
        <v>0</v>
      </c>
      <c r="AL33" s="87">
        <f t="shared" si="3"/>
        <v>203</v>
      </c>
      <c r="AM33" s="87">
        <f t="shared" si="2"/>
        <v>0</v>
      </c>
      <c r="AN33" s="87">
        <f t="shared" si="1"/>
        <v>0</v>
      </c>
    </row>
    <row r="34" spans="1:40" x14ac:dyDescent="0.25">
      <c r="A34" s="14" t="s">
        <v>3</v>
      </c>
      <c r="B34" s="20" t="s">
        <v>76</v>
      </c>
      <c r="C34" s="12" t="s">
        <v>76</v>
      </c>
      <c r="D34" s="19" t="s">
        <v>76</v>
      </c>
      <c r="E34" s="20" t="s">
        <v>76</v>
      </c>
      <c r="F34" s="12" t="s">
        <v>76</v>
      </c>
      <c r="G34" s="19" t="s">
        <v>76</v>
      </c>
      <c r="H34" s="18" t="s">
        <v>76</v>
      </c>
      <c r="I34" s="10" t="s">
        <v>76</v>
      </c>
      <c r="J34" s="22" t="s">
        <v>76</v>
      </c>
      <c r="K34" s="18" t="s">
        <v>76</v>
      </c>
      <c r="L34" s="10" t="s">
        <v>76</v>
      </c>
      <c r="M34" s="22" t="s">
        <v>76</v>
      </c>
      <c r="N34" s="18" t="s">
        <v>76</v>
      </c>
      <c r="O34" s="10" t="s">
        <v>76</v>
      </c>
      <c r="P34" s="22" t="s">
        <v>76</v>
      </c>
      <c r="Q34" s="18" t="s">
        <v>76</v>
      </c>
      <c r="R34" s="10" t="s">
        <v>76</v>
      </c>
      <c r="S34" s="22" t="s">
        <v>76</v>
      </c>
      <c r="T34" s="18" t="s">
        <v>76</v>
      </c>
      <c r="U34" s="10" t="s">
        <v>76</v>
      </c>
      <c r="V34" s="22" t="s">
        <v>76</v>
      </c>
      <c r="W34" s="18">
        <v>184</v>
      </c>
      <c r="X34" s="10">
        <v>0</v>
      </c>
      <c r="Y34" s="22">
        <v>0</v>
      </c>
      <c r="Z34" s="18">
        <v>84</v>
      </c>
      <c r="AA34" s="10">
        <v>16</v>
      </c>
      <c r="AB34" s="22">
        <v>0</v>
      </c>
      <c r="AC34" s="18">
        <v>74</v>
      </c>
      <c r="AD34" s="10">
        <v>5</v>
      </c>
      <c r="AE34" s="22">
        <v>0</v>
      </c>
      <c r="AF34" s="18">
        <v>132</v>
      </c>
      <c r="AG34" s="10">
        <v>9</v>
      </c>
      <c r="AH34" s="22">
        <v>0</v>
      </c>
      <c r="AI34" s="18">
        <v>51</v>
      </c>
      <c r="AJ34" s="10">
        <v>8</v>
      </c>
      <c r="AK34" s="65">
        <v>0</v>
      </c>
      <c r="AL34" s="87">
        <f t="shared" si="3"/>
        <v>525</v>
      </c>
      <c r="AM34" s="87">
        <f t="shared" si="2"/>
        <v>38</v>
      </c>
      <c r="AN34" s="87">
        <f t="shared" si="1"/>
        <v>0</v>
      </c>
    </row>
    <row r="35" spans="1:40" x14ac:dyDescent="0.25">
      <c r="A35" s="14" t="s">
        <v>203</v>
      </c>
      <c r="B35" s="18" t="s">
        <v>76</v>
      </c>
      <c r="C35" s="10" t="s">
        <v>76</v>
      </c>
      <c r="D35" s="19" t="s">
        <v>76</v>
      </c>
      <c r="E35" s="18" t="s">
        <v>76</v>
      </c>
      <c r="F35" s="10" t="s">
        <v>76</v>
      </c>
      <c r="G35" s="22" t="s">
        <v>76</v>
      </c>
      <c r="H35" s="18" t="s">
        <v>76</v>
      </c>
      <c r="I35" s="10" t="s">
        <v>76</v>
      </c>
      <c r="J35" s="22" t="s">
        <v>76</v>
      </c>
      <c r="K35" s="18" t="s">
        <v>76</v>
      </c>
      <c r="L35" s="10" t="s">
        <v>76</v>
      </c>
      <c r="M35" s="22" t="s">
        <v>76</v>
      </c>
      <c r="N35" s="18" t="s">
        <v>76</v>
      </c>
      <c r="O35" s="10" t="s">
        <v>76</v>
      </c>
      <c r="P35" s="22" t="s">
        <v>76</v>
      </c>
      <c r="Q35" s="18" t="s">
        <v>76</v>
      </c>
      <c r="R35" s="10" t="s">
        <v>76</v>
      </c>
      <c r="S35" s="22" t="s">
        <v>76</v>
      </c>
      <c r="T35" s="18" t="s">
        <v>76</v>
      </c>
      <c r="U35" s="10" t="s">
        <v>76</v>
      </c>
      <c r="V35" s="22" t="s">
        <v>76</v>
      </c>
      <c r="W35" s="18">
        <v>109</v>
      </c>
      <c r="X35" s="10">
        <v>0</v>
      </c>
      <c r="Y35" s="22">
        <v>0</v>
      </c>
      <c r="Z35" s="18">
        <v>0</v>
      </c>
      <c r="AA35" s="10">
        <v>0</v>
      </c>
      <c r="AB35" s="22">
        <v>0</v>
      </c>
      <c r="AC35" s="18">
        <v>71</v>
      </c>
      <c r="AD35" s="10">
        <v>4</v>
      </c>
      <c r="AE35" s="22">
        <v>0</v>
      </c>
      <c r="AF35" s="18">
        <v>17</v>
      </c>
      <c r="AG35" s="10">
        <v>0</v>
      </c>
      <c r="AH35" s="22">
        <v>0</v>
      </c>
      <c r="AI35" s="18">
        <v>28</v>
      </c>
      <c r="AJ35" s="10">
        <v>1</v>
      </c>
      <c r="AK35" s="65">
        <v>0</v>
      </c>
      <c r="AL35" s="87">
        <f t="shared" si="3"/>
        <v>225</v>
      </c>
      <c r="AM35" s="87">
        <f t="shared" si="2"/>
        <v>5</v>
      </c>
      <c r="AN35" s="87">
        <f t="shared" si="1"/>
        <v>0</v>
      </c>
    </row>
    <row r="36" spans="1:40" x14ac:dyDescent="0.25">
      <c r="A36" s="4" t="s">
        <v>21</v>
      </c>
      <c r="B36" s="20" t="s">
        <v>76</v>
      </c>
      <c r="C36" s="12" t="s">
        <v>76</v>
      </c>
      <c r="D36" s="19" t="s">
        <v>76</v>
      </c>
      <c r="E36" s="20" t="s">
        <v>76</v>
      </c>
      <c r="F36" s="12" t="s">
        <v>76</v>
      </c>
      <c r="G36" s="19" t="s">
        <v>76</v>
      </c>
      <c r="H36" s="20" t="s">
        <v>76</v>
      </c>
      <c r="I36" s="12" t="s">
        <v>76</v>
      </c>
      <c r="J36" s="19" t="s">
        <v>76</v>
      </c>
      <c r="K36" s="20" t="s">
        <v>76</v>
      </c>
      <c r="L36" s="12" t="s">
        <v>76</v>
      </c>
      <c r="M36" s="19" t="s">
        <v>76</v>
      </c>
      <c r="N36" s="20" t="s">
        <v>76</v>
      </c>
      <c r="O36" s="12" t="s">
        <v>76</v>
      </c>
      <c r="P36" s="19" t="s">
        <v>76</v>
      </c>
      <c r="Q36" s="20" t="s">
        <v>76</v>
      </c>
      <c r="R36" s="12" t="s">
        <v>76</v>
      </c>
      <c r="S36" s="19" t="s">
        <v>76</v>
      </c>
      <c r="T36" s="20" t="s">
        <v>76</v>
      </c>
      <c r="U36" s="12" t="s">
        <v>76</v>
      </c>
      <c r="V36" s="19" t="s">
        <v>76</v>
      </c>
      <c r="W36" s="20" t="s">
        <v>76</v>
      </c>
      <c r="X36" s="12" t="s">
        <v>76</v>
      </c>
      <c r="Y36" s="19" t="s">
        <v>76</v>
      </c>
      <c r="Z36" s="20" t="s">
        <v>76</v>
      </c>
      <c r="AA36" s="12" t="s">
        <v>76</v>
      </c>
      <c r="AB36" s="19" t="s">
        <v>76</v>
      </c>
      <c r="AC36" s="20" t="s">
        <v>76</v>
      </c>
      <c r="AD36" s="12" t="s">
        <v>76</v>
      </c>
      <c r="AE36" s="19" t="s">
        <v>76</v>
      </c>
      <c r="AF36" s="20">
        <v>74</v>
      </c>
      <c r="AG36" s="12">
        <v>7</v>
      </c>
      <c r="AH36" s="19">
        <v>0</v>
      </c>
      <c r="AI36" s="20">
        <v>74</v>
      </c>
      <c r="AJ36" s="12">
        <v>7</v>
      </c>
      <c r="AK36" s="135">
        <v>0</v>
      </c>
      <c r="AL36" s="87">
        <f t="shared" si="3"/>
        <v>148</v>
      </c>
      <c r="AM36" s="87">
        <f t="shared" si="2"/>
        <v>14</v>
      </c>
      <c r="AN36" s="87">
        <f t="shared" si="1"/>
        <v>0</v>
      </c>
    </row>
    <row r="37" spans="1:40" x14ac:dyDescent="0.25">
      <c r="A37" s="4" t="s">
        <v>80</v>
      </c>
      <c r="B37" s="20"/>
      <c r="C37" s="12"/>
      <c r="D37" s="19"/>
      <c r="E37" s="20"/>
      <c r="F37" s="12"/>
      <c r="G37" s="19"/>
      <c r="H37" s="20"/>
      <c r="I37" s="12"/>
      <c r="J37" s="19"/>
      <c r="K37" s="20"/>
      <c r="L37" s="12"/>
      <c r="M37" s="19"/>
      <c r="N37" s="18"/>
      <c r="O37" s="27"/>
      <c r="P37" s="22"/>
      <c r="Q37" s="18"/>
      <c r="R37" s="27"/>
      <c r="S37" s="22"/>
      <c r="T37" s="18"/>
      <c r="U37" s="27"/>
      <c r="V37" s="22"/>
      <c r="W37" s="18"/>
      <c r="X37" s="27"/>
      <c r="Y37" s="22"/>
      <c r="Z37" s="18"/>
      <c r="AA37" s="27"/>
      <c r="AB37" s="22"/>
      <c r="AC37" s="18"/>
      <c r="AD37" s="27"/>
      <c r="AE37" s="22"/>
      <c r="AF37" s="18"/>
      <c r="AG37" s="27"/>
      <c r="AH37" s="22"/>
      <c r="AI37" s="18"/>
      <c r="AJ37" s="27"/>
      <c r="AK37" s="65"/>
      <c r="AL37" s="87">
        <f t="shared" si="3"/>
        <v>0</v>
      </c>
      <c r="AM37" s="87">
        <f t="shared" si="2"/>
        <v>0</v>
      </c>
      <c r="AN37" s="87">
        <f t="shared" si="1"/>
        <v>0</v>
      </c>
    </row>
    <row r="38" spans="1:40" x14ac:dyDescent="0.25">
      <c r="A38" s="4" t="s">
        <v>36</v>
      </c>
      <c r="B38" s="20"/>
      <c r="C38" s="12"/>
      <c r="D38" s="19"/>
      <c r="E38" s="20"/>
      <c r="F38" s="12"/>
      <c r="G38" s="19"/>
      <c r="H38" s="20"/>
      <c r="I38" s="12"/>
      <c r="J38" s="19"/>
      <c r="K38" s="20"/>
      <c r="L38" s="12"/>
      <c r="M38" s="19"/>
      <c r="N38" s="18"/>
      <c r="O38" s="27"/>
      <c r="P38" s="22"/>
      <c r="Q38" s="18"/>
      <c r="R38" s="27"/>
      <c r="S38" s="22"/>
      <c r="T38" s="18"/>
      <c r="U38" s="27"/>
      <c r="V38" s="22"/>
      <c r="W38" s="18"/>
      <c r="X38" s="27"/>
      <c r="Y38" s="22"/>
      <c r="Z38" s="18"/>
      <c r="AA38" s="27"/>
      <c r="AB38" s="22"/>
      <c r="AC38" s="18"/>
      <c r="AD38" s="27"/>
      <c r="AE38" s="22"/>
      <c r="AF38" s="18"/>
      <c r="AG38" s="27"/>
      <c r="AH38" s="22"/>
      <c r="AI38" s="18"/>
      <c r="AJ38" s="27"/>
      <c r="AK38" s="65"/>
      <c r="AL38" s="87">
        <f t="shared" si="3"/>
        <v>0</v>
      </c>
      <c r="AM38" s="87">
        <f t="shared" si="2"/>
        <v>0</v>
      </c>
      <c r="AN38" s="87">
        <f t="shared" si="1"/>
        <v>0</v>
      </c>
    </row>
    <row r="39" spans="1:40" x14ac:dyDescent="0.25">
      <c r="A39" s="4" t="s">
        <v>162</v>
      </c>
      <c r="B39" s="20" t="s">
        <v>76</v>
      </c>
      <c r="C39" s="12" t="s">
        <v>76</v>
      </c>
      <c r="D39" s="19" t="s">
        <v>76</v>
      </c>
      <c r="E39" s="20" t="s">
        <v>76</v>
      </c>
      <c r="F39" s="12" t="s">
        <v>76</v>
      </c>
      <c r="G39" s="19" t="s">
        <v>76</v>
      </c>
      <c r="H39" s="20" t="s">
        <v>76</v>
      </c>
      <c r="I39" s="12" t="s">
        <v>76</v>
      </c>
      <c r="J39" s="19" t="s">
        <v>76</v>
      </c>
      <c r="K39" s="20" t="s">
        <v>76</v>
      </c>
      <c r="L39" s="12" t="s">
        <v>76</v>
      </c>
      <c r="M39" s="19" t="s">
        <v>76</v>
      </c>
      <c r="N39" s="20" t="s">
        <v>76</v>
      </c>
      <c r="O39" s="12" t="s">
        <v>76</v>
      </c>
      <c r="P39" s="19" t="s">
        <v>76</v>
      </c>
      <c r="Q39" s="20" t="s">
        <v>76</v>
      </c>
      <c r="R39" s="12" t="s">
        <v>76</v>
      </c>
      <c r="S39" s="19" t="s">
        <v>76</v>
      </c>
      <c r="T39" s="20" t="s">
        <v>76</v>
      </c>
      <c r="U39" s="12" t="s">
        <v>76</v>
      </c>
      <c r="V39" s="19" t="s">
        <v>76</v>
      </c>
      <c r="W39" s="20" t="s">
        <v>76</v>
      </c>
      <c r="X39" s="12" t="s">
        <v>76</v>
      </c>
      <c r="Y39" s="19" t="s">
        <v>76</v>
      </c>
      <c r="Z39" s="20" t="s">
        <v>76</v>
      </c>
      <c r="AA39" s="12" t="s">
        <v>76</v>
      </c>
      <c r="AB39" s="19" t="s">
        <v>76</v>
      </c>
      <c r="AC39" s="20" t="s">
        <v>76</v>
      </c>
      <c r="AD39" s="12" t="s">
        <v>76</v>
      </c>
      <c r="AE39" s="19" t="s">
        <v>76</v>
      </c>
      <c r="AF39" s="20">
        <v>5</v>
      </c>
      <c r="AG39" s="12" t="s">
        <v>76</v>
      </c>
      <c r="AH39" s="19" t="s">
        <v>76</v>
      </c>
      <c r="AI39" s="20">
        <v>8</v>
      </c>
      <c r="AJ39" s="12" t="s">
        <v>76</v>
      </c>
      <c r="AK39" s="135" t="s">
        <v>76</v>
      </c>
      <c r="AL39" s="87">
        <f t="shared" si="3"/>
        <v>13</v>
      </c>
      <c r="AM39" s="87">
        <f t="shared" si="2"/>
        <v>0</v>
      </c>
      <c r="AN39" s="87">
        <f t="shared" si="1"/>
        <v>0</v>
      </c>
    </row>
    <row r="40" spans="1:40" x14ac:dyDescent="0.25">
      <c r="A40" s="14" t="s">
        <v>169</v>
      </c>
      <c r="B40" s="18" t="s">
        <v>76</v>
      </c>
      <c r="C40" s="10" t="s">
        <v>76</v>
      </c>
      <c r="D40" s="19" t="s">
        <v>76</v>
      </c>
      <c r="E40" s="9" t="s">
        <v>76</v>
      </c>
      <c r="F40" s="10" t="s">
        <v>76</v>
      </c>
      <c r="G40" s="22" t="s">
        <v>76</v>
      </c>
      <c r="H40" s="9" t="s">
        <v>76</v>
      </c>
      <c r="I40" s="10" t="s">
        <v>76</v>
      </c>
      <c r="J40" s="22" t="s">
        <v>76</v>
      </c>
      <c r="K40" s="9" t="s">
        <v>76</v>
      </c>
      <c r="L40" s="10" t="s">
        <v>76</v>
      </c>
      <c r="M40" s="22" t="s">
        <v>76</v>
      </c>
      <c r="N40" s="9" t="s">
        <v>76</v>
      </c>
      <c r="O40" s="10" t="s">
        <v>76</v>
      </c>
      <c r="P40" s="22" t="s">
        <v>76</v>
      </c>
      <c r="Q40" s="9" t="s">
        <v>76</v>
      </c>
      <c r="R40" s="10" t="s">
        <v>76</v>
      </c>
      <c r="S40" s="22" t="s">
        <v>76</v>
      </c>
      <c r="T40" s="9" t="s">
        <v>76</v>
      </c>
      <c r="U40" s="10" t="s">
        <v>76</v>
      </c>
      <c r="V40" s="22" t="s">
        <v>76</v>
      </c>
      <c r="W40" s="9" t="s">
        <v>76</v>
      </c>
      <c r="X40" s="10" t="s">
        <v>76</v>
      </c>
      <c r="Y40" s="22" t="s">
        <v>76</v>
      </c>
      <c r="Z40" s="9" t="s">
        <v>76</v>
      </c>
      <c r="AA40" s="10" t="s">
        <v>76</v>
      </c>
      <c r="AB40" s="22" t="s">
        <v>76</v>
      </c>
      <c r="AC40" s="9" t="s">
        <v>76</v>
      </c>
      <c r="AD40" s="10" t="s">
        <v>76</v>
      </c>
      <c r="AE40" s="22" t="s">
        <v>76</v>
      </c>
      <c r="AF40" s="9" t="s">
        <v>76</v>
      </c>
      <c r="AG40" s="10" t="s">
        <v>76</v>
      </c>
      <c r="AH40" s="22" t="s">
        <v>76</v>
      </c>
      <c r="AI40" s="9">
        <v>11</v>
      </c>
      <c r="AJ40" s="10">
        <v>0</v>
      </c>
      <c r="AK40" s="65">
        <v>0</v>
      </c>
      <c r="AL40" s="87">
        <f t="shared" si="3"/>
        <v>11</v>
      </c>
      <c r="AM40" s="87">
        <f t="shared" si="2"/>
        <v>0</v>
      </c>
      <c r="AN40" s="87">
        <f t="shared" si="1"/>
        <v>0</v>
      </c>
    </row>
    <row r="41" spans="1:40" x14ac:dyDescent="0.25">
      <c r="A41" s="4" t="s">
        <v>22</v>
      </c>
      <c r="B41" s="20">
        <v>15</v>
      </c>
      <c r="C41" s="12">
        <v>0</v>
      </c>
      <c r="D41" s="19">
        <v>0</v>
      </c>
      <c r="E41" s="11">
        <v>15</v>
      </c>
      <c r="F41" s="12">
        <v>0</v>
      </c>
      <c r="G41" s="19">
        <v>0</v>
      </c>
      <c r="H41" s="11">
        <v>15</v>
      </c>
      <c r="I41" s="12">
        <v>0</v>
      </c>
      <c r="J41" s="19">
        <v>0</v>
      </c>
      <c r="K41" s="11">
        <v>15</v>
      </c>
      <c r="L41" s="12">
        <v>0</v>
      </c>
      <c r="M41" s="19">
        <v>0</v>
      </c>
      <c r="N41" s="11">
        <v>15</v>
      </c>
      <c r="O41" s="12">
        <v>0</v>
      </c>
      <c r="P41" s="19">
        <v>0</v>
      </c>
      <c r="Q41" s="11">
        <v>15</v>
      </c>
      <c r="R41" s="12">
        <v>0</v>
      </c>
      <c r="S41" s="19">
        <v>0</v>
      </c>
      <c r="T41" s="11">
        <v>15</v>
      </c>
      <c r="U41" s="12">
        <v>0</v>
      </c>
      <c r="V41" s="19">
        <v>0</v>
      </c>
      <c r="W41" s="11">
        <v>15</v>
      </c>
      <c r="X41" s="12">
        <v>0</v>
      </c>
      <c r="Y41" s="19">
        <v>0</v>
      </c>
      <c r="Z41" s="11">
        <v>17</v>
      </c>
      <c r="AA41" s="12">
        <v>0</v>
      </c>
      <c r="AB41" s="19">
        <v>0</v>
      </c>
      <c r="AC41" s="11">
        <v>0</v>
      </c>
      <c r="AD41" s="12">
        <v>0</v>
      </c>
      <c r="AE41" s="19">
        <v>0</v>
      </c>
      <c r="AF41" s="11">
        <v>16</v>
      </c>
      <c r="AG41" s="12">
        <v>0</v>
      </c>
      <c r="AH41" s="19">
        <v>0</v>
      </c>
      <c r="AI41" s="11">
        <v>2</v>
      </c>
      <c r="AJ41" s="12">
        <v>0</v>
      </c>
      <c r="AK41" s="135">
        <v>0</v>
      </c>
      <c r="AL41" s="87">
        <f t="shared" si="3"/>
        <v>155</v>
      </c>
      <c r="AM41" s="87">
        <f t="shared" si="2"/>
        <v>0</v>
      </c>
      <c r="AN41" s="87">
        <f t="shared" si="1"/>
        <v>0</v>
      </c>
    </row>
    <row r="42" spans="1:40" x14ac:dyDescent="0.25">
      <c r="A42" s="14" t="s">
        <v>17</v>
      </c>
      <c r="B42" s="18" t="s">
        <v>76</v>
      </c>
      <c r="C42" s="10" t="s">
        <v>76</v>
      </c>
      <c r="D42" s="19" t="s">
        <v>76</v>
      </c>
      <c r="E42" s="9" t="s">
        <v>76</v>
      </c>
      <c r="F42" s="10" t="s">
        <v>76</v>
      </c>
      <c r="G42" s="22" t="s">
        <v>76</v>
      </c>
      <c r="H42" s="9" t="s">
        <v>76</v>
      </c>
      <c r="I42" s="10" t="s">
        <v>76</v>
      </c>
      <c r="J42" s="22" t="s">
        <v>76</v>
      </c>
      <c r="K42" s="9" t="s">
        <v>76</v>
      </c>
      <c r="L42" s="10" t="s">
        <v>76</v>
      </c>
      <c r="M42" s="22" t="s">
        <v>76</v>
      </c>
      <c r="N42" s="9" t="s">
        <v>76</v>
      </c>
      <c r="O42" s="10" t="s">
        <v>76</v>
      </c>
      <c r="P42" s="22" t="s">
        <v>76</v>
      </c>
      <c r="Q42" s="9" t="s">
        <v>76</v>
      </c>
      <c r="R42" s="10" t="s">
        <v>76</v>
      </c>
      <c r="S42" s="22" t="s">
        <v>76</v>
      </c>
      <c r="T42" s="9" t="s">
        <v>76</v>
      </c>
      <c r="U42" s="10" t="s">
        <v>76</v>
      </c>
      <c r="V42" s="22" t="s">
        <v>76</v>
      </c>
      <c r="W42" s="9" t="s">
        <v>76</v>
      </c>
      <c r="X42" s="10" t="s">
        <v>76</v>
      </c>
      <c r="Y42" s="22" t="s">
        <v>76</v>
      </c>
      <c r="Z42" s="9" t="s">
        <v>76</v>
      </c>
      <c r="AA42" s="10" t="s">
        <v>76</v>
      </c>
      <c r="AB42" s="22" t="s">
        <v>76</v>
      </c>
      <c r="AC42" s="9">
        <v>250</v>
      </c>
      <c r="AD42" s="10">
        <v>0</v>
      </c>
      <c r="AE42" s="22">
        <v>0</v>
      </c>
      <c r="AF42" s="9">
        <v>0</v>
      </c>
      <c r="AG42" s="10">
        <v>0</v>
      </c>
      <c r="AH42" s="22">
        <v>0</v>
      </c>
      <c r="AI42" s="9">
        <v>2</v>
      </c>
      <c r="AJ42" s="10">
        <v>0</v>
      </c>
      <c r="AK42" s="65">
        <v>0</v>
      </c>
      <c r="AL42" s="87">
        <f t="shared" si="3"/>
        <v>252</v>
      </c>
      <c r="AM42" s="87">
        <f t="shared" si="2"/>
        <v>0</v>
      </c>
      <c r="AN42" s="87">
        <f t="shared" si="1"/>
        <v>0</v>
      </c>
    </row>
    <row r="43" spans="1:40" x14ac:dyDescent="0.25">
      <c r="A43" s="14" t="s">
        <v>56</v>
      </c>
      <c r="B43" s="20"/>
      <c r="C43" s="12"/>
      <c r="D43" s="19"/>
      <c r="E43" s="11"/>
      <c r="F43" s="12"/>
      <c r="G43" s="19"/>
      <c r="H43" s="9"/>
      <c r="I43" s="10"/>
      <c r="J43" s="22"/>
      <c r="K43" s="9"/>
      <c r="L43" s="10"/>
      <c r="M43" s="22"/>
      <c r="N43" s="9"/>
      <c r="O43" s="10"/>
      <c r="P43" s="22"/>
      <c r="Q43" s="9"/>
      <c r="R43" s="10"/>
      <c r="S43" s="22"/>
      <c r="T43" s="9"/>
      <c r="U43" s="10"/>
      <c r="V43" s="22"/>
      <c r="W43" s="9"/>
      <c r="X43" s="10"/>
      <c r="Y43" s="22"/>
      <c r="Z43" s="9"/>
      <c r="AA43" s="10"/>
      <c r="AB43" s="22"/>
      <c r="AC43" s="9"/>
      <c r="AD43" s="10"/>
      <c r="AE43" s="22"/>
      <c r="AF43" s="9"/>
      <c r="AG43" s="10"/>
      <c r="AH43" s="22"/>
      <c r="AI43" s="9"/>
      <c r="AJ43" s="10"/>
      <c r="AK43" s="65"/>
      <c r="AL43" s="87">
        <f t="shared" si="3"/>
        <v>0</v>
      </c>
      <c r="AM43" s="87">
        <f t="shared" si="2"/>
        <v>0</v>
      </c>
      <c r="AN43" s="87">
        <f t="shared" si="1"/>
        <v>0</v>
      </c>
    </row>
    <row r="44" spans="1:40" x14ac:dyDescent="0.25">
      <c r="A44" s="4" t="s">
        <v>37</v>
      </c>
      <c r="B44" s="20" t="s">
        <v>76</v>
      </c>
      <c r="C44" s="12" t="s">
        <v>76</v>
      </c>
      <c r="D44" s="19" t="s">
        <v>76</v>
      </c>
      <c r="E44" s="11" t="s">
        <v>76</v>
      </c>
      <c r="F44" s="12" t="s">
        <v>76</v>
      </c>
      <c r="G44" s="19" t="s">
        <v>76</v>
      </c>
      <c r="H44" s="11" t="s">
        <v>76</v>
      </c>
      <c r="I44" s="12" t="s">
        <v>76</v>
      </c>
      <c r="J44" s="19" t="s">
        <v>76</v>
      </c>
      <c r="K44" s="11" t="s">
        <v>76</v>
      </c>
      <c r="L44" s="12" t="s">
        <v>76</v>
      </c>
      <c r="M44" s="19" t="s">
        <v>76</v>
      </c>
      <c r="N44" s="11" t="s">
        <v>76</v>
      </c>
      <c r="O44" s="12" t="s">
        <v>76</v>
      </c>
      <c r="P44" s="19" t="s">
        <v>76</v>
      </c>
      <c r="Q44" s="11" t="s">
        <v>76</v>
      </c>
      <c r="R44" s="12" t="s">
        <v>76</v>
      </c>
      <c r="S44" s="19" t="s">
        <v>76</v>
      </c>
      <c r="T44" s="11" t="s">
        <v>76</v>
      </c>
      <c r="U44" s="12" t="s">
        <v>76</v>
      </c>
      <c r="V44" s="19" t="s">
        <v>76</v>
      </c>
      <c r="W44" s="11">
        <v>54</v>
      </c>
      <c r="X44" s="12">
        <v>1</v>
      </c>
      <c r="Y44" s="19">
        <v>0</v>
      </c>
      <c r="Z44" s="11">
        <v>2</v>
      </c>
      <c r="AA44" s="12">
        <v>0</v>
      </c>
      <c r="AB44" s="19">
        <v>0</v>
      </c>
      <c r="AC44" s="11">
        <v>9</v>
      </c>
      <c r="AD44" s="12">
        <v>0</v>
      </c>
      <c r="AE44" s="19">
        <v>0</v>
      </c>
      <c r="AF44" s="11">
        <v>16</v>
      </c>
      <c r="AG44" s="12">
        <v>0</v>
      </c>
      <c r="AH44" s="19">
        <v>0</v>
      </c>
      <c r="AI44" s="11">
        <v>11</v>
      </c>
      <c r="AJ44" s="12">
        <v>0</v>
      </c>
      <c r="AK44" s="135">
        <v>0</v>
      </c>
      <c r="AL44" s="87">
        <f t="shared" si="3"/>
        <v>92</v>
      </c>
      <c r="AM44" s="87">
        <f t="shared" si="2"/>
        <v>1</v>
      </c>
      <c r="AN44" s="87">
        <f t="shared" si="1"/>
        <v>0</v>
      </c>
    </row>
    <row r="45" spans="1:40" x14ac:dyDescent="0.25">
      <c r="A45" s="4" t="s">
        <v>18</v>
      </c>
      <c r="B45" s="20" t="s">
        <v>76</v>
      </c>
      <c r="C45" s="12" t="s">
        <v>76</v>
      </c>
      <c r="D45" s="19" t="s">
        <v>76</v>
      </c>
      <c r="E45" s="11" t="s">
        <v>76</v>
      </c>
      <c r="F45" s="12" t="s">
        <v>76</v>
      </c>
      <c r="G45" s="19" t="s">
        <v>76</v>
      </c>
      <c r="H45" s="11" t="s">
        <v>76</v>
      </c>
      <c r="I45" s="12" t="s">
        <v>76</v>
      </c>
      <c r="J45" s="19" t="s">
        <v>76</v>
      </c>
      <c r="K45" s="11" t="s">
        <v>76</v>
      </c>
      <c r="L45" s="12" t="s">
        <v>76</v>
      </c>
      <c r="M45" s="19" t="s">
        <v>76</v>
      </c>
      <c r="N45" s="11" t="s">
        <v>76</v>
      </c>
      <c r="O45" s="12" t="s">
        <v>76</v>
      </c>
      <c r="P45" s="19" t="s">
        <v>76</v>
      </c>
      <c r="Q45" s="11" t="s">
        <v>76</v>
      </c>
      <c r="R45" s="12" t="s">
        <v>76</v>
      </c>
      <c r="S45" s="19" t="s">
        <v>76</v>
      </c>
      <c r="T45" s="11" t="s">
        <v>76</v>
      </c>
      <c r="U45" s="12" t="s">
        <v>76</v>
      </c>
      <c r="V45" s="19" t="s">
        <v>76</v>
      </c>
      <c r="W45" s="11">
        <v>29</v>
      </c>
      <c r="X45" s="12">
        <v>0</v>
      </c>
      <c r="Y45" s="19">
        <v>0</v>
      </c>
      <c r="Z45" s="11">
        <v>8</v>
      </c>
      <c r="AA45" s="12">
        <v>0</v>
      </c>
      <c r="AB45" s="19">
        <v>0</v>
      </c>
      <c r="AC45" s="11">
        <v>10</v>
      </c>
      <c r="AD45" s="12">
        <v>1</v>
      </c>
      <c r="AE45" s="19">
        <v>0</v>
      </c>
      <c r="AF45" s="11">
        <v>41</v>
      </c>
      <c r="AG45" s="12">
        <v>0</v>
      </c>
      <c r="AH45" s="19">
        <v>0</v>
      </c>
      <c r="AI45" s="11">
        <v>7</v>
      </c>
      <c r="AJ45" s="12">
        <v>0</v>
      </c>
      <c r="AK45" s="135">
        <v>0</v>
      </c>
      <c r="AL45" s="87">
        <f t="shared" si="3"/>
        <v>95</v>
      </c>
      <c r="AM45" s="87">
        <f t="shared" si="2"/>
        <v>1</v>
      </c>
      <c r="AN45" s="87">
        <f t="shared" si="1"/>
        <v>0</v>
      </c>
    </row>
    <row r="46" spans="1:40" x14ac:dyDescent="0.25">
      <c r="A46" s="4" t="s">
        <v>55</v>
      </c>
      <c r="B46" s="20" t="s">
        <v>76</v>
      </c>
      <c r="C46" s="12" t="s">
        <v>76</v>
      </c>
      <c r="D46" s="19" t="s">
        <v>76</v>
      </c>
      <c r="E46" s="11" t="s">
        <v>76</v>
      </c>
      <c r="F46" s="12" t="s">
        <v>76</v>
      </c>
      <c r="G46" s="19" t="s">
        <v>76</v>
      </c>
      <c r="H46" s="11">
        <v>28</v>
      </c>
      <c r="I46" s="12">
        <v>10</v>
      </c>
      <c r="J46" s="19">
        <v>0</v>
      </c>
      <c r="K46" s="11">
        <v>52</v>
      </c>
      <c r="L46" s="12">
        <v>10</v>
      </c>
      <c r="M46" s="19">
        <v>0</v>
      </c>
      <c r="N46" s="11">
        <v>43</v>
      </c>
      <c r="O46" s="12">
        <v>9</v>
      </c>
      <c r="P46" s="19">
        <v>0</v>
      </c>
      <c r="Q46" s="11">
        <v>75</v>
      </c>
      <c r="R46" s="12">
        <v>21</v>
      </c>
      <c r="S46" s="19">
        <v>0</v>
      </c>
      <c r="T46" s="11">
        <v>56</v>
      </c>
      <c r="U46" s="12">
        <v>29</v>
      </c>
      <c r="V46" s="19">
        <v>0</v>
      </c>
      <c r="W46" s="11">
        <v>82</v>
      </c>
      <c r="X46" s="12">
        <v>29</v>
      </c>
      <c r="Y46" s="19">
        <v>0</v>
      </c>
      <c r="Z46" s="11">
        <v>51</v>
      </c>
      <c r="AA46" s="12">
        <v>29</v>
      </c>
      <c r="AB46" s="19">
        <v>0</v>
      </c>
      <c r="AC46" s="11">
        <v>96</v>
      </c>
      <c r="AD46" s="12">
        <v>29</v>
      </c>
      <c r="AE46" s="19">
        <v>0</v>
      </c>
      <c r="AF46" s="11">
        <v>116</v>
      </c>
      <c r="AG46" s="12">
        <v>88</v>
      </c>
      <c r="AH46" s="19">
        <v>0</v>
      </c>
      <c r="AI46" s="11">
        <v>116</v>
      </c>
      <c r="AJ46" s="12">
        <v>88</v>
      </c>
      <c r="AK46" s="135">
        <v>0</v>
      </c>
      <c r="AL46" s="87">
        <f t="shared" si="3"/>
        <v>715</v>
      </c>
      <c r="AM46" s="87">
        <f t="shared" si="2"/>
        <v>342</v>
      </c>
      <c r="AN46" s="87">
        <f t="shared" si="1"/>
        <v>0</v>
      </c>
    </row>
    <row r="47" spans="1:40" x14ac:dyDescent="0.25">
      <c r="A47" s="4" t="s">
        <v>19</v>
      </c>
      <c r="B47" s="20" t="s">
        <v>76</v>
      </c>
      <c r="C47" s="12" t="s">
        <v>76</v>
      </c>
      <c r="D47" s="19" t="s">
        <v>76</v>
      </c>
      <c r="E47" s="11" t="s">
        <v>76</v>
      </c>
      <c r="F47" s="12" t="s">
        <v>76</v>
      </c>
      <c r="G47" s="19" t="s">
        <v>76</v>
      </c>
      <c r="H47" s="11" t="s">
        <v>76</v>
      </c>
      <c r="I47" s="12" t="s">
        <v>76</v>
      </c>
      <c r="J47" s="19" t="s">
        <v>76</v>
      </c>
      <c r="K47" s="11">
        <v>0</v>
      </c>
      <c r="L47" s="12">
        <v>0</v>
      </c>
      <c r="M47" s="19">
        <v>0</v>
      </c>
      <c r="N47" s="11">
        <v>0</v>
      </c>
      <c r="O47" s="12">
        <v>0</v>
      </c>
      <c r="P47" s="19">
        <v>0</v>
      </c>
      <c r="Q47" s="11">
        <v>0</v>
      </c>
      <c r="R47" s="12">
        <v>0</v>
      </c>
      <c r="S47" s="19">
        <v>0</v>
      </c>
      <c r="T47" s="11">
        <v>0</v>
      </c>
      <c r="U47" s="12">
        <v>0</v>
      </c>
      <c r="V47" s="19">
        <v>0</v>
      </c>
      <c r="W47" s="11">
        <v>22</v>
      </c>
      <c r="X47" s="12">
        <v>0</v>
      </c>
      <c r="Y47" s="19">
        <v>0</v>
      </c>
      <c r="Z47" s="11">
        <v>7</v>
      </c>
      <c r="AA47" s="12">
        <v>0</v>
      </c>
      <c r="AB47" s="19">
        <v>0</v>
      </c>
      <c r="AC47" s="11">
        <v>3</v>
      </c>
      <c r="AD47" s="12">
        <v>1</v>
      </c>
      <c r="AE47" s="19">
        <v>0</v>
      </c>
      <c r="AF47" s="11">
        <v>17</v>
      </c>
      <c r="AG47" s="12">
        <v>0</v>
      </c>
      <c r="AH47" s="19">
        <v>0</v>
      </c>
      <c r="AI47" s="11">
        <v>17</v>
      </c>
      <c r="AJ47" s="12">
        <v>0</v>
      </c>
      <c r="AK47" s="135">
        <v>0</v>
      </c>
      <c r="AL47" s="87">
        <f t="shared" si="3"/>
        <v>66</v>
      </c>
      <c r="AM47" s="87">
        <f t="shared" si="2"/>
        <v>1</v>
      </c>
      <c r="AN47" s="87">
        <f t="shared" si="1"/>
        <v>0</v>
      </c>
    </row>
    <row r="48" spans="1:40" x14ac:dyDescent="0.25">
      <c r="A48" s="14" t="s">
        <v>42</v>
      </c>
      <c r="B48" s="18" t="s">
        <v>76</v>
      </c>
      <c r="C48" s="10" t="s">
        <v>76</v>
      </c>
      <c r="D48" s="19" t="s">
        <v>76</v>
      </c>
      <c r="E48" s="9" t="s">
        <v>76</v>
      </c>
      <c r="F48" s="10" t="s">
        <v>76</v>
      </c>
      <c r="G48" s="22" t="s">
        <v>76</v>
      </c>
      <c r="H48" s="9" t="s">
        <v>76</v>
      </c>
      <c r="I48" s="10" t="s">
        <v>76</v>
      </c>
      <c r="J48" s="22" t="s">
        <v>76</v>
      </c>
      <c r="K48" s="9" t="s">
        <v>76</v>
      </c>
      <c r="L48" s="10" t="s">
        <v>76</v>
      </c>
      <c r="M48" s="22" t="s">
        <v>76</v>
      </c>
      <c r="N48" s="9" t="s">
        <v>76</v>
      </c>
      <c r="O48" s="10" t="s">
        <v>76</v>
      </c>
      <c r="P48" s="22" t="s">
        <v>76</v>
      </c>
      <c r="Q48" s="9" t="s">
        <v>76</v>
      </c>
      <c r="R48" s="10" t="s">
        <v>76</v>
      </c>
      <c r="S48" s="22" t="s">
        <v>76</v>
      </c>
      <c r="T48" s="9" t="s">
        <v>76</v>
      </c>
      <c r="U48" s="10" t="s">
        <v>76</v>
      </c>
      <c r="V48" s="22" t="s">
        <v>76</v>
      </c>
      <c r="W48" s="9" t="s">
        <v>76</v>
      </c>
      <c r="X48" s="10" t="s">
        <v>76</v>
      </c>
      <c r="Y48" s="22" t="s">
        <v>76</v>
      </c>
      <c r="Z48" s="9">
        <v>0</v>
      </c>
      <c r="AA48" s="10">
        <v>0</v>
      </c>
      <c r="AB48" s="22">
        <v>0</v>
      </c>
      <c r="AC48" s="9">
        <v>28</v>
      </c>
      <c r="AD48" s="10">
        <v>0</v>
      </c>
      <c r="AE48" s="22">
        <v>0</v>
      </c>
      <c r="AF48" s="9">
        <v>17</v>
      </c>
      <c r="AG48" s="10">
        <v>0</v>
      </c>
      <c r="AH48" s="22">
        <v>0</v>
      </c>
      <c r="AI48" s="9">
        <v>15</v>
      </c>
      <c r="AJ48" s="10">
        <v>0</v>
      </c>
      <c r="AK48" s="65">
        <v>0</v>
      </c>
      <c r="AL48" s="87">
        <f t="shared" si="3"/>
        <v>60</v>
      </c>
      <c r="AM48" s="87">
        <f t="shared" si="2"/>
        <v>0</v>
      </c>
      <c r="AN48" s="87">
        <f t="shared" si="1"/>
        <v>0</v>
      </c>
    </row>
    <row r="49" spans="1:40" x14ac:dyDescent="0.25">
      <c r="A49" s="4" t="s">
        <v>131</v>
      </c>
      <c r="B49" s="20" t="s">
        <v>76</v>
      </c>
      <c r="C49" s="12" t="s">
        <v>76</v>
      </c>
      <c r="D49" s="19" t="s">
        <v>76</v>
      </c>
      <c r="E49" s="11" t="s">
        <v>76</v>
      </c>
      <c r="F49" s="12" t="s">
        <v>76</v>
      </c>
      <c r="G49" s="19" t="s">
        <v>76</v>
      </c>
      <c r="H49" s="11" t="s">
        <v>76</v>
      </c>
      <c r="I49" s="12" t="s">
        <v>76</v>
      </c>
      <c r="J49" s="19" t="s">
        <v>76</v>
      </c>
      <c r="K49" s="11" t="s">
        <v>76</v>
      </c>
      <c r="L49" s="12" t="s">
        <v>76</v>
      </c>
      <c r="M49" s="19" t="s">
        <v>76</v>
      </c>
      <c r="N49" s="11" t="s">
        <v>76</v>
      </c>
      <c r="O49" s="12" t="s">
        <v>76</v>
      </c>
      <c r="P49" s="19" t="s">
        <v>76</v>
      </c>
      <c r="Q49" s="11" t="s">
        <v>76</v>
      </c>
      <c r="R49" s="12" t="s">
        <v>76</v>
      </c>
      <c r="S49" s="19" t="s">
        <v>76</v>
      </c>
      <c r="T49" s="11">
        <v>0</v>
      </c>
      <c r="U49" s="12">
        <v>0</v>
      </c>
      <c r="V49" s="19">
        <v>0</v>
      </c>
      <c r="W49" s="11">
        <v>0</v>
      </c>
      <c r="X49" s="12">
        <v>0</v>
      </c>
      <c r="Y49" s="19">
        <v>0</v>
      </c>
      <c r="Z49" s="11">
        <v>168</v>
      </c>
      <c r="AA49" s="12">
        <v>0</v>
      </c>
      <c r="AB49" s="19">
        <v>0</v>
      </c>
      <c r="AC49" s="11">
        <v>24</v>
      </c>
      <c r="AD49" s="12">
        <v>0</v>
      </c>
      <c r="AE49" s="19">
        <v>0</v>
      </c>
      <c r="AF49" s="11">
        <v>0</v>
      </c>
      <c r="AG49" s="12">
        <v>0</v>
      </c>
      <c r="AH49" s="19">
        <v>0</v>
      </c>
      <c r="AI49" s="11">
        <v>108</v>
      </c>
      <c r="AJ49" s="12">
        <v>0</v>
      </c>
      <c r="AK49" s="135">
        <v>0</v>
      </c>
      <c r="AL49" s="87">
        <f t="shared" si="3"/>
        <v>300</v>
      </c>
      <c r="AM49" s="87">
        <f t="shared" si="2"/>
        <v>0</v>
      </c>
      <c r="AN49" s="87">
        <f t="shared" si="1"/>
        <v>0</v>
      </c>
    </row>
    <row r="50" spans="1:40" x14ac:dyDescent="0.25">
      <c r="A50" s="4"/>
      <c r="B50" s="20"/>
      <c r="C50" s="12"/>
      <c r="D50" s="19"/>
      <c r="E50" s="11"/>
      <c r="F50" s="12"/>
      <c r="G50" s="19"/>
      <c r="H50" s="11"/>
      <c r="I50" s="12"/>
      <c r="J50" s="19"/>
      <c r="K50" s="11"/>
      <c r="L50" s="12"/>
      <c r="M50" s="19"/>
      <c r="N50" s="9"/>
      <c r="O50" s="27"/>
      <c r="P50" s="22"/>
      <c r="Q50" s="26"/>
      <c r="R50" s="27"/>
      <c r="S50" s="22"/>
      <c r="T50" s="26"/>
      <c r="U50" s="27"/>
      <c r="V50" s="22"/>
      <c r="W50" s="26"/>
      <c r="X50" s="27"/>
      <c r="Y50" s="22"/>
      <c r="Z50" s="26"/>
      <c r="AA50" s="27"/>
      <c r="AB50" s="22"/>
      <c r="AC50" s="26"/>
      <c r="AD50" s="27"/>
      <c r="AE50" s="22"/>
      <c r="AF50" s="26"/>
      <c r="AG50" s="27"/>
      <c r="AH50" s="22"/>
      <c r="AI50" s="26"/>
      <c r="AJ50" s="27"/>
      <c r="AK50" s="65"/>
      <c r="AL50" s="87">
        <f t="shared" si="3"/>
        <v>0</v>
      </c>
      <c r="AM50" s="87">
        <f t="shared" si="2"/>
        <v>0</v>
      </c>
      <c r="AN50" s="87">
        <f t="shared" si="1"/>
        <v>0</v>
      </c>
    </row>
    <row r="51" spans="1:40" x14ac:dyDescent="0.25">
      <c r="A51" s="4"/>
      <c r="B51" s="20"/>
      <c r="C51" s="12"/>
      <c r="D51" s="19"/>
      <c r="E51" s="11"/>
      <c r="F51" s="12"/>
      <c r="G51" s="19"/>
      <c r="H51" s="11"/>
      <c r="I51" s="12"/>
      <c r="J51" s="19"/>
      <c r="K51" s="11"/>
      <c r="L51" s="12"/>
      <c r="M51" s="19"/>
      <c r="N51" s="9"/>
      <c r="O51" s="27"/>
      <c r="P51" s="22"/>
      <c r="Q51" s="26"/>
      <c r="R51" s="27"/>
      <c r="S51" s="22"/>
      <c r="T51" s="26"/>
      <c r="U51" s="27"/>
      <c r="V51" s="22"/>
      <c r="W51" s="26"/>
      <c r="X51" s="27"/>
      <c r="Y51" s="22"/>
      <c r="Z51" s="26"/>
      <c r="AA51" s="27"/>
      <c r="AB51" s="22"/>
      <c r="AC51" s="26"/>
      <c r="AD51" s="27"/>
      <c r="AE51" s="22"/>
      <c r="AF51" s="26"/>
      <c r="AG51" s="27"/>
      <c r="AH51" s="22"/>
      <c r="AI51" s="26"/>
      <c r="AJ51" s="27"/>
      <c r="AK51" s="65"/>
      <c r="AL51" s="87">
        <f t="shared" si="3"/>
        <v>0</v>
      </c>
      <c r="AM51" s="87">
        <f t="shared" si="2"/>
        <v>0</v>
      </c>
      <c r="AN51" s="87">
        <f t="shared" si="1"/>
        <v>0</v>
      </c>
    </row>
    <row r="52" spans="1:40" x14ac:dyDescent="0.25">
      <c r="A52" s="4"/>
      <c r="B52" s="20"/>
      <c r="C52" s="12"/>
      <c r="D52" s="19"/>
      <c r="E52" s="11"/>
      <c r="F52" s="12"/>
      <c r="G52" s="19"/>
      <c r="H52" s="11"/>
      <c r="I52" s="12"/>
      <c r="J52" s="19"/>
      <c r="K52" s="11"/>
      <c r="L52" s="12"/>
      <c r="M52" s="19"/>
      <c r="N52" s="9"/>
      <c r="O52" s="27"/>
      <c r="P52" s="22"/>
      <c r="Q52" s="26"/>
      <c r="R52" s="27"/>
      <c r="S52" s="22"/>
      <c r="T52" s="26"/>
      <c r="U52" s="27"/>
      <c r="V52" s="22"/>
      <c r="W52" s="26"/>
      <c r="X52" s="27"/>
      <c r="Y52" s="22"/>
      <c r="Z52" s="26"/>
      <c r="AA52" s="27"/>
      <c r="AB52" s="22"/>
      <c r="AC52" s="26"/>
      <c r="AD52" s="27"/>
      <c r="AE52" s="22"/>
      <c r="AF52" s="26"/>
      <c r="AG52" s="27"/>
      <c r="AH52" s="22"/>
      <c r="AI52" s="26"/>
      <c r="AJ52" s="27"/>
      <c r="AK52" s="65"/>
      <c r="AL52" s="87">
        <f t="shared" si="3"/>
        <v>0</v>
      </c>
      <c r="AM52" s="87">
        <f t="shared" si="2"/>
        <v>0</v>
      </c>
      <c r="AN52" s="87">
        <f t="shared" si="1"/>
        <v>0</v>
      </c>
    </row>
    <row r="53" spans="1:40" x14ac:dyDescent="0.25">
      <c r="A53" s="4" t="s">
        <v>171</v>
      </c>
      <c r="B53" s="20"/>
      <c r="C53" s="12"/>
      <c r="D53" s="19"/>
      <c r="E53" s="11"/>
      <c r="F53" s="12"/>
      <c r="G53" s="19"/>
      <c r="H53" s="11"/>
      <c r="I53" s="12"/>
      <c r="J53" s="19"/>
      <c r="K53" s="11"/>
      <c r="L53" s="12"/>
      <c r="M53" s="19"/>
      <c r="N53" s="9"/>
      <c r="O53" s="27"/>
      <c r="P53" s="22"/>
      <c r="Q53" s="26"/>
      <c r="R53" s="27"/>
      <c r="S53" s="22"/>
      <c r="T53" s="26"/>
      <c r="U53" s="27"/>
      <c r="V53" s="22"/>
      <c r="W53" s="26"/>
      <c r="X53" s="27"/>
      <c r="Y53" s="22"/>
      <c r="Z53" s="26"/>
      <c r="AA53" s="27"/>
      <c r="AB53" s="22"/>
      <c r="AC53" s="26"/>
      <c r="AD53" s="27"/>
      <c r="AE53" s="22"/>
      <c r="AF53" s="26"/>
      <c r="AG53" s="27"/>
      <c r="AH53" s="22"/>
      <c r="AI53" s="26"/>
      <c r="AJ53" s="27"/>
      <c r="AK53" s="65"/>
      <c r="AL53" s="87">
        <f t="shared" si="3"/>
        <v>0</v>
      </c>
      <c r="AM53" s="87">
        <f t="shared" si="2"/>
        <v>0</v>
      </c>
      <c r="AN53" s="87">
        <f t="shared" si="1"/>
        <v>0</v>
      </c>
    </row>
    <row r="54" spans="1:40" ht="15.75" thickBot="1" x14ac:dyDescent="0.3">
      <c r="A54" s="42">
        <f>SUM(B54+E54+H54+K54+N54+Q54+T54+W54+Z54+AC54+AF54+AI54)</f>
        <v>6210</v>
      </c>
      <c r="B54" s="44">
        <f t="shared" ref="B54:AK54" si="4">SUM(B3:B53)</f>
        <v>83</v>
      </c>
      <c r="C54" s="45">
        <f t="shared" si="4"/>
        <v>0</v>
      </c>
      <c r="D54" s="47">
        <f t="shared" si="4"/>
        <v>1</v>
      </c>
      <c r="E54" s="49">
        <f t="shared" si="4"/>
        <v>192</v>
      </c>
      <c r="F54" s="45">
        <f t="shared" si="4"/>
        <v>1</v>
      </c>
      <c r="G54" s="47">
        <f t="shared" si="4"/>
        <v>1</v>
      </c>
      <c r="H54" s="49">
        <f t="shared" si="4"/>
        <v>206</v>
      </c>
      <c r="I54" s="45">
        <f t="shared" si="4"/>
        <v>11</v>
      </c>
      <c r="J54" s="47">
        <f t="shared" si="4"/>
        <v>0</v>
      </c>
      <c r="K54" s="49">
        <f t="shared" si="4"/>
        <v>226</v>
      </c>
      <c r="L54" s="45">
        <f t="shared" si="4"/>
        <v>12</v>
      </c>
      <c r="M54" s="47">
        <f t="shared" si="4"/>
        <v>0</v>
      </c>
      <c r="N54" s="49">
        <f t="shared" si="4"/>
        <v>242</v>
      </c>
      <c r="O54" s="45">
        <f t="shared" si="4"/>
        <v>9</v>
      </c>
      <c r="P54" s="47">
        <f t="shared" si="4"/>
        <v>4</v>
      </c>
      <c r="Q54" s="49">
        <f t="shared" si="4"/>
        <v>242</v>
      </c>
      <c r="R54" s="45">
        <f t="shared" si="4"/>
        <v>22</v>
      </c>
      <c r="S54" s="47">
        <f t="shared" si="4"/>
        <v>3</v>
      </c>
      <c r="T54" s="49">
        <f t="shared" si="4"/>
        <v>263</v>
      </c>
      <c r="U54" s="45">
        <f t="shared" si="4"/>
        <v>31</v>
      </c>
      <c r="V54" s="47">
        <f t="shared" si="4"/>
        <v>3</v>
      </c>
      <c r="W54" s="49">
        <f t="shared" si="4"/>
        <v>1240</v>
      </c>
      <c r="X54" s="45">
        <f t="shared" si="4"/>
        <v>36</v>
      </c>
      <c r="Y54" s="47">
        <f t="shared" si="4"/>
        <v>4</v>
      </c>
      <c r="Z54" s="49">
        <f t="shared" si="4"/>
        <v>509</v>
      </c>
      <c r="AA54" s="45">
        <f t="shared" si="4"/>
        <v>48</v>
      </c>
      <c r="AB54" s="47">
        <f t="shared" si="4"/>
        <v>0</v>
      </c>
      <c r="AC54" s="49">
        <f t="shared" si="4"/>
        <v>1343</v>
      </c>
      <c r="AD54" s="45">
        <f t="shared" si="4"/>
        <v>89</v>
      </c>
      <c r="AE54" s="47">
        <f t="shared" si="4"/>
        <v>3</v>
      </c>
      <c r="AF54" s="49">
        <f t="shared" si="4"/>
        <v>782</v>
      </c>
      <c r="AG54" s="45">
        <f t="shared" si="4"/>
        <v>121</v>
      </c>
      <c r="AH54" s="47">
        <f t="shared" si="4"/>
        <v>0</v>
      </c>
      <c r="AI54" s="49">
        <f t="shared" si="4"/>
        <v>882</v>
      </c>
      <c r="AJ54" s="45">
        <f t="shared" si="4"/>
        <v>111</v>
      </c>
      <c r="AK54" s="46">
        <f t="shared" si="4"/>
        <v>2</v>
      </c>
      <c r="AL54" s="87">
        <f>SUM(B54,E54,H54,K54,N54,Q54,T54,W54,Z54,AC54,AF54,AI54)</f>
        <v>6210</v>
      </c>
      <c r="AM54" s="87">
        <f t="shared" si="2"/>
        <v>491</v>
      </c>
      <c r="AN54" s="87">
        <f t="shared" si="1"/>
        <v>21</v>
      </c>
    </row>
    <row r="55" spans="1:40" x14ac:dyDescent="0.25">
      <c r="A55" s="4" t="s">
        <v>172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40" x14ac:dyDescent="0.25">
      <c r="A56" s="42">
        <f>SUM(A58,A60)</f>
        <v>512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40" x14ac:dyDescent="0.25">
      <c r="A57" s="4" t="s">
        <v>192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</row>
    <row r="58" spans="1:40" x14ac:dyDescent="0.25">
      <c r="A58" s="42">
        <f>SUM(C54,F54,I54,L54,O54,R54,U54,X54,AA54,AD54,AG54,AJ54)</f>
        <v>491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40" x14ac:dyDescent="0.25">
      <c r="A59" s="4" t="s">
        <v>173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40" x14ac:dyDescent="0.25">
      <c r="A60" s="42">
        <f>SUM(D54,G54,J54,M54,P54,S54,V54,Y54,AB54,AE54,AH54,AK54)</f>
        <v>21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40" x14ac:dyDescent="0.2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40" x14ac:dyDescent="0.2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40" x14ac:dyDescent="0.2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40" x14ac:dyDescent="0.2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7" x14ac:dyDescent="0.2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</row>
    <row r="66" spans="1:37" x14ac:dyDescent="0.2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</row>
    <row r="67" spans="1:37" x14ac:dyDescent="0.2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1:37" x14ac:dyDescent="0.2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1:37" x14ac:dyDescent="0.2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"/>
    </row>
    <row r="70" spans="1:37" x14ac:dyDescent="0.2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"/>
    </row>
    <row r="71" spans="1:37" x14ac:dyDescent="0.2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"/>
    </row>
    <row r="72" spans="1:37" x14ac:dyDescent="0.2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</row>
    <row r="73" spans="1:37" x14ac:dyDescent="0.2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</row>
    <row r="74" spans="1:37" x14ac:dyDescent="0.2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</row>
    <row r="75" spans="1:37" x14ac:dyDescent="0.2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</row>
    <row r="76" spans="1:37" x14ac:dyDescent="0.2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</row>
    <row r="77" spans="1:37" x14ac:dyDescent="0.2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</row>
    <row r="78" spans="1:37" x14ac:dyDescent="0.2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"/>
    </row>
    <row r="79" spans="1:37" x14ac:dyDescent="0.2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"/>
    </row>
    <row r="80" spans="1:37" x14ac:dyDescent="0.2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"/>
    </row>
    <row r="81" spans="1:14" x14ac:dyDescent="0.2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</row>
    <row r="82" spans="1:14" x14ac:dyDescent="0.2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</row>
    <row r="83" spans="1:14" x14ac:dyDescent="0.2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</row>
    <row r="84" spans="1:14" x14ac:dyDescent="0.2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</row>
    <row r="85" spans="1:14" x14ac:dyDescent="0.2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</row>
    <row r="86" spans="1:14" x14ac:dyDescent="0.2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</row>
    <row r="87" spans="1:14" x14ac:dyDescent="0.2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</row>
    <row r="88" spans="1:14" x14ac:dyDescent="0.2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</row>
    <row r="89" spans="1:14" x14ac:dyDescent="0.2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</row>
    <row r="90" spans="1:14" x14ac:dyDescent="0.2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</row>
    <row r="91" spans="1:14" x14ac:dyDescent="0.2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</row>
    <row r="92" spans="1:14" x14ac:dyDescent="0.2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</row>
    <row r="93" spans="1:14" x14ac:dyDescent="0.2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</row>
    <row r="94" spans="1:14" x14ac:dyDescent="0.2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</row>
    <row r="95" spans="1:14" x14ac:dyDescent="0.2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</row>
    <row r="96" spans="1:14" x14ac:dyDescent="0.2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</row>
    <row r="97" spans="1:14" x14ac:dyDescent="0.2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</row>
    <row r="98" spans="1:14" x14ac:dyDescent="0.2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"/>
    </row>
    <row r="99" spans="1:14" x14ac:dyDescent="0.2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"/>
    </row>
    <row r="100" spans="1:14" x14ac:dyDescent="0.2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"/>
    </row>
    <row r="101" spans="1:14" x14ac:dyDescent="0.2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"/>
    </row>
    <row r="102" spans="1:14" x14ac:dyDescent="0.2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"/>
    </row>
    <row r="103" spans="1:14" x14ac:dyDescent="0.2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"/>
    </row>
    <row r="104" spans="1:14" x14ac:dyDescent="0.2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"/>
    </row>
    <row r="105" spans="1:14" x14ac:dyDescent="0.2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"/>
    </row>
    <row r="106" spans="1:14" x14ac:dyDescent="0.2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</row>
    <row r="107" spans="1:14" x14ac:dyDescent="0.2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</row>
    <row r="108" spans="1:14" x14ac:dyDescent="0.2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"/>
    </row>
    <row r="109" spans="1:14" x14ac:dyDescent="0.25">
      <c r="B109" s="7"/>
      <c r="C109" s="7"/>
      <c r="D109" s="7"/>
      <c r="E109" s="6"/>
      <c r="F109" s="6"/>
      <c r="G109" s="6"/>
      <c r="H109" s="6"/>
      <c r="I109" s="6"/>
      <c r="J109" s="6"/>
      <c r="K109" s="6"/>
      <c r="L109" s="6"/>
      <c r="M109" s="6"/>
    </row>
    <row r="110" spans="1:14" x14ac:dyDescent="0.25">
      <c r="B110" s="7"/>
      <c r="C110" s="7"/>
      <c r="D110" s="7"/>
      <c r="E110" s="6"/>
      <c r="F110" s="6"/>
      <c r="G110" s="6"/>
      <c r="H110" s="6"/>
      <c r="I110" s="6"/>
      <c r="J110" s="6"/>
      <c r="K110" s="6"/>
      <c r="L110" s="6"/>
      <c r="M110" s="6"/>
    </row>
    <row r="111" spans="1:14" x14ac:dyDescent="0.25">
      <c r="B111" s="7"/>
      <c r="C111" s="7"/>
      <c r="D111" s="7"/>
      <c r="E111" s="6"/>
      <c r="F111" s="6"/>
      <c r="G111" s="6"/>
      <c r="H111" s="6"/>
      <c r="I111" s="6"/>
      <c r="J111" s="6"/>
      <c r="K111" s="6"/>
      <c r="L111" s="6"/>
      <c r="M111" s="6"/>
    </row>
    <row r="112" spans="1:14" x14ac:dyDescent="0.25">
      <c r="B112" s="7"/>
      <c r="C112" s="7"/>
      <c r="D112" s="7"/>
      <c r="E112" s="6"/>
      <c r="F112" s="6"/>
      <c r="G112" s="6"/>
      <c r="H112" s="6"/>
      <c r="I112" s="6"/>
      <c r="J112" s="6"/>
      <c r="K112" s="6"/>
      <c r="L112" s="6"/>
      <c r="M112" s="6"/>
    </row>
    <row r="113" spans="2:13" x14ac:dyDescent="0.25">
      <c r="B113" s="7"/>
      <c r="C113" s="7"/>
      <c r="D113" s="7"/>
      <c r="E113" s="6"/>
      <c r="F113" s="6"/>
      <c r="G113" s="6"/>
      <c r="H113" s="6"/>
      <c r="I113" s="6"/>
      <c r="J113" s="6"/>
      <c r="K113" s="6"/>
      <c r="L113" s="6"/>
      <c r="M113" s="6"/>
    </row>
    <row r="114" spans="2:13" x14ac:dyDescent="0.25">
      <c r="B114" s="7"/>
      <c r="C114" s="7"/>
      <c r="D114" s="7"/>
      <c r="E114" s="6"/>
      <c r="F114" s="6"/>
      <c r="G114" s="6"/>
      <c r="H114" s="6"/>
      <c r="I114" s="6"/>
      <c r="J114" s="6"/>
      <c r="K114" s="6"/>
      <c r="L114" s="6"/>
      <c r="M114" s="6"/>
    </row>
    <row r="115" spans="2:13" x14ac:dyDescent="0.25">
      <c r="B115" s="7"/>
      <c r="C115" s="7"/>
      <c r="D115" s="7"/>
      <c r="E115" s="6"/>
      <c r="F115" s="6"/>
      <c r="G115" s="6"/>
      <c r="H115" s="6"/>
      <c r="I115" s="6"/>
      <c r="J115" s="6"/>
      <c r="K115" s="6"/>
      <c r="L115" s="6"/>
      <c r="M115" s="6"/>
    </row>
    <row r="116" spans="2:13" x14ac:dyDescent="0.25">
      <c r="B116" s="7"/>
      <c r="C116" s="7"/>
      <c r="D116" s="7"/>
      <c r="E116" s="6"/>
      <c r="F116" s="6"/>
      <c r="G116" s="6"/>
      <c r="H116" s="6"/>
      <c r="I116" s="6"/>
      <c r="J116" s="6"/>
      <c r="K116" s="6"/>
      <c r="L116" s="6"/>
      <c r="M116" s="6"/>
    </row>
    <row r="117" spans="2:13" x14ac:dyDescent="0.25">
      <c r="B117" s="7"/>
      <c r="C117" s="7"/>
      <c r="D117" s="7"/>
      <c r="E117" s="6"/>
      <c r="F117" s="6"/>
      <c r="G117" s="6"/>
      <c r="H117" s="6"/>
      <c r="I117" s="6"/>
      <c r="J117" s="6"/>
      <c r="K117" s="6"/>
      <c r="L117" s="6"/>
      <c r="M117" s="6"/>
    </row>
    <row r="118" spans="2:13" x14ac:dyDescent="0.25">
      <c r="B118" s="7"/>
      <c r="C118" s="7"/>
      <c r="D118" s="7"/>
      <c r="E118" s="6"/>
      <c r="F118" s="6"/>
      <c r="G118" s="6"/>
      <c r="H118" s="6"/>
      <c r="I118" s="6"/>
      <c r="J118" s="6"/>
      <c r="K118" s="6"/>
      <c r="L118" s="6"/>
      <c r="M118" s="6"/>
    </row>
    <row r="119" spans="2:13" x14ac:dyDescent="0.25">
      <c r="B119" s="7"/>
      <c r="C119" s="7"/>
      <c r="D119" s="7"/>
      <c r="E119" s="6"/>
      <c r="F119" s="6"/>
      <c r="G119" s="6"/>
      <c r="H119" s="6"/>
      <c r="I119" s="6"/>
      <c r="J119" s="6"/>
      <c r="K119" s="6"/>
      <c r="L119" s="6"/>
      <c r="M119" s="6"/>
    </row>
    <row r="120" spans="2:13" x14ac:dyDescent="0.25">
      <c r="B120" s="7"/>
      <c r="C120" s="7"/>
      <c r="D120" s="7"/>
      <c r="E120" s="6"/>
      <c r="F120" s="6"/>
      <c r="G120" s="6"/>
      <c r="H120" s="6"/>
      <c r="I120" s="6"/>
      <c r="J120" s="6"/>
      <c r="K120" s="6"/>
      <c r="L120" s="6"/>
      <c r="M120" s="6"/>
    </row>
    <row r="121" spans="2:13" x14ac:dyDescent="0.25">
      <c r="B121" s="7"/>
      <c r="C121" s="7"/>
      <c r="D121" s="7"/>
      <c r="E121" s="6"/>
      <c r="F121" s="6"/>
      <c r="G121" s="6"/>
      <c r="H121" s="6"/>
      <c r="I121" s="6"/>
      <c r="J121" s="6"/>
      <c r="K121" s="6"/>
      <c r="L121" s="6"/>
      <c r="M121" s="6"/>
    </row>
    <row r="122" spans="2:13" x14ac:dyDescent="0.25">
      <c r="B122" s="7"/>
      <c r="C122" s="7"/>
      <c r="D122" s="7"/>
      <c r="E122" s="6"/>
      <c r="F122" s="6"/>
      <c r="G122" s="6"/>
      <c r="H122" s="6"/>
      <c r="I122" s="6"/>
      <c r="J122" s="6"/>
      <c r="K122" s="6"/>
      <c r="L122" s="6"/>
      <c r="M122" s="6"/>
    </row>
    <row r="123" spans="2:13" x14ac:dyDescent="0.25">
      <c r="B123" s="7"/>
      <c r="C123" s="7"/>
      <c r="D123" s="7"/>
      <c r="E123" s="6"/>
      <c r="F123" s="6"/>
      <c r="G123" s="6"/>
      <c r="H123" s="6"/>
      <c r="I123" s="6"/>
      <c r="J123" s="6"/>
      <c r="K123" s="6"/>
      <c r="L123" s="6"/>
      <c r="M123" s="6"/>
    </row>
    <row r="124" spans="2:13" x14ac:dyDescent="0.25">
      <c r="B124" s="7"/>
      <c r="C124" s="7"/>
      <c r="D124" s="7"/>
      <c r="E124" s="6"/>
      <c r="F124" s="6"/>
      <c r="G124" s="6"/>
      <c r="H124" s="6"/>
      <c r="I124" s="6"/>
      <c r="J124" s="6"/>
      <c r="K124" s="6"/>
      <c r="L124" s="6"/>
      <c r="M124" s="6"/>
    </row>
    <row r="125" spans="2:13" x14ac:dyDescent="0.25">
      <c r="B125" s="7"/>
      <c r="C125" s="7"/>
      <c r="D125" s="7"/>
      <c r="E125" s="6"/>
      <c r="F125" s="6"/>
      <c r="G125" s="6"/>
      <c r="H125" s="6"/>
      <c r="I125" s="6"/>
      <c r="J125" s="6"/>
      <c r="K125" s="6"/>
      <c r="L125" s="6"/>
      <c r="M125" s="6"/>
    </row>
    <row r="126" spans="2:13" x14ac:dyDescent="0.25">
      <c r="B126" s="7"/>
      <c r="C126" s="7"/>
      <c r="D126" s="7"/>
      <c r="E126" s="6"/>
      <c r="F126" s="6"/>
      <c r="G126" s="6"/>
      <c r="H126" s="6"/>
      <c r="I126" s="6"/>
      <c r="J126" s="6"/>
      <c r="K126" s="6"/>
      <c r="L126" s="6"/>
      <c r="M126" s="6"/>
    </row>
    <row r="127" spans="2:13" x14ac:dyDescent="0.25">
      <c r="B127" s="7"/>
      <c r="C127" s="7"/>
      <c r="D127" s="7"/>
      <c r="E127" s="6"/>
      <c r="F127" s="6"/>
      <c r="G127" s="6"/>
      <c r="H127" s="6"/>
      <c r="I127" s="6"/>
      <c r="J127" s="6"/>
      <c r="K127" s="6"/>
      <c r="L127" s="6"/>
      <c r="M127" s="6"/>
    </row>
    <row r="128" spans="2:13" x14ac:dyDescent="0.25">
      <c r="B128" s="7"/>
      <c r="C128" s="7"/>
      <c r="D128" s="7"/>
      <c r="E128" s="6"/>
      <c r="F128" s="6"/>
      <c r="G128" s="6"/>
      <c r="H128" s="6"/>
      <c r="I128" s="6"/>
      <c r="J128" s="6"/>
      <c r="K128" s="6"/>
      <c r="L128" s="6"/>
      <c r="M128" s="6"/>
    </row>
    <row r="129" spans="2:13" x14ac:dyDescent="0.25">
      <c r="B129" s="7"/>
      <c r="C129" s="7"/>
      <c r="D129" s="7"/>
      <c r="E129" s="6"/>
      <c r="F129" s="6"/>
      <c r="G129" s="6"/>
      <c r="H129" s="6"/>
      <c r="I129" s="6"/>
      <c r="J129" s="6"/>
      <c r="K129" s="6"/>
      <c r="L129" s="6"/>
      <c r="M129" s="6"/>
    </row>
    <row r="130" spans="2:13" x14ac:dyDescent="0.25">
      <c r="B130" s="7"/>
      <c r="C130" s="7"/>
      <c r="D130" s="7"/>
      <c r="E130" s="6"/>
      <c r="F130" s="6"/>
      <c r="G130" s="6"/>
      <c r="H130" s="6"/>
      <c r="I130" s="6"/>
      <c r="J130" s="6"/>
      <c r="K130" s="6"/>
      <c r="L130" s="6"/>
      <c r="M130" s="6"/>
    </row>
    <row r="131" spans="2:13" x14ac:dyDescent="0.25">
      <c r="B131" s="7"/>
      <c r="C131" s="7"/>
      <c r="D131" s="7"/>
      <c r="E131" s="6"/>
      <c r="F131" s="6"/>
      <c r="G131" s="6"/>
      <c r="H131" s="6"/>
      <c r="I131" s="6"/>
      <c r="J131" s="6"/>
      <c r="K131" s="6"/>
      <c r="L131" s="6"/>
      <c r="M131" s="6"/>
    </row>
    <row r="132" spans="2:13" x14ac:dyDescent="0.25">
      <c r="B132" s="7"/>
      <c r="C132" s="7"/>
      <c r="D132" s="7"/>
      <c r="E132" s="6"/>
      <c r="F132" s="6"/>
      <c r="G132" s="6"/>
      <c r="H132" s="6"/>
      <c r="I132" s="6"/>
      <c r="J132" s="6"/>
      <c r="K132" s="6"/>
      <c r="L132" s="6"/>
      <c r="M132" s="6"/>
    </row>
    <row r="133" spans="2:13" x14ac:dyDescent="0.25">
      <c r="B133" s="7"/>
      <c r="C133" s="7"/>
      <c r="D133" s="7"/>
      <c r="E133" s="6"/>
      <c r="F133" s="6"/>
      <c r="G133" s="6"/>
      <c r="H133" s="6"/>
      <c r="I133" s="6"/>
      <c r="J133" s="6"/>
      <c r="K133" s="6"/>
      <c r="L133" s="6"/>
      <c r="M133" s="6"/>
    </row>
    <row r="134" spans="2:13" x14ac:dyDescent="0.25">
      <c r="B134" s="7"/>
      <c r="C134" s="7"/>
      <c r="D134" s="7"/>
      <c r="E134" s="6"/>
      <c r="F134" s="6"/>
      <c r="G134" s="6"/>
      <c r="H134" s="6"/>
      <c r="I134" s="6"/>
      <c r="J134" s="6"/>
      <c r="K134" s="6"/>
      <c r="L134" s="6"/>
      <c r="M134" s="6"/>
    </row>
    <row r="135" spans="2:13" x14ac:dyDescent="0.25">
      <c r="B135" s="7"/>
      <c r="C135" s="7"/>
      <c r="D135" s="7"/>
      <c r="E135" s="6"/>
      <c r="F135" s="6"/>
      <c r="G135" s="6"/>
      <c r="H135" s="6"/>
      <c r="I135" s="6"/>
      <c r="J135" s="6"/>
      <c r="K135" s="6"/>
      <c r="L135" s="6"/>
      <c r="M135" s="6"/>
    </row>
    <row r="136" spans="2:13" x14ac:dyDescent="0.25">
      <c r="B136" s="7"/>
      <c r="C136" s="7"/>
      <c r="D136" s="7"/>
      <c r="E136" s="6"/>
      <c r="F136" s="6"/>
      <c r="G136" s="6"/>
      <c r="H136" s="6"/>
      <c r="I136" s="6"/>
      <c r="J136" s="6"/>
      <c r="K136" s="6"/>
      <c r="L136" s="6"/>
      <c r="M136" s="6"/>
    </row>
    <row r="137" spans="2:13" x14ac:dyDescent="0.25">
      <c r="B137" s="7"/>
      <c r="C137" s="7"/>
      <c r="D137" s="7"/>
      <c r="E137" s="6"/>
      <c r="F137" s="6"/>
      <c r="G137" s="6"/>
      <c r="H137" s="6"/>
      <c r="I137" s="6"/>
      <c r="J137" s="6"/>
      <c r="K137" s="6"/>
      <c r="L137" s="6"/>
      <c r="M137" s="6"/>
    </row>
    <row r="138" spans="2:13" x14ac:dyDescent="0.25">
      <c r="B138" s="7"/>
      <c r="C138" s="7"/>
      <c r="D138" s="7"/>
      <c r="E138" s="6"/>
      <c r="F138" s="6"/>
      <c r="G138" s="6"/>
      <c r="H138" s="6"/>
      <c r="I138" s="6"/>
      <c r="J138" s="6"/>
      <c r="K138" s="6"/>
      <c r="L138" s="6"/>
      <c r="M138" s="6"/>
    </row>
    <row r="139" spans="2:13" x14ac:dyDescent="0.25">
      <c r="B139" s="7"/>
      <c r="C139" s="7"/>
      <c r="D139" s="7"/>
      <c r="E139" s="6"/>
      <c r="F139" s="6"/>
      <c r="G139" s="6"/>
      <c r="H139" s="6"/>
      <c r="I139" s="6"/>
      <c r="J139" s="6"/>
      <c r="K139" s="6"/>
      <c r="L139" s="6"/>
      <c r="M139" s="6"/>
    </row>
    <row r="140" spans="2:13" x14ac:dyDescent="0.25">
      <c r="B140" s="7"/>
      <c r="C140" s="7"/>
      <c r="D140" s="7"/>
      <c r="E140" s="6"/>
      <c r="F140" s="6"/>
      <c r="G140" s="6"/>
      <c r="H140" s="6"/>
      <c r="I140" s="6"/>
      <c r="J140" s="6"/>
      <c r="K140" s="6"/>
      <c r="L140" s="6"/>
      <c r="M140" s="6"/>
    </row>
    <row r="141" spans="2:13" x14ac:dyDescent="0.25">
      <c r="B141" s="7"/>
      <c r="C141" s="7"/>
      <c r="D141" s="7"/>
      <c r="E141" s="6"/>
      <c r="F141" s="6"/>
      <c r="G141" s="6"/>
      <c r="H141" s="6"/>
      <c r="I141" s="6"/>
      <c r="J141" s="6"/>
      <c r="K141" s="6"/>
      <c r="L141" s="6"/>
      <c r="M141" s="6"/>
    </row>
    <row r="142" spans="2:13" x14ac:dyDescent="0.25">
      <c r="B142" s="7"/>
      <c r="C142" s="7"/>
      <c r="D142" s="7"/>
      <c r="E142" s="6"/>
      <c r="F142" s="6"/>
      <c r="G142" s="6"/>
      <c r="H142" s="6"/>
      <c r="I142" s="6"/>
      <c r="J142" s="6"/>
      <c r="K142" s="6"/>
      <c r="L142" s="6"/>
      <c r="M142" s="6"/>
    </row>
    <row r="143" spans="2:13" x14ac:dyDescent="0.25">
      <c r="B143" s="7"/>
      <c r="C143" s="7"/>
      <c r="D143" s="7"/>
      <c r="E143" s="6"/>
      <c r="F143" s="6"/>
      <c r="G143" s="6"/>
      <c r="H143" s="6"/>
      <c r="I143" s="6"/>
      <c r="J143" s="6"/>
      <c r="K143" s="6"/>
      <c r="L143" s="6"/>
      <c r="M143" s="6"/>
    </row>
    <row r="144" spans="2:13" x14ac:dyDescent="0.25">
      <c r="B144" s="7"/>
      <c r="C144" s="7"/>
      <c r="D144" s="7"/>
      <c r="E144" s="6"/>
      <c r="F144" s="6"/>
      <c r="G144" s="6"/>
      <c r="H144" s="6"/>
      <c r="I144" s="6"/>
      <c r="J144" s="6"/>
      <c r="K144" s="6"/>
      <c r="L144" s="6"/>
      <c r="M144" s="6"/>
    </row>
    <row r="145" spans="2:13" x14ac:dyDescent="0.25">
      <c r="B145" s="7"/>
      <c r="C145" s="7"/>
      <c r="D145" s="7"/>
      <c r="E145" s="6"/>
      <c r="F145" s="6"/>
      <c r="G145" s="6"/>
      <c r="H145" s="6"/>
      <c r="I145" s="6"/>
      <c r="J145" s="6"/>
      <c r="K145" s="6"/>
      <c r="L145" s="6"/>
      <c r="M145" s="6"/>
    </row>
    <row r="146" spans="2:13" x14ac:dyDescent="0.25">
      <c r="B146" s="7"/>
      <c r="C146" s="7"/>
      <c r="D146" s="7"/>
      <c r="E146" s="6"/>
      <c r="F146" s="6"/>
      <c r="G146" s="6"/>
      <c r="H146" s="6"/>
      <c r="I146" s="6"/>
      <c r="J146" s="6"/>
      <c r="K146" s="6"/>
      <c r="L146" s="6"/>
      <c r="M146" s="6"/>
    </row>
    <row r="147" spans="2:13" x14ac:dyDescent="0.25">
      <c r="B147" s="7"/>
      <c r="C147" s="7"/>
      <c r="D147" s="7"/>
      <c r="E147" s="6"/>
      <c r="F147" s="6"/>
      <c r="G147" s="6"/>
      <c r="H147" s="6"/>
      <c r="I147" s="6"/>
      <c r="J147" s="6"/>
      <c r="K147" s="6"/>
      <c r="L147" s="6"/>
      <c r="M147" s="6"/>
    </row>
    <row r="148" spans="2:13" x14ac:dyDescent="0.25">
      <c r="B148" s="7"/>
      <c r="C148" s="7"/>
      <c r="D148" s="7"/>
      <c r="E148" s="6"/>
      <c r="F148" s="6"/>
      <c r="G148" s="6"/>
      <c r="H148" s="6"/>
      <c r="I148" s="6"/>
      <c r="J148" s="6"/>
      <c r="K148" s="6"/>
      <c r="L148" s="6"/>
      <c r="M148" s="6"/>
    </row>
    <row r="149" spans="2:13" x14ac:dyDescent="0.25">
      <c r="B149" s="7"/>
      <c r="C149" s="7"/>
      <c r="D149" s="7"/>
      <c r="E149" s="6"/>
      <c r="F149" s="6"/>
      <c r="G149" s="6"/>
      <c r="H149" s="6"/>
      <c r="I149" s="6"/>
      <c r="J149" s="6"/>
      <c r="K149" s="6"/>
      <c r="L149" s="6"/>
      <c r="M149" s="6"/>
    </row>
    <row r="150" spans="2:13" x14ac:dyDescent="0.25">
      <c r="B150" s="7"/>
      <c r="C150" s="7"/>
      <c r="D150" s="7"/>
      <c r="E150" s="6"/>
      <c r="F150" s="6"/>
      <c r="G150" s="6"/>
      <c r="H150" s="6"/>
      <c r="I150" s="6"/>
      <c r="J150" s="6"/>
      <c r="K150" s="6"/>
      <c r="L150" s="6"/>
      <c r="M150" s="6"/>
    </row>
    <row r="151" spans="2:13" x14ac:dyDescent="0.25">
      <c r="B151" s="7"/>
      <c r="C151" s="7"/>
      <c r="D151" s="7"/>
      <c r="E151" s="6"/>
      <c r="F151" s="6"/>
      <c r="G151" s="6"/>
      <c r="H151" s="6"/>
      <c r="I151" s="6"/>
      <c r="J151" s="6"/>
      <c r="K151" s="6"/>
      <c r="L151" s="6"/>
      <c r="M151" s="6"/>
    </row>
    <row r="152" spans="2:13" x14ac:dyDescent="0.25">
      <c r="B152" s="7"/>
      <c r="C152" s="7"/>
      <c r="D152" s="7"/>
      <c r="E152" s="6"/>
      <c r="F152" s="6"/>
      <c r="G152" s="6"/>
      <c r="H152" s="6"/>
      <c r="I152" s="6"/>
      <c r="J152" s="6"/>
      <c r="K152" s="6"/>
      <c r="L152" s="6"/>
      <c r="M152" s="6"/>
    </row>
    <row r="153" spans="2:13" x14ac:dyDescent="0.25">
      <c r="B153" s="7"/>
      <c r="C153" s="7"/>
      <c r="D153" s="7"/>
      <c r="E153" s="6"/>
      <c r="F153" s="6"/>
      <c r="G153" s="6"/>
      <c r="H153" s="6"/>
      <c r="I153" s="6"/>
      <c r="J153" s="6"/>
      <c r="K153" s="6"/>
      <c r="L153" s="6"/>
      <c r="M153" s="6"/>
    </row>
    <row r="154" spans="2:13" x14ac:dyDescent="0.25">
      <c r="B154" s="7"/>
      <c r="C154" s="7"/>
      <c r="D154" s="7"/>
      <c r="E154" s="6"/>
      <c r="F154" s="6"/>
      <c r="G154" s="6"/>
      <c r="H154" s="6"/>
      <c r="I154" s="6"/>
      <c r="J154" s="6"/>
      <c r="K154" s="6"/>
      <c r="L154" s="6"/>
      <c r="M154" s="6"/>
    </row>
    <row r="155" spans="2:13" x14ac:dyDescent="0.25">
      <c r="B155" s="7"/>
      <c r="C155" s="7"/>
      <c r="D155" s="7"/>
      <c r="E155" s="6"/>
      <c r="F155" s="6"/>
      <c r="G155" s="6"/>
      <c r="H155" s="6"/>
      <c r="I155" s="6"/>
      <c r="J155" s="6"/>
      <c r="K155" s="6"/>
      <c r="L155" s="6"/>
      <c r="M155" s="6"/>
    </row>
    <row r="156" spans="2:13" x14ac:dyDescent="0.25">
      <c r="B156" s="7"/>
      <c r="C156" s="7"/>
      <c r="D156" s="7"/>
      <c r="E156" s="6"/>
      <c r="F156" s="6"/>
      <c r="G156" s="6"/>
      <c r="H156" s="6"/>
      <c r="I156" s="6"/>
      <c r="J156" s="6"/>
      <c r="K156" s="6"/>
      <c r="L156" s="6"/>
      <c r="M156" s="6"/>
    </row>
    <row r="157" spans="2:13" x14ac:dyDescent="0.25">
      <c r="B157" s="7"/>
      <c r="C157" s="7"/>
      <c r="D157" s="7"/>
      <c r="E157" s="6"/>
      <c r="F157" s="6"/>
      <c r="G157" s="6"/>
      <c r="H157" s="6"/>
      <c r="I157" s="6"/>
      <c r="J157" s="6"/>
      <c r="K157" s="6"/>
      <c r="L157" s="6"/>
      <c r="M157" s="6"/>
    </row>
    <row r="158" spans="2:13" x14ac:dyDescent="0.25">
      <c r="B158" s="7"/>
      <c r="C158" s="7"/>
      <c r="D158" s="7"/>
      <c r="E158" s="6"/>
      <c r="F158" s="6"/>
      <c r="G158" s="6"/>
      <c r="H158" s="6"/>
      <c r="I158" s="6"/>
      <c r="J158" s="6"/>
      <c r="K158" s="6"/>
      <c r="L158" s="6"/>
      <c r="M158" s="6"/>
    </row>
  </sheetData>
  <sortState xmlns:xlrd2="http://schemas.microsoft.com/office/spreadsheetml/2017/richdata2" ref="A4:AK50">
    <sortCondition ref="A3"/>
  </sortState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8AC6-B513-4586-9E03-5235252A1117}">
  <dimension ref="A1:P66"/>
  <sheetViews>
    <sheetView showGridLines="0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44" style="14" customWidth="1"/>
    <col min="2" max="13" width="4.7109375" customWidth="1"/>
    <col min="14" max="14" width="11.28515625" customWidth="1"/>
  </cols>
  <sheetData>
    <row r="1" spans="1:16" s="5" customFormat="1" x14ac:dyDescent="0.25">
      <c r="A1" s="23" t="s">
        <v>69</v>
      </c>
      <c r="B1" s="168">
        <v>42614</v>
      </c>
      <c r="C1" s="168"/>
      <c r="D1" s="168"/>
      <c r="E1" s="168">
        <v>42644</v>
      </c>
      <c r="F1" s="168"/>
      <c r="G1" s="168"/>
      <c r="H1" s="168">
        <v>42675</v>
      </c>
      <c r="I1" s="168"/>
      <c r="J1" s="168"/>
      <c r="K1" s="168">
        <v>42705</v>
      </c>
      <c r="L1" s="168"/>
      <c r="M1" s="168"/>
    </row>
    <row r="2" spans="1:16" s="3" customFormat="1" ht="84.75" x14ac:dyDescent="0.2">
      <c r="A2" s="24" t="s">
        <v>137</v>
      </c>
      <c r="B2" s="15" t="s">
        <v>63</v>
      </c>
      <c r="C2" s="15" t="s">
        <v>67</v>
      </c>
      <c r="D2" s="15" t="s">
        <v>68</v>
      </c>
      <c r="E2" s="15" t="s">
        <v>63</v>
      </c>
      <c r="F2" s="15" t="s">
        <v>67</v>
      </c>
      <c r="G2" s="15" t="s">
        <v>68</v>
      </c>
      <c r="H2" s="15" t="s">
        <v>63</v>
      </c>
      <c r="I2" s="15" t="s">
        <v>67</v>
      </c>
      <c r="J2" s="15" t="s">
        <v>68</v>
      </c>
      <c r="K2" s="15" t="s">
        <v>63</v>
      </c>
      <c r="L2" s="15" t="s">
        <v>67</v>
      </c>
      <c r="M2" s="142" t="s">
        <v>68</v>
      </c>
      <c r="N2" s="76" t="s">
        <v>308</v>
      </c>
      <c r="O2" s="76" t="s">
        <v>309</v>
      </c>
      <c r="P2" s="76"/>
    </row>
    <row r="3" spans="1:16" x14ac:dyDescent="0.25">
      <c r="A3" s="4" t="s">
        <v>12</v>
      </c>
      <c r="B3" s="20">
        <v>0</v>
      </c>
      <c r="C3" s="12">
        <v>0</v>
      </c>
      <c r="D3" s="19">
        <v>0</v>
      </c>
      <c r="E3" s="20">
        <v>0</v>
      </c>
      <c r="F3" s="12">
        <v>0</v>
      </c>
      <c r="G3" s="19">
        <v>0</v>
      </c>
      <c r="H3" s="20">
        <v>0</v>
      </c>
      <c r="I3" s="12">
        <v>0</v>
      </c>
      <c r="J3" s="19">
        <v>0</v>
      </c>
      <c r="K3" s="20">
        <v>0</v>
      </c>
      <c r="L3" s="12">
        <v>0</v>
      </c>
      <c r="M3" s="135">
        <v>0</v>
      </c>
      <c r="N3" s="87">
        <f>SUM(B3,E3,H3,K3)</f>
        <v>0</v>
      </c>
      <c r="O3" s="87">
        <f>SUM(C3,F3,I3,L3)</f>
        <v>0</v>
      </c>
      <c r="P3" s="87"/>
    </row>
    <row r="4" spans="1:16" x14ac:dyDescent="0.25">
      <c r="A4" s="4" t="s">
        <v>81</v>
      </c>
      <c r="B4" s="20"/>
      <c r="C4" s="12"/>
      <c r="D4" s="19"/>
      <c r="E4" s="20"/>
      <c r="F4" s="12"/>
      <c r="G4" s="19"/>
      <c r="H4" s="20"/>
      <c r="I4" s="12"/>
      <c r="J4" s="19"/>
      <c r="K4" s="20"/>
      <c r="L4" s="12"/>
      <c r="M4" s="135"/>
      <c r="N4" s="87"/>
      <c r="O4" s="87"/>
      <c r="P4" s="87"/>
    </row>
    <row r="5" spans="1:16" x14ac:dyDescent="0.25">
      <c r="A5" s="14" t="s">
        <v>45</v>
      </c>
      <c r="B5" s="18"/>
      <c r="C5" s="10"/>
      <c r="D5" s="22"/>
      <c r="E5" s="18"/>
      <c r="F5" s="10"/>
      <c r="G5" s="22"/>
      <c r="H5" s="18"/>
      <c r="I5" s="10"/>
      <c r="J5" s="22"/>
      <c r="K5" s="18"/>
      <c r="L5" s="10"/>
      <c r="M5" s="65"/>
      <c r="N5" s="87"/>
      <c r="O5" s="87"/>
      <c r="P5" s="87"/>
    </row>
    <row r="6" spans="1:16" x14ac:dyDescent="0.25">
      <c r="A6" s="4" t="s">
        <v>127</v>
      </c>
      <c r="B6" s="20">
        <v>0</v>
      </c>
      <c r="C6" s="12">
        <v>0</v>
      </c>
      <c r="D6" s="19">
        <v>0</v>
      </c>
      <c r="E6" s="20">
        <v>0</v>
      </c>
      <c r="F6" s="12">
        <v>0</v>
      </c>
      <c r="G6" s="19">
        <v>0</v>
      </c>
      <c r="H6" s="20">
        <v>0</v>
      </c>
      <c r="I6" s="12">
        <v>0</v>
      </c>
      <c r="J6" s="19">
        <v>0</v>
      </c>
      <c r="K6" s="20">
        <v>2</v>
      </c>
      <c r="L6" s="12">
        <v>1</v>
      </c>
      <c r="M6" s="135">
        <v>0</v>
      </c>
      <c r="N6" s="87">
        <f>SUM(B6,E6,H6,K6)</f>
        <v>2</v>
      </c>
      <c r="O6" s="87">
        <f>SUM(C6,F6,I6,L6)</f>
        <v>1</v>
      </c>
      <c r="P6" s="87"/>
    </row>
    <row r="7" spans="1:16" x14ac:dyDescent="0.25">
      <c r="A7" s="4" t="s">
        <v>50</v>
      </c>
      <c r="B7" s="20"/>
      <c r="C7" s="12"/>
      <c r="D7" s="19"/>
      <c r="E7" s="20"/>
      <c r="F7" s="12"/>
      <c r="G7" s="19"/>
      <c r="H7" s="20"/>
      <c r="I7" s="12"/>
      <c r="J7" s="19"/>
      <c r="K7" s="20"/>
      <c r="L7" s="12"/>
      <c r="M7" s="135"/>
      <c r="N7" s="87"/>
      <c r="O7" s="87"/>
      <c r="P7" s="87"/>
    </row>
    <row r="8" spans="1:16" s="8" customFormat="1" x14ac:dyDescent="0.25">
      <c r="A8" s="4" t="s">
        <v>135</v>
      </c>
      <c r="B8" s="20">
        <v>0</v>
      </c>
      <c r="C8" s="12">
        <v>0</v>
      </c>
      <c r="D8" s="19">
        <v>0</v>
      </c>
      <c r="E8" s="20">
        <v>0</v>
      </c>
      <c r="F8" s="12">
        <v>0</v>
      </c>
      <c r="G8" s="19">
        <v>0</v>
      </c>
      <c r="H8" s="11">
        <v>0</v>
      </c>
      <c r="I8" s="12">
        <v>0</v>
      </c>
      <c r="J8" s="19">
        <v>0</v>
      </c>
      <c r="K8" s="11">
        <v>0</v>
      </c>
      <c r="L8" s="12">
        <v>0</v>
      </c>
      <c r="M8" s="135">
        <v>0</v>
      </c>
      <c r="N8" s="87">
        <f>SUM(B8,E8,H8,K8)</f>
        <v>0</v>
      </c>
      <c r="O8" s="87"/>
      <c r="P8" s="87"/>
    </row>
    <row r="9" spans="1:16" s="8" customFormat="1" x14ac:dyDescent="0.25">
      <c r="A9" s="4" t="s">
        <v>6</v>
      </c>
      <c r="B9" s="20" t="s">
        <v>76</v>
      </c>
      <c r="C9" s="12" t="s">
        <v>76</v>
      </c>
      <c r="D9" s="19" t="s">
        <v>76</v>
      </c>
      <c r="E9" s="20" t="s">
        <v>76</v>
      </c>
      <c r="F9" s="12" t="s">
        <v>76</v>
      </c>
      <c r="G9" s="19" t="s">
        <v>76</v>
      </c>
      <c r="H9" s="11">
        <v>4</v>
      </c>
      <c r="I9" s="12">
        <v>0</v>
      </c>
      <c r="J9" s="19">
        <v>0</v>
      </c>
      <c r="K9" s="11">
        <v>7</v>
      </c>
      <c r="L9" s="12">
        <v>0</v>
      </c>
      <c r="M9" s="135">
        <v>0</v>
      </c>
      <c r="N9" s="87">
        <f t="shared" ref="N9:N14" si="0">SUM(B9,E9,H9,K9)</f>
        <v>11</v>
      </c>
      <c r="O9" s="87">
        <f>SUM(C9,F9,I9,L9)</f>
        <v>0</v>
      </c>
      <c r="P9" s="87"/>
    </row>
    <row r="10" spans="1:16" x14ac:dyDescent="0.25">
      <c r="A10" s="4" t="s">
        <v>86</v>
      </c>
      <c r="B10" s="20"/>
      <c r="C10" s="12"/>
      <c r="D10" s="19"/>
      <c r="E10" s="20"/>
      <c r="F10" s="12"/>
      <c r="G10" s="19"/>
      <c r="H10" s="20"/>
      <c r="I10" s="12"/>
      <c r="J10" s="19"/>
      <c r="K10" s="20"/>
      <c r="L10" s="12"/>
      <c r="M10" s="135"/>
      <c r="N10" s="87">
        <f t="shared" si="0"/>
        <v>0</v>
      </c>
      <c r="O10" s="87"/>
      <c r="P10" s="87"/>
    </row>
    <row r="11" spans="1:16" x14ac:dyDescent="0.25">
      <c r="A11" s="4" t="s">
        <v>34</v>
      </c>
      <c r="B11" s="20">
        <v>0</v>
      </c>
      <c r="C11" s="12">
        <v>0</v>
      </c>
      <c r="D11" s="19">
        <v>0</v>
      </c>
      <c r="E11" s="20">
        <v>0</v>
      </c>
      <c r="F11" s="12">
        <v>0</v>
      </c>
      <c r="G11" s="19">
        <v>0</v>
      </c>
      <c r="H11" s="20">
        <v>2</v>
      </c>
      <c r="I11" s="12">
        <v>0</v>
      </c>
      <c r="J11" s="19">
        <v>0</v>
      </c>
      <c r="K11" s="20">
        <v>2</v>
      </c>
      <c r="L11" s="12">
        <v>0</v>
      </c>
      <c r="M11" s="135">
        <v>0</v>
      </c>
      <c r="N11" s="87">
        <f t="shared" si="0"/>
        <v>4</v>
      </c>
      <c r="O11" s="87">
        <f>SUM(C11,F11,I11,L11)</f>
        <v>0</v>
      </c>
      <c r="P11" s="87"/>
    </row>
    <row r="12" spans="1:16" x14ac:dyDescent="0.25">
      <c r="A12" s="14" t="s">
        <v>57</v>
      </c>
      <c r="B12" s="18">
        <v>0</v>
      </c>
      <c r="C12" s="10">
        <v>0</v>
      </c>
      <c r="D12" s="22">
        <v>0</v>
      </c>
      <c r="E12" s="18">
        <v>0</v>
      </c>
      <c r="F12" s="10">
        <v>0</v>
      </c>
      <c r="G12" s="22">
        <v>0</v>
      </c>
      <c r="H12" s="18">
        <v>0</v>
      </c>
      <c r="I12" s="10">
        <v>0</v>
      </c>
      <c r="J12" s="22">
        <v>0</v>
      </c>
      <c r="K12" s="18">
        <v>0</v>
      </c>
      <c r="L12" s="10">
        <v>0</v>
      </c>
      <c r="M12" s="65">
        <v>0</v>
      </c>
      <c r="N12" s="87">
        <f t="shared" si="0"/>
        <v>0</v>
      </c>
      <c r="O12" s="87"/>
      <c r="P12" s="87"/>
    </row>
    <row r="13" spans="1:16" x14ac:dyDescent="0.25">
      <c r="A13" s="4"/>
      <c r="B13" s="18"/>
      <c r="C13" s="27"/>
      <c r="D13" s="22"/>
      <c r="E13" s="26"/>
      <c r="F13" s="27"/>
      <c r="G13" s="22"/>
      <c r="H13" s="26"/>
      <c r="I13" s="27"/>
      <c r="J13" s="22"/>
      <c r="K13" s="26"/>
      <c r="L13" s="27"/>
      <c r="M13" s="65"/>
      <c r="N13" s="87">
        <f t="shared" si="0"/>
        <v>0</v>
      </c>
      <c r="O13" s="87"/>
      <c r="P13" s="87"/>
    </row>
    <row r="14" spans="1:16" ht="15.75" thickBot="1" x14ac:dyDescent="0.3">
      <c r="A14" s="4"/>
      <c r="B14" s="50">
        <f t="shared" ref="B14:M14" si="1">SUM(B3:B13)</f>
        <v>0</v>
      </c>
      <c r="C14" s="51">
        <f t="shared" si="1"/>
        <v>0</v>
      </c>
      <c r="D14" s="52">
        <f t="shared" si="1"/>
        <v>0</v>
      </c>
      <c r="E14" s="53">
        <f>SUM(E3:E13)</f>
        <v>0</v>
      </c>
      <c r="F14" s="51">
        <f>SUM(F3:F13)</f>
        <v>0</v>
      </c>
      <c r="G14" s="52">
        <f>SUM(G3:G13)</f>
        <v>0</v>
      </c>
      <c r="H14" s="53">
        <f t="shared" si="1"/>
        <v>6</v>
      </c>
      <c r="I14" s="51">
        <f t="shared" si="1"/>
        <v>0</v>
      </c>
      <c r="J14" s="52">
        <f t="shared" si="1"/>
        <v>0</v>
      </c>
      <c r="K14" s="53">
        <f t="shared" si="1"/>
        <v>11</v>
      </c>
      <c r="L14" s="51">
        <f t="shared" si="1"/>
        <v>1</v>
      </c>
      <c r="M14" s="143">
        <f t="shared" si="1"/>
        <v>0</v>
      </c>
      <c r="N14" s="87">
        <f t="shared" si="0"/>
        <v>17</v>
      </c>
      <c r="O14" s="87">
        <f>SUM(C14,F14,I14,L14)</f>
        <v>1</v>
      </c>
      <c r="P14" s="87"/>
    </row>
    <row r="15" spans="1:16" x14ac:dyDescent="0.25">
      <c r="A15" s="4" t="s">
        <v>188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87"/>
      <c r="O15" s="87"/>
      <c r="P15" s="87"/>
    </row>
    <row r="16" spans="1:16" x14ac:dyDescent="0.25">
      <c r="A16" s="42">
        <f>SUM(B14,E14,H14,K14)</f>
        <v>17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87"/>
      <c r="O16" s="87"/>
      <c r="P16" s="87"/>
    </row>
    <row r="17" spans="1:13" x14ac:dyDescent="0.25">
      <c r="A17" s="4" t="s">
        <v>189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 x14ac:dyDescent="0.25">
      <c r="A18" s="42">
        <f>SUM(C14,D14,F14,G14,I14,J14,L14,M14)</f>
        <v>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1:13" x14ac:dyDescent="0.25">
      <c r="A19" s="4" t="s">
        <v>190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 x14ac:dyDescent="0.25">
      <c r="A20" s="42">
        <f>SUM(C14,F14,I14,L14)</f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 x14ac:dyDescent="0.25">
      <c r="A21" s="4" t="s">
        <v>191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3" x14ac:dyDescent="0.25">
      <c r="A22" s="42">
        <f>SUM(D14,G14,J14,M14)</f>
        <v>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 x14ac:dyDescent="0.25">
      <c r="A23" s="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 x14ac:dyDescent="0.25">
      <c r="A24" s="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5" spans="1:13" x14ac:dyDescent="0.25">
      <c r="A25" s="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1:13" x14ac:dyDescent="0.25">
      <c r="A26" s="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</row>
    <row r="27" spans="1:13" x14ac:dyDescent="0.25">
      <c r="A27" s="4"/>
    </row>
    <row r="28" spans="1:13" x14ac:dyDescent="0.25">
      <c r="A28" s="4"/>
    </row>
    <row r="29" spans="1:13" x14ac:dyDescent="0.25">
      <c r="A29" s="4"/>
    </row>
    <row r="30" spans="1:13" x14ac:dyDescent="0.25">
      <c r="A30" s="4"/>
    </row>
    <row r="31" spans="1:13" x14ac:dyDescent="0.25">
      <c r="A31" s="4"/>
    </row>
    <row r="32" spans="1:13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</sheetData>
  <sortState xmlns:xlrd2="http://schemas.microsoft.com/office/spreadsheetml/2017/richdata2" ref="A3:M12">
    <sortCondition ref="A3"/>
  </sortState>
  <mergeCells count="4">
    <mergeCell ref="K1:M1"/>
    <mergeCell ref="B1:D1"/>
    <mergeCell ref="H1:J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77D1-9EA2-4E5F-B4B6-C403AF3B677D}">
  <dimension ref="A1:AK9"/>
  <sheetViews>
    <sheetView workbookViewId="0">
      <selection activeCell="C4" sqref="C4"/>
    </sheetView>
  </sheetViews>
  <sheetFormatPr defaultRowHeight="15" x14ac:dyDescent="0.25"/>
  <cols>
    <col min="1" max="1" width="30.7109375" customWidth="1"/>
  </cols>
  <sheetData>
    <row r="1" spans="1:37" x14ac:dyDescent="0.25">
      <c r="A1" s="14" t="s">
        <v>107</v>
      </c>
      <c r="B1" s="20" t="s">
        <v>76</v>
      </c>
      <c r="C1" s="12" t="s">
        <v>76</v>
      </c>
      <c r="D1" s="19" t="s">
        <v>76</v>
      </c>
      <c r="E1" s="20"/>
      <c r="F1" s="12"/>
      <c r="G1" s="19"/>
      <c r="H1" s="18"/>
      <c r="I1" s="10"/>
      <c r="J1" s="22"/>
      <c r="K1" s="18"/>
      <c r="L1" s="10"/>
      <c r="M1" s="22"/>
      <c r="N1" s="18">
        <v>3</v>
      </c>
      <c r="O1" s="10"/>
      <c r="P1" s="22"/>
      <c r="Q1" s="18">
        <v>4</v>
      </c>
      <c r="R1" s="10"/>
      <c r="S1" s="22"/>
      <c r="T1" s="18"/>
      <c r="U1" s="10"/>
      <c r="V1" s="22"/>
      <c r="W1" s="18">
        <v>3</v>
      </c>
      <c r="X1" s="10"/>
      <c r="Y1" s="22"/>
      <c r="Z1" s="18"/>
      <c r="AA1" s="10"/>
      <c r="AB1" s="22"/>
      <c r="AC1" s="18"/>
      <c r="AD1" s="10"/>
      <c r="AE1" s="22"/>
      <c r="AF1" s="18">
        <v>9</v>
      </c>
      <c r="AG1" s="10"/>
      <c r="AH1" s="22"/>
      <c r="AI1" s="18">
        <v>4</v>
      </c>
      <c r="AJ1" s="10">
        <v>0</v>
      </c>
      <c r="AK1" s="22">
        <v>0</v>
      </c>
    </row>
    <row r="2" spans="1:37" x14ac:dyDescent="0.25">
      <c r="A2" s="14" t="s">
        <v>108</v>
      </c>
      <c r="B2" s="20"/>
      <c r="C2" s="12"/>
      <c r="D2" s="19"/>
      <c r="E2" s="20"/>
      <c r="F2" s="12"/>
      <c r="G2" s="19"/>
      <c r="H2" s="18"/>
      <c r="I2" s="10"/>
      <c r="J2" s="22"/>
      <c r="K2" s="18"/>
      <c r="L2" s="10"/>
      <c r="M2" s="22"/>
      <c r="N2" s="18">
        <v>1</v>
      </c>
      <c r="O2" s="10"/>
      <c r="P2" s="22"/>
      <c r="Q2" s="18">
        <v>2</v>
      </c>
      <c r="R2" s="10"/>
      <c r="S2" s="22"/>
      <c r="T2" s="18"/>
      <c r="U2" s="10"/>
      <c r="V2" s="22"/>
      <c r="W2" s="18">
        <v>6</v>
      </c>
      <c r="X2" s="10"/>
      <c r="Y2" s="22"/>
      <c r="Z2" s="18"/>
      <c r="AA2" s="10"/>
      <c r="AB2" s="22"/>
      <c r="AC2" s="18"/>
      <c r="AD2" s="10"/>
      <c r="AE2" s="22"/>
      <c r="AF2" s="18">
        <v>7</v>
      </c>
      <c r="AG2" s="10"/>
      <c r="AH2" s="22"/>
      <c r="AI2" s="18">
        <v>7</v>
      </c>
      <c r="AJ2" s="10"/>
      <c r="AK2" s="22"/>
    </row>
    <row r="3" spans="1:37" x14ac:dyDescent="0.25">
      <c r="A3" s="14" t="s">
        <v>109</v>
      </c>
      <c r="B3" s="20"/>
      <c r="C3" s="12"/>
      <c r="D3" s="19"/>
      <c r="E3" s="20"/>
      <c r="F3" s="12"/>
      <c r="G3" s="19"/>
      <c r="H3" s="18"/>
      <c r="I3" s="10"/>
      <c r="J3" s="22"/>
      <c r="K3" s="18"/>
      <c r="L3" s="10"/>
      <c r="M3" s="22"/>
      <c r="N3" s="18">
        <v>5</v>
      </c>
      <c r="O3" s="10"/>
      <c r="P3" s="22"/>
      <c r="Q3" s="18">
        <v>2</v>
      </c>
      <c r="R3" s="10"/>
      <c r="S3" s="22"/>
      <c r="T3" s="18"/>
      <c r="U3" s="10"/>
      <c r="V3" s="22"/>
      <c r="W3" s="18">
        <v>4</v>
      </c>
      <c r="X3" s="10"/>
      <c r="Y3" s="22"/>
      <c r="Z3" s="18"/>
      <c r="AA3" s="10"/>
      <c r="AB3" s="22"/>
      <c r="AC3" s="18"/>
      <c r="AD3" s="10"/>
      <c r="AE3" s="22"/>
      <c r="AF3" s="18">
        <v>5</v>
      </c>
      <c r="AG3" s="10"/>
      <c r="AH3" s="22"/>
      <c r="AI3" s="18">
        <v>7</v>
      </c>
      <c r="AJ3" s="10"/>
      <c r="AK3" s="22"/>
    </row>
    <row r="4" spans="1:37" x14ac:dyDescent="0.25">
      <c r="A4" s="14" t="s">
        <v>110</v>
      </c>
      <c r="B4" s="20"/>
      <c r="C4" s="12"/>
      <c r="D4" s="19"/>
      <c r="E4" s="20"/>
      <c r="F4" s="12"/>
      <c r="G4" s="19"/>
      <c r="H4" s="18"/>
      <c r="I4" s="10"/>
      <c r="J4" s="22"/>
      <c r="K4" s="18"/>
      <c r="L4" s="10"/>
      <c r="M4" s="22"/>
      <c r="N4" s="18">
        <v>1</v>
      </c>
      <c r="O4" s="10"/>
      <c r="P4" s="22"/>
      <c r="Q4" s="18">
        <v>2</v>
      </c>
      <c r="R4" s="10"/>
      <c r="S4" s="22"/>
      <c r="T4" s="18"/>
      <c r="U4" s="10"/>
      <c r="V4" s="22"/>
      <c r="W4" s="18">
        <v>2</v>
      </c>
      <c r="X4" s="10"/>
      <c r="Y4" s="22"/>
      <c r="Z4" s="18"/>
      <c r="AA4" s="10"/>
      <c r="AB4" s="22"/>
      <c r="AC4" s="18"/>
      <c r="AD4" s="10"/>
      <c r="AE4" s="22"/>
      <c r="AF4" s="18">
        <v>1</v>
      </c>
      <c r="AG4" s="10"/>
      <c r="AH4" s="22"/>
      <c r="AI4" s="18">
        <v>0</v>
      </c>
      <c r="AJ4" s="10"/>
      <c r="AK4" s="22"/>
    </row>
    <row r="5" spans="1:37" x14ac:dyDescent="0.25">
      <c r="A5" s="14" t="s">
        <v>111</v>
      </c>
      <c r="B5" s="20"/>
      <c r="C5" s="12"/>
      <c r="D5" s="19"/>
      <c r="E5" s="20"/>
      <c r="F5" s="12"/>
      <c r="G5" s="19"/>
      <c r="H5" s="18"/>
      <c r="I5" s="10"/>
      <c r="J5" s="22"/>
      <c r="K5" s="18"/>
      <c r="L5" s="10"/>
      <c r="M5" s="22"/>
      <c r="N5" s="18">
        <v>2</v>
      </c>
      <c r="O5" s="10"/>
      <c r="P5" s="22"/>
      <c r="Q5" s="18">
        <v>7</v>
      </c>
      <c r="R5" s="10"/>
      <c r="S5" s="22"/>
      <c r="T5" s="18"/>
      <c r="U5" s="10"/>
      <c r="V5" s="22"/>
      <c r="W5" s="18">
        <v>23</v>
      </c>
      <c r="X5" s="10"/>
      <c r="Y5" s="22"/>
      <c r="Z5" s="18"/>
      <c r="AA5" s="10"/>
      <c r="AB5" s="22"/>
      <c r="AC5" s="18"/>
      <c r="AD5" s="10"/>
      <c r="AE5" s="22"/>
      <c r="AF5" s="18">
        <v>18</v>
      </c>
      <c r="AG5" s="10"/>
      <c r="AH5" s="22"/>
      <c r="AI5" s="18">
        <v>15</v>
      </c>
      <c r="AJ5" s="10"/>
      <c r="AK5" s="22"/>
    </row>
    <row r="6" spans="1:37" x14ac:dyDescent="0.25">
      <c r="A6" s="14" t="s">
        <v>112</v>
      </c>
      <c r="B6" s="20"/>
      <c r="C6" s="12"/>
      <c r="D6" s="19"/>
      <c r="E6" s="20"/>
      <c r="F6" s="12"/>
      <c r="G6" s="19"/>
      <c r="H6" s="18"/>
      <c r="I6" s="10"/>
      <c r="J6" s="22"/>
      <c r="K6" s="18"/>
      <c r="L6" s="10"/>
      <c r="M6" s="22"/>
      <c r="N6" s="18">
        <v>1</v>
      </c>
      <c r="O6" s="10"/>
      <c r="P6" s="22"/>
      <c r="Q6" s="18">
        <v>1</v>
      </c>
      <c r="R6" s="10"/>
      <c r="S6" s="22"/>
      <c r="T6" s="18"/>
      <c r="U6" s="10"/>
      <c r="V6" s="22"/>
      <c r="W6" s="18">
        <v>1</v>
      </c>
      <c r="X6" s="10"/>
      <c r="Y6" s="22"/>
      <c r="Z6" s="18"/>
      <c r="AA6" s="10"/>
      <c r="AB6" s="22"/>
      <c r="AC6" s="18"/>
      <c r="AD6" s="10"/>
      <c r="AE6" s="22"/>
      <c r="AF6" s="18">
        <v>0</v>
      </c>
      <c r="AG6" s="10"/>
      <c r="AH6" s="22"/>
      <c r="AI6" s="18">
        <v>0</v>
      </c>
      <c r="AJ6" s="10"/>
      <c r="AK6" s="22"/>
    </row>
    <row r="7" spans="1:37" x14ac:dyDescent="0.25">
      <c r="A7" s="14" t="s">
        <v>113</v>
      </c>
      <c r="B7" s="20"/>
      <c r="C7" s="12"/>
      <c r="D7" s="19"/>
      <c r="E7" s="20"/>
      <c r="F7" s="12"/>
      <c r="G7" s="19"/>
      <c r="H7" s="18"/>
      <c r="I7" s="10"/>
      <c r="J7" s="22"/>
      <c r="K7" s="18"/>
      <c r="L7" s="10"/>
      <c r="M7" s="22"/>
      <c r="N7" s="18">
        <v>0</v>
      </c>
      <c r="O7" s="10"/>
      <c r="P7" s="22"/>
      <c r="Q7" s="18">
        <v>0</v>
      </c>
      <c r="R7" s="10"/>
      <c r="S7" s="22"/>
      <c r="T7" s="18"/>
      <c r="U7" s="10"/>
      <c r="V7" s="22"/>
      <c r="W7" s="18">
        <v>0</v>
      </c>
      <c r="X7" s="10"/>
      <c r="Y7" s="22"/>
      <c r="Z7" s="18"/>
      <c r="AA7" s="10"/>
      <c r="AB7" s="22"/>
      <c r="AC7" s="18"/>
      <c r="AD7" s="10"/>
      <c r="AE7" s="22"/>
      <c r="AF7" s="18">
        <v>0</v>
      </c>
      <c r="AG7" s="10"/>
      <c r="AH7" s="22"/>
      <c r="AI7" s="18">
        <v>0</v>
      </c>
      <c r="AJ7" s="10"/>
      <c r="AK7" s="22"/>
    </row>
    <row r="8" spans="1:37" x14ac:dyDescent="0.25">
      <c r="A8" s="14" t="s">
        <v>114</v>
      </c>
      <c r="B8" s="20"/>
      <c r="C8" s="12"/>
      <c r="D8" s="19"/>
      <c r="E8" s="20"/>
      <c r="F8" s="12"/>
      <c r="G8" s="19"/>
      <c r="H8" s="18"/>
      <c r="I8" s="10"/>
      <c r="J8" s="22"/>
      <c r="K8" s="18"/>
      <c r="L8" s="10"/>
      <c r="M8" s="22"/>
      <c r="N8" s="18">
        <v>1</v>
      </c>
      <c r="O8" s="10"/>
      <c r="P8" s="22"/>
      <c r="Q8" s="18">
        <v>1</v>
      </c>
      <c r="R8" s="10"/>
      <c r="S8" s="22"/>
      <c r="T8" s="18"/>
      <c r="U8" s="10"/>
      <c r="V8" s="22"/>
      <c r="W8" s="18">
        <v>1</v>
      </c>
      <c r="X8" s="10"/>
      <c r="Y8" s="22"/>
      <c r="Z8" s="18"/>
      <c r="AA8" s="10"/>
      <c r="AB8" s="22"/>
      <c r="AC8" s="18"/>
      <c r="AD8" s="10"/>
      <c r="AE8" s="22"/>
      <c r="AF8" s="18">
        <v>1</v>
      </c>
      <c r="AG8" s="10"/>
      <c r="AH8" s="22"/>
      <c r="AI8" s="18">
        <v>0</v>
      </c>
      <c r="AJ8" s="10"/>
      <c r="AK8" s="22"/>
    </row>
    <row r="9" spans="1:37" x14ac:dyDescent="0.25">
      <c r="A9" s="14" t="s">
        <v>115</v>
      </c>
      <c r="B9" s="20"/>
      <c r="C9" s="12"/>
      <c r="D9" s="19"/>
      <c r="E9" s="20"/>
      <c r="F9" s="12"/>
      <c r="G9" s="19"/>
      <c r="H9" s="18"/>
      <c r="I9" s="10"/>
      <c r="J9" s="22"/>
      <c r="K9" s="18"/>
      <c r="L9" s="10"/>
      <c r="M9" s="22"/>
      <c r="N9" s="18">
        <v>0</v>
      </c>
      <c r="O9" s="10"/>
      <c r="P9" s="22"/>
      <c r="Q9" s="18">
        <v>0</v>
      </c>
      <c r="R9" s="10"/>
      <c r="S9" s="22"/>
      <c r="T9" s="18"/>
      <c r="U9" s="10"/>
      <c r="V9" s="22"/>
      <c r="W9" s="18">
        <v>0</v>
      </c>
      <c r="X9" s="10"/>
      <c r="Y9" s="22"/>
      <c r="Z9" s="18"/>
      <c r="AA9" s="10"/>
      <c r="AB9" s="22"/>
      <c r="AC9" s="18"/>
      <c r="AD9" s="10"/>
      <c r="AE9" s="22"/>
      <c r="AF9" s="18">
        <v>1</v>
      </c>
      <c r="AG9" s="10"/>
      <c r="AH9" s="22"/>
      <c r="AI9" s="18">
        <v>5</v>
      </c>
      <c r="AJ9" s="10"/>
      <c r="AK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</vt:lpstr>
      <vt:lpstr>2020</vt:lpstr>
      <vt:lpstr>2019</vt:lpstr>
      <vt:lpstr>2018</vt:lpstr>
      <vt:lpstr>2017</vt:lpstr>
      <vt:lpstr>2016</vt:lpstr>
      <vt:lpstr>AH Orlando 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Amanda L</dc:creator>
  <cp:lastModifiedBy>Wouter Vermeer</cp:lastModifiedBy>
  <dcterms:created xsi:type="dcterms:W3CDTF">2019-12-15T20:25:51Z</dcterms:created>
  <dcterms:modified xsi:type="dcterms:W3CDTF">2021-08-02T19:11:54Z</dcterms:modified>
</cp:coreProperties>
</file>