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74da24a3820722/Área de Trabalho/Pós-doc_IEA/Artigos/Outline_Paper_II/"/>
    </mc:Choice>
  </mc:AlternateContent>
  <xr:revisionPtr revIDLastSave="459" documentId="8_{3BB70C05-191D-4931-BB50-0679B902140D}" xr6:coauthVersionLast="47" xr6:coauthVersionMax="47" xr10:uidLastSave="{265AAE4B-142A-4962-AE24-7A905BAAAB19}"/>
  <bookViews>
    <workbookView xWindow="-108" yWindow="-108" windowWidth="23256" windowHeight="12456" xr2:uid="{D4215C04-B1F9-4FE9-B5B8-B843C5BACB7F}"/>
  </bookViews>
  <sheets>
    <sheet name="analysis" sheetId="1" r:id="rId1"/>
    <sheet name="Plots_E1G" sheetId="4" r:id="rId2"/>
    <sheet name="Plots_B100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5" i="1" l="1"/>
  <c r="J55" i="1"/>
  <c r="L54" i="1"/>
  <c r="J54" i="1"/>
  <c r="H54" i="1"/>
  <c r="F54" i="1"/>
  <c r="D54" i="1"/>
  <c r="B54" i="1"/>
  <c r="P53" i="1"/>
  <c r="N53" i="1"/>
  <c r="L53" i="1"/>
  <c r="J53" i="1"/>
  <c r="H53" i="1"/>
  <c r="F53" i="1"/>
  <c r="D53" i="1"/>
  <c r="B53" i="1"/>
  <c r="N29" i="1"/>
  <c r="P29" i="1"/>
  <c r="J30" i="1"/>
  <c r="L30" i="1"/>
  <c r="L31" i="1"/>
  <c r="J31" i="1"/>
  <c r="J29" i="1"/>
  <c r="L29" i="1"/>
  <c r="F30" i="1"/>
  <c r="H30" i="1"/>
  <c r="F29" i="1"/>
  <c r="H29" i="1"/>
  <c r="D30" i="1"/>
  <c r="B30" i="1"/>
  <c r="D29" i="1"/>
  <c r="B29" i="1"/>
  <c r="P4" i="1"/>
  <c r="N4" i="1"/>
  <c r="L6" i="1"/>
  <c r="J5" i="1"/>
  <c r="L5" i="1"/>
  <c r="L4" i="1"/>
  <c r="J6" i="1"/>
  <c r="J4" i="1"/>
  <c r="F5" i="1"/>
  <c r="F4" i="1"/>
  <c r="H4" i="1"/>
  <c r="H5" i="1"/>
  <c r="B5" i="1"/>
  <c r="D5" i="1"/>
  <c r="B4" i="1"/>
  <c r="D4" i="1"/>
</calcChain>
</file>

<file path=xl/sharedStrings.xml><?xml version="1.0" encoding="utf-8"?>
<sst xmlns="http://schemas.openxmlformats.org/spreadsheetml/2006/main" count="333" uniqueCount="34">
  <si>
    <t>Brazil</t>
  </si>
  <si>
    <t>Feedstock</t>
  </si>
  <si>
    <t>Sugarcane</t>
  </si>
  <si>
    <t>Mean</t>
  </si>
  <si>
    <t>Economic indicators</t>
  </si>
  <si>
    <t>NPV</t>
  </si>
  <si>
    <t>IRR</t>
  </si>
  <si>
    <t>MSP</t>
  </si>
  <si>
    <t>Ethanol</t>
  </si>
  <si>
    <t>Biodiesel</t>
  </si>
  <si>
    <t>Colombia</t>
  </si>
  <si>
    <t>Soybean (+-10%)</t>
  </si>
  <si>
    <t>Argentina</t>
  </si>
  <si>
    <t>Corn</t>
  </si>
  <si>
    <t>Palm oil (+-10%)</t>
  </si>
  <si>
    <t>Ethanol (Cane)</t>
  </si>
  <si>
    <t>Guatemala</t>
  </si>
  <si>
    <t>CAPEX</t>
  </si>
  <si>
    <t>CAPEX EtOH</t>
  </si>
  <si>
    <t>CAPEX B100</t>
  </si>
  <si>
    <t>CAPEX EtOH (Corn)</t>
  </si>
  <si>
    <t>CAPEX EtOH (Cane)</t>
  </si>
  <si>
    <t>OPEX</t>
  </si>
  <si>
    <t>OPEX EtOH</t>
  </si>
  <si>
    <t>OPEX B100</t>
  </si>
  <si>
    <t>OPEX EtOH (Cane)</t>
  </si>
  <si>
    <t>OPEX EtOH (Corn)</t>
  </si>
  <si>
    <t>Feedstock price</t>
  </si>
  <si>
    <t>Ethanol (Corn)</t>
  </si>
  <si>
    <t>Feedstock prices</t>
  </si>
  <si>
    <t>BRA</t>
  </si>
  <si>
    <t>COL</t>
  </si>
  <si>
    <t>ARG</t>
  </si>
  <si>
    <t>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</si>
</sst>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9" fontId="0" fillId="4" borderId="0" xfId="0" applyNumberFormat="1" applyFill="1" applyBorder="1" applyAlignment="1">
      <alignment horizontal="center"/>
    </xf>
    <xf numFmtId="9" fontId="0" fillId="2" borderId="5" xfId="0" applyNumberForma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0" fontId="0" fillId="0" borderId="0" xfId="0" applyNumberFormat="1" applyFill="1" applyAlignment="1">
      <alignment horizontal="center"/>
    </xf>
    <xf numFmtId="0" fontId="0" fillId="0" borderId="0" xfId="0" applyFill="1"/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9" fontId="0" fillId="4" borderId="5" xfId="0" applyNumberForma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0" borderId="2" xfId="0" applyFont="1" applyBorder="1"/>
    <xf numFmtId="9" fontId="0" fillId="3" borderId="0" xfId="0" applyNumberFormat="1" applyFill="1" applyBorder="1" applyAlignment="1">
      <alignment horizontal="center"/>
    </xf>
    <xf numFmtId="9" fontId="0" fillId="3" borderId="5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Feedstock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Brazil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Plots_E1G!$J$4:$L$4</c:f>
              <c:numCache>
                <c:formatCode>General</c:formatCode>
                <c:ptCount val="3"/>
                <c:pt idx="0" formatCode="0%">
                  <c:v>-0.3</c:v>
                </c:pt>
                <c:pt idx="1">
                  <c:v>0</c:v>
                </c:pt>
                <c:pt idx="2" formatCode="0%">
                  <c:v>0.3</c:v>
                </c:pt>
              </c:numCache>
            </c:numRef>
          </c:cat>
          <c:val>
            <c:numRef>
              <c:f>Plots_E1G!$B$5:$D$5</c:f>
              <c:numCache>
                <c:formatCode>General</c:formatCode>
                <c:ptCount val="3"/>
                <c:pt idx="0">
                  <c:v>255.8</c:v>
                </c:pt>
                <c:pt idx="1">
                  <c:v>173.1</c:v>
                </c:pt>
                <c:pt idx="2">
                  <c:v>90.3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D-46EC-8A40-4D4F278D66CF}"/>
            </c:ext>
          </c:extLst>
        </c:ser>
        <c:ser>
          <c:idx val="1"/>
          <c:order val="1"/>
          <c:tx>
            <c:v>Argentina (Cane)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Plots_E1G!$J$4:$L$4</c:f>
              <c:numCache>
                <c:formatCode>General</c:formatCode>
                <c:ptCount val="3"/>
                <c:pt idx="0" formatCode="0%">
                  <c:v>-0.3</c:v>
                </c:pt>
                <c:pt idx="1">
                  <c:v>0</c:v>
                </c:pt>
                <c:pt idx="2" formatCode="0%">
                  <c:v>0.3</c:v>
                </c:pt>
              </c:numCache>
            </c:numRef>
          </c:cat>
          <c:val>
            <c:numRef>
              <c:f>Plots_E1G!$J$5:$L$5</c:f>
              <c:numCache>
                <c:formatCode>General</c:formatCode>
                <c:ptCount val="3"/>
                <c:pt idx="0">
                  <c:v>198.3</c:v>
                </c:pt>
                <c:pt idx="1">
                  <c:v>115.6</c:v>
                </c:pt>
                <c:pt idx="2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D-46EC-8A40-4D4F278D66CF}"/>
            </c:ext>
          </c:extLst>
        </c:ser>
        <c:ser>
          <c:idx val="3"/>
          <c:order val="2"/>
          <c:tx>
            <c:v>Argentina (Corn)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Plots_E1G!$J$4:$L$4</c:f>
              <c:numCache>
                <c:formatCode>General</c:formatCode>
                <c:ptCount val="3"/>
                <c:pt idx="0" formatCode="0%">
                  <c:v>-0.3</c:v>
                </c:pt>
                <c:pt idx="1">
                  <c:v>0</c:v>
                </c:pt>
                <c:pt idx="2" formatCode="0%">
                  <c:v>0.3</c:v>
                </c:pt>
              </c:numCache>
            </c:numRef>
          </c:cat>
          <c:val>
            <c:numRef>
              <c:f>Plots_E1G!$J$9:$L$9</c:f>
              <c:numCache>
                <c:formatCode>General</c:formatCode>
                <c:ptCount val="3"/>
                <c:pt idx="0">
                  <c:v>176.7</c:v>
                </c:pt>
                <c:pt idx="1">
                  <c:v>61.6</c:v>
                </c:pt>
                <c:pt idx="2">
                  <c:v>-53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4D-46EC-8A40-4D4F278D66CF}"/>
            </c:ext>
          </c:extLst>
        </c:ser>
        <c:ser>
          <c:idx val="2"/>
          <c:order val="3"/>
          <c:tx>
            <c:v>Colombia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Plots_E1G!$J$4:$L$4</c:f>
              <c:numCache>
                <c:formatCode>General</c:formatCode>
                <c:ptCount val="3"/>
                <c:pt idx="0" formatCode="0%">
                  <c:v>-0.3</c:v>
                </c:pt>
                <c:pt idx="1">
                  <c:v>0</c:v>
                </c:pt>
                <c:pt idx="2" formatCode="0%">
                  <c:v>0.3</c:v>
                </c:pt>
              </c:numCache>
            </c:numRef>
          </c:cat>
          <c:val>
            <c:numRef>
              <c:f>Plots_E1G!$F$5:$H$5</c:f>
              <c:numCache>
                <c:formatCode>General</c:formatCode>
                <c:ptCount val="3"/>
                <c:pt idx="0">
                  <c:v>93</c:v>
                </c:pt>
                <c:pt idx="1">
                  <c:v>46.2</c:v>
                </c:pt>
                <c:pt idx="2">
                  <c:v>-61.8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4D-46EC-8A40-4D4F278D66CF}"/>
            </c:ext>
          </c:extLst>
        </c:ser>
        <c:ser>
          <c:idx val="4"/>
          <c:order val="4"/>
          <c:tx>
            <c:v>Guatemala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Plots_E1G!$J$4:$L$4</c:f>
              <c:numCache>
                <c:formatCode>General</c:formatCode>
                <c:ptCount val="3"/>
                <c:pt idx="0" formatCode="0%">
                  <c:v>-0.3</c:v>
                </c:pt>
                <c:pt idx="1">
                  <c:v>0</c:v>
                </c:pt>
                <c:pt idx="2" formatCode="0%">
                  <c:v>0.3</c:v>
                </c:pt>
              </c:numCache>
            </c:numRef>
          </c:cat>
          <c:val>
            <c:numRef>
              <c:f>Plots_E1G!$N$5:$P$5</c:f>
              <c:numCache>
                <c:formatCode>General</c:formatCode>
                <c:ptCount val="3"/>
                <c:pt idx="0">
                  <c:v>88.1</c:v>
                </c:pt>
                <c:pt idx="1">
                  <c:v>5.3</c:v>
                </c:pt>
                <c:pt idx="2">
                  <c:v>-77.400000000000006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4D-46EC-8A40-4D4F278D6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782703"/>
        <c:axId val="332778127"/>
      </c:lineChart>
      <c:catAx>
        <c:axId val="33278270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778127"/>
        <c:crosses val="autoZero"/>
        <c:auto val="1"/>
        <c:lblAlgn val="ctr"/>
        <c:lblOffset val="100"/>
        <c:noMultiLvlLbl val="0"/>
      </c:catAx>
      <c:valAx>
        <c:axId val="3327781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NPV (M 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7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Feedstock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Brazil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Plots_B100!$J$4:$L$4</c:f>
              <c:numCache>
                <c:formatCode>General</c:formatCode>
                <c:ptCount val="3"/>
                <c:pt idx="0" formatCode="0%">
                  <c:v>-0.1</c:v>
                </c:pt>
                <c:pt idx="1">
                  <c:v>0</c:v>
                </c:pt>
                <c:pt idx="2" formatCode="0%">
                  <c:v>0.1</c:v>
                </c:pt>
              </c:numCache>
            </c:numRef>
          </c:cat>
          <c:val>
            <c:numRef>
              <c:f>Plots_B100!$B$5:$D$5</c:f>
              <c:numCache>
                <c:formatCode>General</c:formatCode>
                <c:ptCount val="3"/>
                <c:pt idx="0">
                  <c:v>472</c:v>
                </c:pt>
                <c:pt idx="1">
                  <c:v>298.7</c:v>
                </c:pt>
                <c:pt idx="2">
                  <c:v>-17.399999999999999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1-4A24-BF4C-C3D2E22683F1}"/>
            </c:ext>
          </c:extLst>
        </c:ser>
        <c:ser>
          <c:idx val="1"/>
          <c:order val="1"/>
          <c:tx>
            <c:v>Colombia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Plots_B100!$J$4:$L$4</c:f>
              <c:numCache>
                <c:formatCode>General</c:formatCode>
                <c:ptCount val="3"/>
                <c:pt idx="0" formatCode="0%">
                  <c:v>-0.1</c:v>
                </c:pt>
                <c:pt idx="1">
                  <c:v>0</c:v>
                </c:pt>
                <c:pt idx="2" formatCode="0%">
                  <c:v>0.1</c:v>
                </c:pt>
              </c:numCache>
            </c:numRef>
          </c:cat>
          <c:val>
            <c:numRef>
              <c:f>Plots_B100!$F$5:$H$5</c:f>
              <c:numCache>
                <c:formatCode>General</c:formatCode>
                <c:ptCount val="3"/>
                <c:pt idx="0">
                  <c:v>271.5</c:v>
                </c:pt>
                <c:pt idx="1">
                  <c:v>177.9</c:v>
                </c:pt>
                <c:pt idx="2">
                  <c:v>84.4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1-4A24-BF4C-C3D2E22683F1}"/>
            </c:ext>
          </c:extLst>
        </c:ser>
        <c:ser>
          <c:idx val="2"/>
          <c:order val="2"/>
          <c:tx>
            <c:v>Argentina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Plots_B100!$J$4:$L$4</c:f>
              <c:numCache>
                <c:formatCode>General</c:formatCode>
                <c:ptCount val="3"/>
                <c:pt idx="0" formatCode="0%">
                  <c:v>-0.1</c:v>
                </c:pt>
                <c:pt idx="1">
                  <c:v>0</c:v>
                </c:pt>
                <c:pt idx="2" formatCode="0%">
                  <c:v>0.1</c:v>
                </c:pt>
              </c:numCache>
            </c:numRef>
          </c:cat>
          <c:val>
            <c:numRef>
              <c:f>Plots_B100!$J$5:$L$5</c:f>
              <c:numCache>
                <c:formatCode>General</c:formatCode>
                <c:ptCount val="3"/>
                <c:pt idx="0">
                  <c:v>434.9</c:v>
                </c:pt>
                <c:pt idx="1">
                  <c:v>190.2</c:v>
                </c:pt>
                <c:pt idx="2">
                  <c:v>-54.3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1-4A24-BF4C-C3D2E2268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608719"/>
        <c:axId val="1356602479"/>
      </c:lineChart>
      <c:catAx>
        <c:axId val="135660871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6602479"/>
        <c:crosses val="autoZero"/>
        <c:auto val="1"/>
        <c:lblAlgn val="ctr"/>
        <c:lblOffset val="100"/>
        <c:noMultiLvlLbl val="0"/>
      </c:catAx>
      <c:valAx>
        <c:axId val="1356602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NPV (M 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660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Feedstock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Brazil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Plots_B100!$B$4:$D$4</c:f>
              <c:numCache>
                <c:formatCode>General</c:formatCode>
                <c:ptCount val="3"/>
                <c:pt idx="0" formatCode="0%">
                  <c:v>-0.1</c:v>
                </c:pt>
                <c:pt idx="1">
                  <c:v>0</c:v>
                </c:pt>
                <c:pt idx="2" formatCode="0%">
                  <c:v>0.1</c:v>
                </c:pt>
              </c:numCache>
            </c:numRef>
          </c:cat>
          <c:val>
            <c:numRef>
              <c:f>Plots_B100!$B$6:$D$6</c:f>
              <c:numCache>
                <c:formatCode>General</c:formatCode>
                <c:ptCount val="3"/>
                <c:pt idx="0">
                  <c:v>56.8</c:v>
                </c:pt>
                <c:pt idx="1">
                  <c:v>42.2</c:v>
                </c:pt>
                <c:pt idx="2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5-4264-99A4-5C8B179BB250}"/>
            </c:ext>
          </c:extLst>
        </c:ser>
        <c:ser>
          <c:idx val="1"/>
          <c:order val="1"/>
          <c:tx>
            <c:v>Argentina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Plots_B100!$J$6:$L$6</c:f>
              <c:numCache>
                <c:formatCode>General</c:formatCode>
                <c:ptCount val="3"/>
                <c:pt idx="0">
                  <c:v>37.1</c:v>
                </c:pt>
                <c:pt idx="1">
                  <c:v>23.5</c:v>
                </c:pt>
                <c:pt idx="2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5-4264-99A4-5C8B179BB250}"/>
            </c:ext>
          </c:extLst>
        </c:ser>
        <c:ser>
          <c:idx val="2"/>
          <c:order val="2"/>
          <c:tx>
            <c:v>Colombia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Plots_B100!$F$6:$H$6</c:f>
              <c:numCache>
                <c:formatCode>General</c:formatCode>
                <c:ptCount val="3"/>
                <c:pt idx="0">
                  <c:v>24.1</c:v>
                </c:pt>
                <c:pt idx="1">
                  <c:v>19.8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A5-4264-99A4-5C8B179BB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448671"/>
        <c:axId val="1096446591"/>
      </c:lineChart>
      <c:catAx>
        <c:axId val="109644867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6446591"/>
        <c:crosses val="autoZero"/>
        <c:auto val="1"/>
        <c:lblAlgn val="ctr"/>
        <c:lblOffset val="100"/>
        <c:noMultiLvlLbl val="0"/>
      </c:catAx>
      <c:valAx>
        <c:axId val="1096446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IRR</a:t>
                </a:r>
                <a:r>
                  <a:rPr lang="pt-BR" sz="1200" b="1" baseline="0"/>
                  <a:t> (%)</a:t>
                </a:r>
                <a:endParaRPr lang="pt-BR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644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Feedstock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Brazil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Plots_B100!$F$4:$H$4</c:f>
              <c:numCache>
                <c:formatCode>General</c:formatCode>
                <c:ptCount val="3"/>
                <c:pt idx="0" formatCode="0%">
                  <c:v>-0.1</c:v>
                </c:pt>
                <c:pt idx="1">
                  <c:v>0</c:v>
                </c:pt>
                <c:pt idx="2" formatCode="0%">
                  <c:v>0.1</c:v>
                </c:pt>
              </c:numCache>
            </c:numRef>
          </c:cat>
          <c:val>
            <c:numRef>
              <c:f>Plots_B100!$B$7:$D$7</c:f>
              <c:numCache>
                <c:formatCode>General</c:formatCode>
                <c:ptCount val="3"/>
                <c:pt idx="0">
                  <c:v>0.38</c:v>
                </c:pt>
                <c:pt idx="1">
                  <c:v>0.49</c:v>
                </c:pt>
                <c:pt idx="2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6-477B-98E6-39D35D8BA78D}"/>
            </c:ext>
          </c:extLst>
        </c:ser>
        <c:ser>
          <c:idx val="1"/>
          <c:order val="1"/>
          <c:tx>
            <c:v>Argentina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Plots_B100!$F$4:$H$4</c:f>
              <c:numCache>
                <c:formatCode>General</c:formatCode>
                <c:ptCount val="3"/>
                <c:pt idx="0" formatCode="0%">
                  <c:v>-0.1</c:v>
                </c:pt>
                <c:pt idx="1">
                  <c:v>0</c:v>
                </c:pt>
                <c:pt idx="2" formatCode="0%">
                  <c:v>0.1</c:v>
                </c:pt>
              </c:numCache>
            </c:numRef>
          </c:cat>
          <c:val>
            <c:numRef>
              <c:f>Plots_B100!$J$7:$L$7</c:f>
              <c:numCache>
                <c:formatCode>General</c:formatCode>
                <c:ptCount val="3"/>
                <c:pt idx="0">
                  <c:v>0.34</c:v>
                </c:pt>
                <c:pt idx="1">
                  <c:v>0.49</c:v>
                </c:pt>
                <c:pt idx="2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A6-477B-98E6-39D35D8BA78D}"/>
            </c:ext>
          </c:extLst>
        </c:ser>
        <c:ser>
          <c:idx val="2"/>
          <c:order val="2"/>
          <c:tx>
            <c:v>Colombia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Plots_B100!$F$4:$H$4</c:f>
              <c:numCache>
                <c:formatCode>General</c:formatCode>
                <c:ptCount val="3"/>
                <c:pt idx="0" formatCode="0%">
                  <c:v>-0.1</c:v>
                </c:pt>
                <c:pt idx="1">
                  <c:v>0</c:v>
                </c:pt>
                <c:pt idx="2" formatCode="0%">
                  <c:v>0.1</c:v>
                </c:pt>
              </c:numCache>
            </c:numRef>
          </c:cat>
          <c:val>
            <c:numRef>
              <c:f>Plots_B100!$F$7:$H$7</c:f>
              <c:numCache>
                <c:formatCode>General</c:formatCode>
                <c:ptCount val="3"/>
                <c:pt idx="0">
                  <c:v>0.54</c:v>
                </c:pt>
                <c:pt idx="1">
                  <c:v>0.56999999999999995</c:v>
                </c:pt>
                <c:pt idx="2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A6-477B-98E6-39D35D8B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509167"/>
        <c:axId val="513620559"/>
      </c:lineChart>
      <c:catAx>
        <c:axId val="4305091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620559"/>
        <c:crosses val="autoZero"/>
        <c:auto val="1"/>
        <c:lblAlgn val="ctr"/>
        <c:lblOffset val="100"/>
        <c:noMultiLvlLbl val="0"/>
      </c:catAx>
      <c:valAx>
        <c:axId val="513620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MSP (USD/L)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050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CAPEX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Brazil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Plots_B100!$J$32:$L$32</c:f>
              <c:numCache>
                <c:formatCode>General</c:formatCode>
                <c:ptCount val="3"/>
                <c:pt idx="0" formatCode="0%">
                  <c:v>-0.3</c:v>
                </c:pt>
                <c:pt idx="1">
                  <c:v>0</c:v>
                </c:pt>
                <c:pt idx="2" formatCode="0%">
                  <c:v>0.3</c:v>
                </c:pt>
              </c:numCache>
            </c:numRef>
          </c:cat>
          <c:val>
            <c:numRef>
              <c:f>Plots_B100!$B$33:$D$33</c:f>
              <c:numCache>
                <c:formatCode>General</c:formatCode>
                <c:ptCount val="3"/>
                <c:pt idx="0">
                  <c:v>334.5</c:v>
                </c:pt>
                <c:pt idx="1">
                  <c:v>299.3</c:v>
                </c:pt>
                <c:pt idx="2">
                  <c:v>262.89999999999998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E3-4F92-BC45-65D4C463CF76}"/>
            </c:ext>
          </c:extLst>
        </c:ser>
        <c:ser>
          <c:idx val="1"/>
          <c:order val="1"/>
          <c:tx>
            <c:v>Argentina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Plots_B100!$J$32:$L$32</c:f>
              <c:numCache>
                <c:formatCode>General</c:formatCode>
                <c:ptCount val="3"/>
                <c:pt idx="0" formatCode="0%">
                  <c:v>-0.3</c:v>
                </c:pt>
                <c:pt idx="1">
                  <c:v>0</c:v>
                </c:pt>
                <c:pt idx="2" formatCode="0%">
                  <c:v>0.3</c:v>
                </c:pt>
              </c:numCache>
            </c:numRef>
          </c:cat>
          <c:val>
            <c:numRef>
              <c:f>Plots_B100!$J$33:$L$33</c:f>
              <c:numCache>
                <c:formatCode>General</c:formatCode>
                <c:ptCount val="3"/>
                <c:pt idx="0">
                  <c:v>248.2</c:v>
                </c:pt>
                <c:pt idx="1">
                  <c:v>190.2</c:v>
                </c:pt>
                <c:pt idx="2">
                  <c:v>132.19999999999999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E3-4F92-BC45-65D4C463CF76}"/>
            </c:ext>
          </c:extLst>
        </c:ser>
        <c:ser>
          <c:idx val="2"/>
          <c:order val="2"/>
          <c:tx>
            <c:v>Colombia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Plots_B100!$F$33:$H$33</c:f>
              <c:numCache>
                <c:formatCode>General</c:formatCode>
                <c:ptCount val="3"/>
                <c:pt idx="0">
                  <c:v>258.3</c:v>
                </c:pt>
                <c:pt idx="1">
                  <c:v>177.9</c:v>
                </c:pt>
                <c:pt idx="2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E3-4F92-BC45-65D4C463C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26399"/>
        <c:axId val="507727231"/>
      </c:lineChart>
      <c:catAx>
        <c:axId val="50772639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727231"/>
        <c:crosses val="autoZero"/>
        <c:auto val="1"/>
        <c:lblAlgn val="ctr"/>
        <c:lblOffset val="100"/>
        <c:noMultiLvlLbl val="0"/>
      </c:catAx>
      <c:valAx>
        <c:axId val="507727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NPV (M 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72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CAPEX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Brazil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Plots_B100!$B$32:$D$32</c:f>
              <c:numCache>
                <c:formatCode>General</c:formatCode>
                <c:ptCount val="3"/>
                <c:pt idx="0" formatCode="0%">
                  <c:v>-0.3</c:v>
                </c:pt>
                <c:pt idx="1">
                  <c:v>0</c:v>
                </c:pt>
                <c:pt idx="2" formatCode="0%">
                  <c:v>0.3</c:v>
                </c:pt>
              </c:numCache>
            </c:numRef>
          </c:cat>
          <c:val>
            <c:numRef>
              <c:f>Plots_B100!$B$34:$D$34</c:f>
              <c:numCache>
                <c:formatCode>General</c:formatCode>
                <c:ptCount val="3"/>
                <c:pt idx="0">
                  <c:v>57</c:v>
                </c:pt>
                <c:pt idx="1">
                  <c:v>42.4</c:v>
                </c:pt>
                <c:pt idx="2">
                  <c:v>33.299999999999997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3-4E99-9AE7-8BBBFBD8E1B2}"/>
            </c:ext>
          </c:extLst>
        </c:ser>
        <c:ser>
          <c:idx val="1"/>
          <c:order val="1"/>
          <c:tx>
            <c:v>Argentina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Plots_B100!$J$34:$L$34</c:f>
              <c:numCache>
                <c:formatCode>General</c:formatCode>
                <c:ptCount val="3"/>
                <c:pt idx="0">
                  <c:v>32.1</c:v>
                </c:pt>
                <c:pt idx="1">
                  <c:v>23.5</c:v>
                </c:pt>
                <c:pt idx="2">
                  <c:v>17.899999999999999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A3-4E99-9AE7-8BBBFBD8E1B2}"/>
            </c:ext>
          </c:extLst>
        </c:ser>
        <c:ser>
          <c:idx val="2"/>
          <c:order val="2"/>
          <c:tx>
            <c:v>Colombia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Plots_B100!$F$34:$H$34</c:f>
              <c:numCache>
                <c:formatCode>General</c:formatCode>
                <c:ptCount val="3"/>
                <c:pt idx="0">
                  <c:v>27.9</c:v>
                </c:pt>
                <c:pt idx="1">
                  <c:v>19.8</c:v>
                </c:pt>
                <c:pt idx="2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A3-4E99-9AE7-8BBBFBD8E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7255727"/>
        <c:axId val="1357245327"/>
      </c:lineChart>
      <c:catAx>
        <c:axId val="135725572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7245327"/>
        <c:crosses val="autoZero"/>
        <c:auto val="1"/>
        <c:lblAlgn val="ctr"/>
        <c:lblOffset val="100"/>
        <c:noMultiLvlLbl val="0"/>
      </c:catAx>
      <c:valAx>
        <c:axId val="135724532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IRR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72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CAPEX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Brazil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Plots_B100!$B$32:$D$32</c:f>
              <c:numCache>
                <c:formatCode>General</c:formatCode>
                <c:ptCount val="3"/>
                <c:pt idx="0" formatCode="0%">
                  <c:v>-0.3</c:v>
                </c:pt>
                <c:pt idx="1">
                  <c:v>0</c:v>
                </c:pt>
                <c:pt idx="2" formatCode="0%">
                  <c:v>0.3</c:v>
                </c:pt>
              </c:numCache>
            </c:numRef>
          </c:cat>
          <c:val>
            <c:numRef>
              <c:f>Plots_B100!$B$35:$D$35</c:f>
              <c:numCache>
                <c:formatCode>General</c:formatCode>
                <c:ptCount val="3"/>
                <c:pt idx="0">
                  <c:v>0.47</c:v>
                </c:pt>
                <c:pt idx="1">
                  <c:v>0.49</c:v>
                </c:pt>
                <c:pt idx="2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B-4ED8-B147-A5A60CBE1634}"/>
            </c:ext>
          </c:extLst>
        </c:ser>
        <c:ser>
          <c:idx val="1"/>
          <c:order val="1"/>
          <c:tx>
            <c:v>Argentina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Plots_B100!$J$35:$L$35</c:f>
              <c:numCache>
                <c:formatCode>General</c:formatCode>
                <c:ptCount val="3"/>
                <c:pt idx="0">
                  <c:v>0.45</c:v>
                </c:pt>
                <c:pt idx="1">
                  <c:v>0.49</c:v>
                </c:pt>
                <c:pt idx="2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3B-4ED8-B147-A5A60CBE1634}"/>
            </c:ext>
          </c:extLst>
        </c:ser>
        <c:ser>
          <c:idx val="2"/>
          <c:order val="2"/>
          <c:tx>
            <c:v>Colombia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Plots_B100!$F$35:$H$35</c:f>
              <c:numCache>
                <c:formatCode>General</c:formatCode>
                <c:ptCount val="3"/>
                <c:pt idx="0">
                  <c:v>0.54</c:v>
                </c:pt>
                <c:pt idx="1">
                  <c:v>0.56999999999999995</c:v>
                </c:pt>
                <c:pt idx="2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3B-4ED8-B147-A5A60CBE1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647375"/>
        <c:axId val="1239647791"/>
      </c:lineChart>
      <c:catAx>
        <c:axId val="123964737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9647791"/>
        <c:crosses val="autoZero"/>
        <c:auto val="1"/>
        <c:lblAlgn val="ctr"/>
        <c:lblOffset val="100"/>
        <c:noMultiLvlLbl val="0"/>
      </c:catAx>
      <c:valAx>
        <c:axId val="1239647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MSP (USD/L)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964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Brazil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Plots_B100!$B$58:$D$58</c:f>
              <c:numCache>
                <c:formatCode>General</c:formatCode>
                <c:ptCount val="3"/>
                <c:pt idx="0" formatCode="0%">
                  <c:v>-0.3</c:v>
                </c:pt>
                <c:pt idx="1">
                  <c:v>0</c:v>
                </c:pt>
                <c:pt idx="2" formatCode="0%">
                  <c:v>0.3</c:v>
                </c:pt>
              </c:numCache>
            </c:numRef>
          </c:cat>
          <c:val>
            <c:numRef>
              <c:f>Plots_B100!$B$59:$D$59</c:f>
              <c:numCache>
                <c:formatCode>General</c:formatCode>
                <c:ptCount val="3"/>
                <c:pt idx="0">
                  <c:v>1088</c:v>
                </c:pt>
                <c:pt idx="1">
                  <c:v>299.3</c:v>
                </c:pt>
                <c:pt idx="2">
                  <c:v>-477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18B-AE4D-D2FC5DB57229}"/>
            </c:ext>
          </c:extLst>
        </c:ser>
        <c:ser>
          <c:idx val="1"/>
          <c:order val="1"/>
          <c:tx>
            <c:v>Argentina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Plots_B100!$B$58:$D$58</c:f>
              <c:numCache>
                <c:formatCode>General</c:formatCode>
                <c:ptCount val="3"/>
                <c:pt idx="0" formatCode="0%">
                  <c:v>-0.3</c:v>
                </c:pt>
                <c:pt idx="1">
                  <c:v>0</c:v>
                </c:pt>
                <c:pt idx="2" formatCode="0%">
                  <c:v>0.3</c:v>
                </c:pt>
              </c:numCache>
            </c:numRef>
          </c:cat>
          <c:val>
            <c:numRef>
              <c:f>Plots_B100!$J$59:$L$59</c:f>
              <c:numCache>
                <c:formatCode>General</c:formatCode>
                <c:ptCount val="3"/>
                <c:pt idx="0">
                  <c:v>968</c:v>
                </c:pt>
                <c:pt idx="1">
                  <c:v>190.2</c:v>
                </c:pt>
                <c:pt idx="2">
                  <c:v>-587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54-418B-AE4D-D2FC5DB57229}"/>
            </c:ext>
          </c:extLst>
        </c:ser>
        <c:ser>
          <c:idx val="2"/>
          <c:order val="2"/>
          <c:tx>
            <c:v>Colombia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Plots_B100!$B$58:$D$58</c:f>
              <c:numCache>
                <c:formatCode>General</c:formatCode>
                <c:ptCount val="3"/>
                <c:pt idx="0" formatCode="0%">
                  <c:v>-0.3</c:v>
                </c:pt>
                <c:pt idx="1">
                  <c:v>0</c:v>
                </c:pt>
                <c:pt idx="2" formatCode="0%">
                  <c:v>0.3</c:v>
                </c:pt>
              </c:numCache>
            </c:numRef>
          </c:cat>
          <c:val>
            <c:numRef>
              <c:f>Plots_B100!$F$59:$H$59</c:f>
              <c:numCache>
                <c:formatCode>General</c:formatCode>
                <c:ptCount val="3"/>
                <c:pt idx="0">
                  <c:v>496.2</c:v>
                </c:pt>
                <c:pt idx="1">
                  <c:v>177.9</c:v>
                </c:pt>
                <c:pt idx="2">
                  <c:v>-140.19999999999999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54-418B-AE4D-D2FC5DB57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013103"/>
        <c:axId val="327013519"/>
      </c:lineChart>
      <c:catAx>
        <c:axId val="32701310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7013519"/>
        <c:crosses val="autoZero"/>
        <c:auto val="1"/>
        <c:lblAlgn val="ctr"/>
        <c:lblOffset val="100"/>
        <c:noMultiLvlLbl val="0"/>
      </c:catAx>
      <c:valAx>
        <c:axId val="327013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NPV (M 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701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Brazil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Plots_B100!$F$58:$H$58</c:f>
              <c:numCache>
                <c:formatCode>General</c:formatCode>
                <c:ptCount val="3"/>
                <c:pt idx="0" formatCode="0%">
                  <c:v>-0.3</c:v>
                </c:pt>
                <c:pt idx="1">
                  <c:v>0</c:v>
                </c:pt>
                <c:pt idx="2" formatCode="0%">
                  <c:v>0.3</c:v>
                </c:pt>
              </c:numCache>
            </c:numRef>
          </c:cat>
          <c:val>
            <c:numRef>
              <c:f>Plots_B100!$B$60:$D$60</c:f>
              <c:numCache>
                <c:formatCode>General</c:formatCode>
                <c:ptCount val="3"/>
                <c:pt idx="0">
                  <c:v>97.9</c:v>
                </c:pt>
                <c:pt idx="1">
                  <c:v>42.4</c:v>
                </c:pt>
                <c:pt idx="2">
                  <c:v>-5.8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7-4724-8429-70DDE8510E87}"/>
            </c:ext>
          </c:extLst>
        </c:ser>
        <c:ser>
          <c:idx val="1"/>
          <c:order val="1"/>
          <c:tx>
            <c:v>Argentina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Plots_B100!$F$58:$H$58</c:f>
              <c:numCache>
                <c:formatCode>General</c:formatCode>
                <c:ptCount val="3"/>
                <c:pt idx="0" formatCode="0%">
                  <c:v>-0.3</c:v>
                </c:pt>
                <c:pt idx="1">
                  <c:v>0</c:v>
                </c:pt>
                <c:pt idx="2" formatCode="0%">
                  <c:v>0.3</c:v>
                </c:pt>
              </c:numCache>
            </c:numRef>
          </c:cat>
          <c:val>
            <c:numRef>
              <c:f>Plots_B100!$J$60:$L$60</c:f>
              <c:numCache>
                <c:formatCode>General</c:formatCode>
                <c:ptCount val="3"/>
                <c:pt idx="0">
                  <c:v>61</c:v>
                </c:pt>
                <c:pt idx="1">
                  <c:v>23.5</c:v>
                </c:pt>
                <c:pt idx="2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7-4724-8429-70DDE8510E87}"/>
            </c:ext>
          </c:extLst>
        </c:ser>
        <c:ser>
          <c:idx val="2"/>
          <c:order val="2"/>
          <c:tx>
            <c:v>Colombia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3175">
                <a:solidFill>
                  <a:schemeClr val="tx1">
                    <a:alpha val="95000"/>
                  </a:schemeClr>
                </a:solidFill>
              </a:ln>
              <a:effectLst/>
            </c:spPr>
          </c:marker>
          <c:cat>
            <c:numRef>
              <c:f>Plots_B100!$F$58:$H$58</c:f>
              <c:numCache>
                <c:formatCode>General</c:formatCode>
                <c:ptCount val="3"/>
                <c:pt idx="0" formatCode="0%">
                  <c:v>-0.3</c:v>
                </c:pt>
                <c:pt idx="1">
                  <c:v>0</c:v>
                </c:pt>
                <c:pt idx="2" formatCode="0%">
                  <c:v>0.3</c:v>
                </c:pt>
              </c:numCache>
            </c:numRef>
          </c:cat>
          <c:val>
            <c:numRef>
              <c:f>Plots_B100!$F$60:$H$60</c:f>
              <c:numCache>
                <c:formatCode>General</c:formatCode>
                <c:ptCount val="3"/>
                <c:pt idx="0">
                  <c:v>33.6</c:v>
                </c:pt>
                <c:pt idx="1">
                  <c:v>19.8</c:v>
                </c:pt>
                <c:pt idx="2">
                  <c:v>-4.4000000000000004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B7-4724-8429-70DDE851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661279"/>
        <c:axId val="1470669183"/>
      </c:lineChart>
      <c:catAx>
        <c:axId val="147066127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0669183"/>
        <c:crosses val="autoZero"/>
        <c:auto val="1"/>
        <c:lblAlgn val="ctr"/>
        <c:lblOffset val="100"/>
        <c:noMultiLvlLbl val="0"/>
      </c:catAx>
      <c:valAx>
        <c:axId val="1470669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IRR</a:t>
                </a:r>
                <a:r>
                  <a:rPr lang="pt-BR" sz="1200" b="1" baseline="0"/>
                  <a:t> (%)</a:t>
                </a:r>
                <a:endParaRPr lang="pt-BR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066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Brazil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Plots_B100!$B$58:$D$58</c:f>
              <c:numCache>
                <c:formatCode>General</c:formatCode>
                <c:ptCount val="3"/>
                <c:pt idx="0" formatCode="0%">
                  <c:v>-0.3</c:v>
                </c:pt>
                <c:pt idx="1">
                  <c:v>0</c:v>
                </c:pt>
                <c:pt idx="2" formatCode="0%">
                  <c:v>0.3</c:v>
                </c:pt>
              </c:numCache>
            </c:numRef>
          </c:cat>
          <c:val>
            <c:numRef>
              <c:f>Plots_B100!$B$61:$D$61</c:f>
              <c:numCache>
                <c:formatCode>General</c:formatCode>
                <c:ptCount val="3"/>
                <c:pt idx="0">
                  <c:v>0.1</c:v>
                </c:pt>
                <c:pt idx="1">
                  <c:v>0.49</c:v>
                </c:pt>
                <c:pt idx="2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F-426C-AA39-C1ECF41FA700}"/>
            </c:ext>
          </c:extLst>
        </c:ser>
        <c:ser>
          <c:idx val="1"/>
          <c:order val="1"/>
          <c:tx>
            <c:v>Argentina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Plots_B100!$J$61:$L$61</c:f>
              <c:numCache>
                <c:formatCode>General</c:formatCode>
                <c:ptCount val="3"/>
                <c:pt idx="0">
                  <c:v>0.1</c:v>
                </c:pt>
                <c:pt idx="1">
                  <c:v>0.49</c:v>
                </c:pt>
                <c:pt idx="2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F-426C-AA39-C1ECF41FA700}"/>
            </c:ext>
          </c:extLst>
        </c:ser>
        <c:ser>
          <c:idx val="2"/>
          <c:order val="2"/>
          <c:tx>
            <c:v>Colombia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Plots_B100!$F$61:$H$61</c:f>
              <c:numCache>
                <c:formatCode>General</c:formatCode>
                <c:ptCount val="3"/>
                <c:pt idx="0">
                  <c:v>0.42</c:v>
                </c:pt>
                <c:pt idx="1">
                  <c:v>0.56999999999999995</c:v>
                </c:pt>
                <c:pt idx="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EF-426C-AA39-C1ECF41FA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128703"/>
        <c:axId val="1370119967"/>
      </c:lineChart>
      <c:catAx>
        <c:axId val="137012870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0119967"/>
        <c:crosses val="autoZero"/>
        <c:auto val="1"/>
        <c:lblAlgn val="ctr"/>
        <c:lblOffset val="100"/>
        <c:noMultiLvlLbl val="0"/>
      </c:catAx>
      <c:valAx>
        <c:axId val="1370119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MSP (USD/L)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012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Feedstock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Brazil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Plots_E1G!$J$4:$L$4</c:f>
              <c:numCache>
                <c:formatCode>General</c:formatCode>
                <c:ptCount val="3"/>
                <c:pt idx="0" formatCode="0%">
                  <c:v>-0.3</c:v>
                </c:pt>
                <c:pt idx="1">
                  <c:v>0</c:v>
                </c:pt>
                <c:pt idx="2" formatCode="0%">
                  <c:v>0.3</c:v>
                </c:pt>
              </c:numCache>
            </c:numRef>
          </c:cat>
          <c:val>
            <c:numRef>
              <c:f>Plots_E1G!$B$6:$D$6</c:f>
              <c:numCache>
                <c:formatCode>General</c:formatCode>
                <c:ptCount val="3"/>
                <c:pt idx="0">
                  <c:v>18.7</c:v>
                </c:pt>
                <c:pt idx="1">
                  <c:v>16.100000000000001</c:v>
                </c:pt>
                <c:pt idx="2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0-4876-853B-D4C40A7454B4}"/>
            </c:ext>
          </c:extLst>
        </c:ser>
        <c:ser>
          <c:idx val="1"/>
          <c:order val="1"/>
          <c:tx>
            <c:v>Argentina (Cane)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Plots_E1G!$J$4:$L$4</c:f>
              <c:numCache>
                <c:formatCode>General</c:formatCode>
                <c:ptCount val="3"/>
                <c:pt idx="0" formatCode="0%">
                  <c:v>-0.3</c:v>
                </c:pt>
                <c:pt idx="1">
                  <c:v>0</c:v>
                </c:pt>
                <c:pt idx="2" formatCode="0%">
                  <c:v>0.3</c:v>
                </c:pt>
              </c:numCache>
            </c:numRef>
          </c:cat>
          <c:val>
            <c:numRef>
              <c:f>Plots_E1G!$J$6:$L$6</c:f>
              <c:numCache>
                <c:formatCode>General</c:formatCode>
                <c:ptCount val="3"/>
                <c:pt idx="0">
                  <c:v>16.899999999999999</c:v>
                </c:pt>
                <c:pt idx="1">
                  <c:v>14.2</c:v>
                </c:pt>
                <c:pt idx="2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0-4876-853B-D4C40A7454B4}"/>
            </c:ext>
          </c:extLst>
        </c:ser>
        <c:ser>
          <c:idx val="2"/>
          <c:order val="2"/>
          <c:tx>
            <c:v>Argentina (Corn)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Plots_E1G!$J$10:$L$10</c:f>
              <c:numCache>
                <c:formatCode>General</c:formatCode>
                <c:ptCount val="3"/>
                <c:pt idx="0">
                  <c:v>22.1</c:v>
                </c:pt>
                <c:pt idx="1">
                  <c:v>14.7</c:v>
                </c:pt>
                <c:pt idx="2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00-4876-853B-D4C40A7454B4}"/>
            </c:ext>
          </c:extLst>
        </c:ser>
        <c:ser>
          <c:idx val="3"/>
          <c:order val="3"/>
          <c:tx>
            <c:v>Colombia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Plots_E1G!$F$6:$H$6</c:f>
              <c:numCache>
                <c:formatCode>General</c:formatCode>
                <c:ptCount val="3"/>
                <c:pt idx="0">
                  <c:v>14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00-4876-853B-D4C40A7454B4}"/>
            </c:ext>
          </c:extLst>
        </c:ser>
        <c:ser>
          <c:idx val="4"/>
          <c:order val="4"/>
          <c:tx>
            <c:v>Guatemala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Plots_E1G!$N$6:$P$6</c:f>
              <c:numCache>
                <c:formatCode>General</c:formatCode>
                <c:ptCount val="3"/>
                <c:pt idx="0">
                  <c:v>14.1</c:v>
                </c:pt>
                <c:pt idx="1">
                  <c:v>10.3</c:v>
                </c:pt>
                <c:pt idx="2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00-4876-853B-D4C40A74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575967"/>
        <c:axId val="1101578047"/>
      </c:lineChart>
      <c:catAx>
        <c:axId val="110157596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578047"/>
        <c:crosses val="autoZero"/>
        <c:auto val="1"/>
        <c:lblAlgn val="ctr"/>
        <c:lblOffset val="100"/>
        <c:noMultiLvlLbl val="0"/>
      </c:catAx>
      <c:valAx>
        <c:axId val="1101578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IRR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5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Feedstock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Brazil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Plots_E1G!$B$4:$D$4</c:f>
              <c:numCache>
                <c:formatCode>General</c:formatCode>
                <c:ptCount val="3"/>
                <c:pt idx="0" formatCode="0%">
                  <c:v>-0.3</c:v>
                </c:pt>
                <c:pt idx="1">
                  <c:v>0</c:v>
                </c:pt>
                <c:pt idx="2" formatCode="0%">
                  <c:v>0.3</c:v>
                </c:pt>
              </c:numCache>
            </c:numRef>
          </c:cat>
          <c:val>
            <c:numRef>
              <c:f>Plots_E1G!$B$7:$D$7</c:f>
              <c:numCache>
                <c:formatCode>General</c:formatCode>
                <c:ptCount val="3"/>
                <c:pt idx="0">
                  <c:v>0.24</c:v>
                </c:pt>
                <c:pt idx="1">
                  <c:v>0.39</c:v>
                </c:pt>
                <c:pt idx="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4-48A2-8DEC-1CCA76BD51E2}"/>
            </c:ext>
          </c:extLst>
        </c:ser>
        <c:ser>
          <c:idx val="1"/>
          <c:order val="1"/>
          <c:tx>
            <c:v>Argentina (Cane)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Plots_E1G!$J$7:$L$7</c:f>
              <c:numCache>
                <c:formatCode>General</c:formatCode>
                <c:ptCount val="3"/>
                <c:pt idx="0">
                  <c:v>0.26</c:v>
                </c:pt>
                <c:pt idx="1">
                  <c:v>0.37</c:v>
                </c:pt>
                <c:pt idx="2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4-48A2-8DEC-1CCA76BD51E2}"/>
            </c:ext>
          </c:extLst>
        </c:ser>
        <c:ser>
          <c:idx val="2"/>
          <c:order val="2"/>
          <c:tx>
            <c:v>Argentina (Corn)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Plots_E1G!$J$11:$L$11</c:f>
              <c:numCache>
                <c:formatCode>General</c:formatCode>
                <c:ptCount val="3"/>
                <c:pt idx="0">
                  <c:v>0.31</c:v>
                </c:pt>
                <c:pt idx="1">
                  <c:v>0.39</c:v>
                </c:pt>
                <c:pt idx="2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C4-48A2-8DEC-1CCA76BD51E2}"/>
            </c:ext>
          </c:extLst>
        </c:ser>
        <c:ser>
          <c:idx val="3"/>
          <c:order val="3"/>
          <c:tx>
            <c:v>Colombia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Plots_E1G!$F$7:$H$7</c:f>
              <c:numCache>
                <c:formatCode>General</c:formatCode>
                <c:ptCount val="3"/>
                <c:pt idx="0">
                  <c:v>0.2</c:v>
                </c:pt>
                <c:pt idx="1">
                  <c:v>0.36</c:v>
                </c:pt>
                <c:pt idx="2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C4-48A2-8DEC-1CCA76BD51E2}"/>
            </c:ext>
          </c:extLst>
        </c:ser>
        <c:ser>
          <c:idx val="4"/>
          <c:order val="4"/>
          <c:tx>
            <c:v>Guatemala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Plots_E1G!$N$7:$P$7</c:f>
              <c:numCache>
                <c:formatCode>General</c:formatCode>
                <c:ptCount val="3"/>
                <c:pt idx="0">
                  <c:v>0.3</c:v>
                </c:pt>
                <c:pt idx="1">
                  <c:v>0.49</c:v>
                </c:pt>
                <c:pt idx="2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C4-48A2-8DEC-1CCA76BD5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651119"/>
        <c:axId val="2104647791"/>
      </c:lineChart>
      <c:catAx>
        <c:axId val="210465111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4647791"/>
        <c:crosses val="autoZero"/>
        <c:auto val="1"/>
        <c:lblAlgn val="ctr"/>
        <c:lblOffset val="100"/>
        <c:noMultiLvlLbl val="0"/>
      </c:catAx>
      <c:valAx>
        <c:axId val="2104647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MSP (USD/L)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465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CAPEX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Brazil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Plots_E1G!$B$34:$D$34</c:f>
              <c:numCache>
                <c:formatCode>General</c:formatCode>
                <c:ptCount val="3"/>
                <c:pt idx="0" formatCode="0%">
                  <c:v>-0.3</c:v>
                </c:pt>
                <c:pt idx="1">
                  <c:v>0</c:v>
                </c:pt>
                <c:pt idx="2" formatCode="0%">
                  <c:v>0.3</c:v>
                </c:pt>
              </c:numCache>
            </c:numRef>
          </c:cat>
          <c:val>
            <c:numRef>
              <c:f>Plots_E1G!$B$35:$D$35</c:f>
              <c:numCache>
                <c:formatCode>General</c:formatCode>
                <c:ptCount val="3"/>
                <c:pt idx="0">
                  <c:v>391.5</c:v>
                </c:pt>
                <c:pt idx="1">
                  <c:v>173.1</c:v>
                </c:pt>
                <c:pt idx="2">
                  <c:v>38.799999999999997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F-4457-AEEE-F2D3838327F4}"/>
            </c:ext>
          </c:extLst>
        </c:ser>
        <c:ser>
          <c:idx val="1"/>
          <c:order val="1"/>
          <c:tx>
            <c:v>Argentina (Cane)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Plots_E1G!$J$35:$L$35</c:f>
              <c:numCache>
                <c:formatCode>General</c:formatCode>
                <c:ptCount val="3"/>
                <c:pt idx="0">
                  <c:v>251</c:v>
                </c:pt>
                <c:pt idx="1">
                  <c:v>115.6</c:v>
                </c:pt>
                <c:pt idx="2">
                  <c:v>-18.899999999999999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2F-4457-AEEE-F2D3838327F4}"/>
            </c:ext>
          </c:extLst>
        </c:ser>
        <c:ser>
          <c:idx val="2"/>
          <c:order val="2"/>
          <c:tx>
            <c:v>Argentina (Corn)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Plots_E1G!$J$39:$L$39</c:f>
              <c:numCache>
                <c:formatCode>General</c:formatCode>
                <c:ptCount val="3"/>
                <c:pt idx="0">
                  <c:v>123.4</c:v>
                </c:pt>
                <c:pt idx="1">
                  <c:v>61.6</c:v>
                </c:pt>
                <c:pt idx="2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2F-4457-AEEE-F2D3838327F4}"/>
            </c:ext>
          </c:extLst>
        </c:ser>
        <c:ser>
          <c:idx val="3"/>
          <c:order val="3"/>
          <c:tx>
            <c:v>Colombia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Plots_E1G!$F$35:$H$35</c:f>
              <c:numCache>
                <c:formatCode>General</c:formatCode>
                <c:ptCount val="3"/>
                <c:pt idx="0">
                  <c:v>167.4</c:v>
                </c:pt>
                <c:pt idx="1">
                  <c:v>46.2</c:v>
                </c:pt>
                <c:pt idx="2">
                  <c:v>-73.8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2F-4457-AEEE-F2D3838327F4}"/>
            </c:ext>
          </c:extLst>
        </c:ser>
        <c:ser>
          <c:idx val="4"/>
          <c:order val="4"/>
          <c:tx>
            <c:v>Guatemala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Plots_E1G!$N$35:$P$35</c:f>
              <c:numCache>
                <c:formatCode>General</c:formatCode>
                <c:ptCount val="3"/>
                <c:pt idx="0">
                  <c:v>109.8</c:v>
                </c:pt>
                <c:pt idx="1">
                  <c:v>5.3</c:v>
                </c:pt>
                <c:pt idx="2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2F-4457-AEEE-F2D383832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500111"/>
        <c:axId val="511503023"/>
      </c:lineChart>
      <c:catAx>
        <c:axId val="51150011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503023"/>
        <c:crosses val="autoZero"/>
        <c:auto val="1"/>
        <c:lblAlgn val="ctr"/>
        <c:lblOffset val="100"/>
        <c:noMultiLvlLbl val="0"/>
      </c:catAx>
      <c:valAx>
        <c:axId val="511503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NPV (M 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150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CAPEX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Brazil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Plots_E1G!$B$34:$D$34</c:f>
              <c:numCache>
                <c:formatCode>General</c:formatCode>
                <c:ptCount val="3"/>
                <c:pt idx="0" formatCode="0%">
                  <c:v>-0.3</c:v>
                </c:pt>
                <c:pt idx="1">
                  <c:v>0</c:v>
                </c:pt>
                <c:pt idx="2" formatCode="0%">
                  <c:v>0.3</c:v>
                </c:pt>
              </c:numCache>
            </c:numRef>
          </c:cat>
          <c:val>
            <c:numRef>
              <c:f>Plots_E1G!$B$36:$D$36</c:f>
              <c:numCache>
                <c:formatCode>General</c:formatCode>
                <c:ptCount val="3"/>
                <c:pt idx="0">
                  <c:v>27</c:v>
                </c:pt>
                <c:pt idx="1">
                  <c:v>16.100000000000001</c:v>
                </c:pt>
                <c:pt idx="2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C-4412-BDB0-43857F658263}"/>
            </c:ext>
          </c:extLst>
        </c:ser>
        <c:ser>
          <c:idx val="1"/>
          <c:order val="1"/>
          <c:tx>
            <c:v>Argentina (Cane)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Plots_E1G!$J$36:$L$36</c:f>
              <c:numCache>
                <c:formatCode>General</c:formatCode>
                <c:ptCount val="3"/>
                <c:pt idx="0">
                  <c:v>21.6</c:v>
                </c:pt>
                <c:pt idx="1">
                  <c:v>14.2</c:v>
                </c:pt>
                <c:pt idx="2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C-4412-BDB0-43857F658263}"/>
            </c:ext>
          </c:extLst>
        </c:ser>
        <c:ser>
          <c:idx val="2"/>
          <c:order val="2"/>
          <c:tx>
            <c:v>Argentina (Corn)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Plots_E1G!$J$40:$L$40</c:f>
              <c:numCache>
                <c:formatCode>General</c:formatCode>
                <c:ptCount val="3"/>
                <c:pt idx="0">
                  <c:v>21.7</c:v>
                </c:pt>
                <c:pt idx="1">
                  <c:v>14.7</c:v>
                </c:pt>
                <c:pt idx="2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C-4412-BDB0-43857F658263}"/>
            </c:ext>
          </c:extLst>
        </c:ser>
        <c:ser>
          <c:idx val="3"/>
          <c:order val="3"/>
          <c:tx>
            <c:v>Colombia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Plots_E1G!$F$36:$H$36</c:f>
              <c:numCache>
                <c:formatCode>General</c:formatCode>
                <c:ptCount val="3"/>
                <c:pt idx="0">
                  <c:v>19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C-4412-BDB0-43857F658263}"/>
            </c:ext>
          </c:extLst>
        </c:ser>
        <c:ser>
          <c:idx val="4"/>
          <c:order val="4"/>
          <c:tx>
            <c:v>Guatemala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Plots_E1G!$N$36:$P$36</c:f>
              <c:numCache>
                <c:formatCode>General</c:formatCode>
                <c:ptCount val="3"/>
                <c:pt idx="0">
                  <c:v>16.8</c:v>
                </c:pt>
                <c:pt idx="1">
                  <c:v>10.3</c:v>
                </c:pt>
                <c:pt idx="2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7C-4412-BDB0-43857F658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505007"/>
        <c:axId val="430507919"/>
      </c:lineChart>
      <c:catAx>
        <c:axId val="43050500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0507919"/>
        <c:crosses val="autoZero"/>
        <c:auto val="1"/>
        <c:lblAlgn val="ctr"/>
        <c:lblOffset val="100"/>
        <c:noMultiLvlLbl val="0"/>
      </c:catAx>
      <c:valAx>
        <c:axId val="4305079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IRR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050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CAPEX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Brazil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Plots_E1G!$B$34:$D$34</c:f>
              <c:numCache>
                <c:formatCode>General</c:formatCode>
                <c:ptCount val="3"/>
                <c:pt idx="0" formatCode="0%">
                  <c:v>-0.3</c:v>
                </c:pt>
                <c:pt idx="1">
                  <c:v>0</c:v>
                </c:pt>
                <c:pt idx="2" formatCode="0%">
                  <c:v>0.3</c:v>
                </c:pt>
              </c:numCache>
            </c:numRef>
          </c:cat>
          <c:val>
            <c:numRef>
              <c:f>Plots_E1G!$B$37:$D$37</c:f>
              <c:numCache>
                <c:formatCode>General</c:formatCode>
                <c:ptCount val="3"/>
                <c:pt idx="0">
                  <c:v>0.11</c:v>
                </c:pt>
                <c:pt idx="1">
                  <c:v>0.32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E-4864-90E3-CE38F356E41E}"/>
            </c:ext>
          </c:extLst>
        </c:ser>
        <c:ser>
          <c:idx val="1"/>
          <c:order val="1"/>
          <c:tx>
            <c:v>Argentina (Cane)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Plots_E1G!$J$37:$L$37</c:f>
              <c:numCache>
                <c:formatCode>General</c:formatCode>
                <c:ptCount val="3"/>
                <c:pt idx="0">
                  <c:v>0.19</c:v>
                </c:pt>
                <c:pt idx="1">
                  <c:v>0.37</c:v>
                </c:pt>
                <c:pt idx="2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6E-4864-90E3-CE38F356E41E}"/>
            </c:ext>
          </c:extLst>
        </c:ser>
        <c:ser>
          <c:idx val="2"/>
          <c:order val="2"/>
          <c:tx>
            <c:v>Argentina (Corn)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Plots_E1G!$J$41:$L$41</c:f>
              <c:numCache>
                <c:formatCode>General</c:formatCode>
                <c:ptCount val="3"/>
                <c:pt idx="0">
                  <c:v>0.36</c:v>
                </c:pt>
                <c:pt idx="1">
                  <c:v>0.39</c:v>
                </c:pt>
                <c:pt idx="2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6E-4864-90E3-CE38F356E41E}"/>
            </c:ext>
          </c:extLst>
        </c:ser>
        <c:ser>
          <c:idx val="3"/>
          <c:order val="3"/>
          <c:tx>
            <c:v>Colombia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Plots_E1G!$F$37:$H$37</c:f>
              <c:numCache>
                <c:formatCode>General</c:formatCode>
                <c:ptCount val="3"/>
                <c:pt idx="0">
                  <c:v>0.16</c:v>
                </c:pt>
                <c:pt idx="1">
                  <c:v>0.36</c:v>
                </c:pt>
                <c:pt idx="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6E-4864-90E3-CE38F356E41E}"/>
            </c:ext>
          </c:extLst>
        </c:ser>
        <c:ser>
          <c:idx val="4"/>
          <c:order val="4"/>
          <c:tx>
            <c:v>Guatemala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Plots_E1G!$N$37:$P$37</c:f>
              <c:numCache>
                <c:formatCode>General</c:formatCode>
                <c:ptCount val="3"/>
                <c:pt idx="0">
                  <c:v>0.25</c:v>
                </c:pt>
                <c:pt idx="1">
                  <c:v>0.49</c:v>
                </c:pt>
                <c:pt idx="2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6E-4864-90E3-CE38F356E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851055"/>
        <c:axId val="1358852303"/>
      </c:lineChart>
      <c:catAx>
        <c:axId val="135885105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8852303"/>
        <c:crosses val="autoZero"/>
        <c:auto val="1"/>
        <c:lblAlgn val="ctr"/>
        <c:lblOffset val="100"/>
        <c:noMultiLvlLbl val="0"/>
      </c:catAx>
      <c:valAx>
        <c:axId val="13588523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MSP (USD/L)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88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Brazil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Plots_E1G!$B$62:$D$62</c:f>
              <c:numCache>
                <c:formatCode>General</c:formatCode>
                <c:ptCount val="3"/>
                <c:pt idx="0" formatCode="0%">
                  <c:v>-0.3</c:v>
                </c:pt>
                <c:pt idx="1">
                  <c:v>0</c:v>
                </c:pt>
                <c:pt idx="2" formatCode="0%">
                  <c:v>0.3</c:v>
                </c:pt>
              </c:numCache>
            </c:numRef>
          </c:cat>
          <c:val>
            <c:numRef>
              <c:f>Plots_E1G!$B$63:$D$63</c:f>
              <c:numCache>
                <c:formatCode>General</c:formatCode>
                <c:ptCount val="3"/>
                <c:pt idx="0">
                  <c:v>317.39999999999998</c:v>
                </c:pt>
                <c:pt idx="1">
                  <c:v>173.1</c:v>
                </c:pt>
                <c:pt idx="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E-43CB-8E97-FBB40FDE53D5}"/>
            </c:ext>
          </c:extLst>
        </c:ser>
        <c:ser>
          <c:idx val="1"/>
          <c:order val="1"/>
          <c:tx>
            <c:v>Argentina (Cane)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Plots_E1G!$J$63:$L$63</c:f>
              <c:numCache>
                <c:formatCode>General</c:formatCode>
                <c:ptCount val="3"/>
                <c:pt idx="0">
                  <c:v>260</c:v>
                </c:pt>
                <c:pt idx="1">
                  <c:v>115.6</c:v>
                </c:pt>
                <c:pt idx="2">
                  <c:v>-28.9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9E-43CB-8E97-FBB40FDE53D5}"/>
            </c:ext>
          </c:extLst>
        </c:ser>
        <c:ser>
          <c:idx val="2"/>
          <c:order val="2"/>
          <c:tx>
            <c:v>Argentina (Corn)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Plots_E1G!$J$67:$L$67</c:f>
              <c:numCache>
                <c:formatCode>General</c:formatCode>
                <c:ptCount val="3"/>
                <c:pt idx="0">
                  <c:v>237</c:v>
                </c:pt>
                <c:pt idx="1">
                  <c:v>61.6</c:v>
                </c:pt>
                <c:pt idx="2">
                  <c:v>-114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9E-43CB-8E97-FBB40FDE53D5}"/>
            </c:ext>
          </c:extLst>
        </c:ser>
        <c:ser>
          <c:idx val="3"/>
          <c:order val="3"/>
          <c:tx>
            <c:v>Colombia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Plots_E1G!$F$63:$H$63</c:f>
              <c:numCache>
                <c:formatCode>General</c:formatCode>
                <c:ptCount val="3"/>
                <c:pt idx="0">
                  <c:v>173.8</c:v>
                </c:pt>
                <c:pt idx="1">
                  <c:v>46.2</c:v>
                </c:pt>
                <c:pt idx="2">
                  <c:v>-81.099999999999994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9E-43CB-8E97-FBB40FDE53D5}"/>
            </c:ext>
          </c:extLst>
        </c:ser>
        <c:ser>
          <c:idx val="4"/>
          <c:order val="4"/>
          <c:tx>
            <c:v>Guatemala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Plots_E1G!$N$63:$P$63</c:f>
              <c:numCache>
                <c:formatCode>General</c:formatCode>
                <c:ptCount val="3"/>
                <c:pt idx="0">
                  <c:v>136</c:v>
                </c:pt>
                <c:pt idx="1">
                  <c:v>5.3</c:v>
                </c:pt>
                <c:pt idx="2">
                  <c:v>-125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9E-43CB-8E97-FBB40FDE5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575135"/>
        <c:axId val="1101578463"/>
      </c:lineChart>
      <c:catAx>
        <c:axId val="110157513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578463"/>
        <c:crosses val="autoZero"/>
        <c:auto val="1"/>
        <c:lblAlgn val="ctr"/>
        <c:lblOffset val="100"/>
        <c:noMultiLvlLbl val="0"/>
      </c:catAx>
      <c:valAx>
        <c:axId val="1101578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NPV (M 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5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Brazil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Plots_E1G!$B$62:$D$62</c:f>
              <c:numCache>
                <c:formatCode>General</c:formatCode>
                <c:ptCount val="3"/>
                <c:pt idx="0" formatCode="0%">
                  <c:v>-0.3</c:v>
                </c:pt>
                <c:pt idx="1">
                  <c:v>0</c:v>
                </c:pt>
                <c:pt idx="2" formatCode="0%">
                  <c:v>0.3</c:v>
                </c:pt>
              </c:numCache>
            </c:numRef>
          </c:cat>
          <c:val>
            <c:numRef>
              <c:f>Plots_E1G!$B$64:$D$64</c:f>
              <c:numCache>
                <c:formatCode>General</c:formatCode>
                <c:ptCount val="3"/>
                <c:pt idx="0">
                  <c:v>20.6</c:v>
                </c:pt>
                <c:pt idx="1">
                  <c:v>16.100000000000001</c:v>
                </c:pt>
                <c:pt idx="2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3-4F81-AB9D-618B42E995AA}"/>
            </c:ext>
          </c:extLst>
        </c:ser>
        <c:ser>
          <c:idx val="1"/>
          <c:order val="1"/>
          <c:tx>
            <c:v>Argentina (Cane)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Plots_E1G!$J$64:$L$64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14.2</c:v>
                </c:pt>
                <c:pt idx="2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C3-4F81-AB9D-618B42E995AA}"/>
            </c:ext>
          </c:extLst>
        </c:ser>
        <c:ser>
          <c:idx val="2"/>
          <c:order val="2"/>
          <c:tx>
            <c:v>Argentina (Corn)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3175">
                <a:solidFill>
                  <a:schemeClr val="tx1">
                    <a:alpha val="99000"/>
                  </a:schemeClr>
                </a:solidFill>
              </a:ln>
              <a:effectLst/>
            </c:spPr>
          </c:marker>
          <c:val>
            <c:numRef>
              <c:f>Plots_E1G!$J$68:$L$68</c:f>
              <c:numCache>
                <c:formatCode>General</c:formatCode>
                <c:ptCount val="3"/>
                <c:pt idx="0">
                  <c:v>25.6</c:v>
                </c:pt>
                <c:pt idx="1">
                  <c:v>14.7</c:v>
                </c:pt>
                <c:pt idx="2">
                  <c:v>-6.4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C3-4F81-AB9D-618B42E995AA}"/>
            </c:ext>
          </c:extLst>
        </c:ser>
        <c:ser>
          <c:idx val="3"/>
          <c:order val="3"/>
          <c:tx>
            <c:v>Colombia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Plots_E1G!$F$64:$H$64</c:f>
              <c:numCache>
                <c:formatCode>General</c:formatCode>
                <c:ptCount val="3"/>
                <c:pt idx="0">
                  <c:v>17</c:v>
                </c:pt>
                <c:pt idx="1">
                  <c:v>12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C3-4F81-AB9D-618B42E995AA}"/>
            </c:ext>
          </c:extLst>
        </c:ser>
        <c:ser>
          <c:idx val="4"/>
          <c:order val="4"/>
          <c:tx>
            <c:v>Guatemala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Plots_E1G!$N$64:$P$64</c:f>
              <c:numCache>
                <c:formatCode>General</c:formatCode>
                <c:ptCount val="3"/>
                <c:pt idx="0">
                  <c:v>16.100000000000001</c:v>
                </c:pt>
                <c:pt idx="1">
                  <c:v>10.3</c:v>
                </c:pt>
                <c:pt idx="2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C3-4F81-AB9D-618B42E99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606223"/>
        <c:axId val="1356606639"/>
      </c:lineChart>
      <c:catAx>
        <c:axId val="135660622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6606639"/>
        <c:crosses val="autoZero"/>
        <c:auto val="1"/>
        <c:lblAlgn val="ctr"/>
        <c:lblOffset val="100"/>
        <c:noMultiLvlLbl val="0"/>
      </c:catAx>
      <c:valAx>
        <c:axId val="13566066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IRR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660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OPEX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Brazil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Plots_E1G!$B$62:$D$62</c:f>
              <c:numCache>
                <c:formatCode>General</c:formatCode>
                <c:ptCount val="3"/>
                <c:pt idx="0" formatCode="0%">
                  <c:v>-0.3</c:v>
                </c:pt>
                <c:pt idx="1">
                  <c:v>0</c:v>
                </c:pt>
                <c:pt idx="2" formatCode="0%">
                  <c:v>0.3</c:v>
                </c:pt>
              </c:numCache>
            </c:numRef>
          </c:cat>
          <c:val>
            <c:numRef>
              <c:f>Plots_E1G!$B$65:$D$65</c:f>
              <c:numCache>
                <c:formatCode>General</c:formatCode>
                <c:ptCount val="3"/>
                <c:pt idx="0">
                  <c:v>0.18</c:v>
                </c:pt>
                <c:pt idx="1">
                  <c:v>0.32</c:v>
                </c:pt>
                <c:pt idx="2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8-4405-B6CB-4AF82F5F0519}"/>
            </c:ext>
          </c:extLst>
        </c:ser>
        <c:ser>
          <c:idx val="1"/>
          <c:order val="1"/>
          <c:tx>
            <c:v>Argentina (Cane)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Plots_E1G!$J$65:$L$65</c:f>
              <c:numCache>
                <c:formatCode>General</c:formatCode>
                <c:ptCount val="3"/>
                <c:pt idx="0">
                  <c:v>0.17</c:v>
                </c:pt>
                <c:pt idx="1">
                  <c:v>0.37</c:v>
                </c:pt>
                <c:pt idx="2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8-4405-B6CB-4AF82F5F0519}"/>
            </c:ext>
          </c:extLst>
        </c:ser>
        <c:ser>
          <c:idx val="2"/>
          <c:order val="2"/>
          <c:tx>
            <c:v>Argentina (Corn)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Plots_E1G!$J$69:$L$69</c:f>
              <c:numCache>
                <c:formatCode>General</c:formatCode>
                <c:ptCount val="3"/>
                <c:pt idx="0">
                  <c:v>0.26</c:v>
                </c:pt>
                <c:pt idx="1">
                  <c:v>0.39</c:v>
                </c:pt>
                <c:pt idx="2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8-4405-B6CB-4AF82F5F0519}"/>
            </c:ext>
          </c:extLst>
        </c:ser>
        <c:ser>
          <c:idx val="3"/>
          <c:order val="3"/>
          <c:tx>
            <c:v>Colombia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Plots_E1G!$F$65:$H$65</c:f>
              <c:numCache>
                <c:formatCode>General</c:formatCode>
                <c:ptCount val="3"/>
                <c:pt idx="0">
                  <c:v>0.12</c:v>
                </c:pt>
                <c:pt idx="1">
                  <c:v>0.36</c:v>
                </c:pt>
                <c:pt idx="2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58-4405-B6CB-4AF82F5F0519}"/>
            </c:ext>
          </c:extLst>
        </c:ser>
        <c:ser>
          <c:idx val="4"/>
          <c:order val="4"/>
          <c:tx>
            <c:v>Guatemala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C00000"/>
              </a:solidFill>
              <a:ln w="3175">
                <a:solidFill>
                  <a:schemeClr val="tx1"/>
                </a:solidFill>
              </a:ln>
              <a:effectLst/>
            </c:spPr>
          </c:marker>
          <c:val>
            <c:numRef>
              <c:f>Plots_E1G!$N$65:$P$65</c:f>
              <c:numCache>
                <c:formatCode>General</c:formatCode>
                <c:ptCount val="3"/>
                <c:pt idx="0">
                  <c:v>0.25</c:v>
                </c:pt>
                <c:pt idx="1">
                  <c:v>0.49</c:v>
                </c:pt>
                <c:pt idx="2">
                  <c:v>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58-4405-B6CB-4AF82F5F0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405231"/>
        <c:axId val="1604407311"/>
      </c:lineChart>
      <c:catAx>
        <c:axId val="160440523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407311"/>
        <c:crosses val="autoZero"/>
        <c:auto val="1"/>
        <c:lblAlgn val="ctr"/>
        <c:lblOffset val="100"/>
        <c:noMultiLvlLbl val="0"/>
      </c:catAx>
      <c:valAx>
        <c:axId val="1604407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MSP (USD/L)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40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12</xdr:row>
      <xdr:rowOff>0</xdr:rowOff>
    </xdr:from>
    <xdr:to>
      <xdr:col>6</xdr:col>
      <xdr:colOff>533400</xdr:colOff>
      <xdr:row>28</xdr:row>
      <xdr:rowOff>7620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369FC4C-732F-47A9-A47A-A79B8FF9E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11</xdr:row>
      <xdr:rowOff>175260</xdr:rowOff>
    </xdr:from>
    <xdr:to>
      <xdr:col>13</xdr:col>
      <xdr:colOff>457200</xdr:colOff>
      <xdr:row>28</xdr:row>
      <xdr:rowOff>53340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A8087C3-C11D-48D8-9C83-AFE22A021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579120</xdr:colOff>
      <xdr:row>12</xdr:row>
      <xdr:rowOff>22860</xdr:rowOff>
    </xdr:from>
    <xdr:to>
      <xdr:col>22</xdr:col>
      <xdr:colOff>403860</xdr:colOff>
      <xdr:row>28</xdr:row>
      <xdr:rowOff>22860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09CA478-1FF4-4386-AF9A-0B3E2C270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41</xdr:row>
      <xdr:rowOff>15240</xdr:rowOff>
    </xdr:from>
    <xdr:to>
      <xdr:col>6</xdr:col>
      <xdr:colOff>304800</xdr:colOff>
      <xdr:row>57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559DF69-A1C1-4502-8048-838781154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472440</xdr:colOff>
      <xdr:row>41</xdr:row>
      <xdr:rowOff>30480</xdr:rowOff>
    </xdr:from>
    <xdr:to>
      <xdr:col>12</xdr:col>
      <xdr:colOff>1059180</xdr:colOff>
      <xdr:row>57</xdr:row>
      <xdr:rowOff>30480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2EF8F0E-0EE1-4509-9FAB-C59DF2A44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1127760</xdr:colOff>
      <xdr:row>41</xdr:row>
      <xdr:rowOff>22860</xdr:rowOff>
    </xdr:from>
    <xdr:to>
      <xdr:col>21</xdr:col>
      <xdr:colOff>304800</xdr:colOff>
      <xdr:row>57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AB23207-6A0B-4A67-BE4A-A03103E74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99060</xdr:colOff>
      <xdr:row>68</xdr:row>
      <xdr:rowOff>182880</xdr:rowOff>
    </xdr:from>
    <xdr:to>
      <xdr:col>6</xdr:col>
      <xdr:colOff>297180</xdr:colOff>
      <xdr:row>85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0E59F03-99AB-4CD8-BAB4-F60C70A2E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502920</xdr:colOff>
      <xdr:row>69</xdr:row>
      <xdr:rowOff>0</xdr:rowOff>
    </xdr:from>
    <xdr:to>
      <xdr:col>13</xdr:col>
      <xdr:colOff>388620</xdr:colOff>
      <xdr:row>85</xdr:row>
      <xdr:rowOff>30480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63A7E46-C16A-4697-A6DC-762AE84E3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510540</xdr:colOff>
      <xdr:row>69</xdr:row>
      <xdr:rowOff>22860</xdr:rowOff>
    </xdr:from>
    <xdr:to>
      <xdr:col>22</xdr:col>
      <xdr:colOff>137160</xdr:colOff>
      <xdr:row>85</xdr:row>
      <xdr:rowOff>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1647D75-51C8-4192-A149-4DAD75F85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8</xdr:row>
      <xdr:rowOff>15240</xdr:rowOff>
    </xdr:from>
    <xdr:to>
      <xdr:col>6</xdr:col>
      <xdr:colOff>419100</xdr:colOff>
      <xdr:row>25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FD1039-BDC1-4607-AE56-213E61EF6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579120</xdr:colOff>
      <xdr:row>8</xdr:row>
      <xdr:rowOff>7620</xdr:rowOff>
    </xdr:from>
    <xdr:to>
      <xdr:col>14</xdr:col>
      <xdr:colOff>297180</xdr:colOff>
      <xdr:row>25</xdr:row>
      <xdr:rowOff>106680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A7B9A7-A674-43F9-8FB1-59D146920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411480</xdr:colOff>
      <xdr:row>7</xdr:row>
      <xdr:rowOff>175260</xdr:rowOff>
    </xdr:from>
    <xdr:to>
      <xdr:col>22</xdr:col>
      <xdr:colOff>472440</xdr:colOff>
      <xdr:row>25</xdr:row>
      <xdr:rowOff>83820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385F53-7043-4106-BBFF-E4E87A08B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236220</xdr:colOff>
      <xdr:row>35</xdr:row>
      <xdr:rowOff>152400</xdr:rowOff>
    </xdr:from>
    <xdr:to>
      <xdr:col>5</xdr:col>
      <xdr:colOff>586740</xdr:colOff>
      <xdr:row>52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33D2ED9-B7AF-4702-8517-D6CF7482A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83820</xdr:colOff>
      <xdr:row>35</xdr:row>
      <xdr:rowOff>160020</xdr:rowOff>
    </xdr:from>
    <xdr:to>
      <xdr:col>13</xdr:col>
      <xdr:colOff>83820</xdr:colOff>
      <xdr:row>52</xdr:row>
      <xdr:rowOff>7620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4217344-D6F5-4EFF-BEF5-EBE1AFA81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137160</xdr:colOff>
      <xdr:row>35</xdr:row>
      <xdr:rowOff>121920</xdr:rowOff>
    </xdr:from>
    <xdr:to>
      <xdr:col>20</xdr:col>
      <xdr:colOff>579120</xdr:colOff>
      <xdr:row>52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76AA5DE-37E8-4F8E-8B19-ECEBCD59A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4</xdr:col>
      <xdr:colOff>1203960</xdr:colOff>
      <xdr:row>78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226A756-FE30-44C1-853C-03497423B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83820</xdr:colOff>
      <xdr:row>62</xdr:row>
      <xdr:rowOff>7620</xdr:rowOff>
    </xdr:from>
    <xdr:to>
      <xdr:col>11</xdr:col>
      <xdr:colOff>579120</xdr:colOff>
      <xdr:row>78</xdr:row>
      <xdr:rowOff>7620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D933067-0B2C-407A-A73F-48641B853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91440</xdr:colOff>
      <xdr:row>62</xdr:row>
      <xdr:rowOff>15240</xdr:rowOff>
    </xdr:from>
    <xdr:to>
      <xdr:col>19</xdr:col>
      <xdr:colOff>419100</xdr:colOff>
      <xdr:row>77</xdr:row>
      <xdr:rowOff>175260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79C14CE-7C75-4270-92F1-2F7DB9BE1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8180-502A-4CFE-8CB4-BC13FE47D031}">
  <dimension ref="A1:P71"/>
  <sheetViews>
    <sheetView tabSelected="1" workbookViewId="0">
      <selection activeCell="I68" sqref="I68:L71"/>
    </sheetView>
  </sheetViews>
  <sheetFormatPr defaultRowHeight="14.4" x14ac:dyDescent="0.3"/>
  <cols>
    <col min="1" max="1" width="17.6640625" bestFit="1" customWidth="1"/>
    <col min="5" max="5" width="17.6640625" bestFit="1" customWidth="1"/>
    <col min="9" max="9" width="17.6640625" bestFit="1" customWidth="1"/>
    <col min="13" max="13" width="17.6640625" bestFit="1" customWidth="1"/>
  </cols>
  <sheetData>
    <row r="1" spans="1:16" x14ac:dyDescent="0.3">
      <c r="A1" s="2" t="s">
        <v>0</v>
      </c>
      <c r="B1" s="3"/>
      <c r="C1" s="3"/>
      <c r="D1" s="4"/>
      <c r="E1" s="2" t="s">
        <v>10</v>
      </c>
      <c r="F1" s="25"/>
      <c r="G1" s="25"/>
      <c r="H1" s="25"/>
      <c r="I1" s="2" t="s">
        <v>12</v>
      </c>
      <c r="J1" s="25"/>
      <c r="K1" s="25"/>
      <c r="L1" s="26"/>
      <c r="M1" s="24" t="s">
        <v>16</v>
      </c>
      <c r="N1" s="25"/>
      <c r="O1" s="25"/>
      <c r="P1" s="26"/>
    </row>
    <row r="2" spans="1:16" x14ac:dyDescent="0.3">
      <c r="A2" s="5"/>
      <c r="B2" s="6"/>
      <c r="C2" s="6"/>
      <c r="D2" s="7"/>
      <c r="E2" s="10"/>
      <c r="F2" s="11"/>
      <c r="G2" s="11"/>
      <c r="H2" s="11"/>
      <c r="I2" s="10"/>
      <c r="J2" s="11"/>
      <c r="K2" s="11"/>
      <c r="L2" s="12"/>
      <c r="M2" s="10"/>
      <c r="N2" s="11"/>
      <c r="O2" s="11"/>
      <c r="P2" s="12"/>
    </row>
    <row r="3" spans="1:16" x14ac:dyDescent="0.3">
      <c r="A3" s="5" t="s">
        <v>1</v>
      </c>
      <c r="B3" s="8">
        <v>-0.3</v>
      </c>
      <c r="C3" s="6" t="s">
        <v>3</v>
      </c>
      <c r="D3" s="9">
        <v>0.3</v>
      </c>
      <c r="E3" s="5" t="s">
        <v>1</v>
      </c>
      <c r="F3" s="8">
        <v>-0.3</v>
      </c>
      <c r="G3" s="6" t="s">
        <v>3</v>
      </c>
      <c r="H3" s="8">
        <v>0.3</v>
      </c>
      <c r="I3" s="5" t="s">
        <v>1</v>
      </c>
      <c r="J3" s="8">
        <v>-0.3</v>
      </c>
      <c r="K3" s="6" t="s">
        <v>3</v>
      </c>
      <c r="L3" s="9">
        <v>0.3</v>
      </c>
      <c r="M3" s="5" t="s">
        <v>1</v>
      </c>
      <c r="N3" s="8">
        <v>-0.3</v>
      </c>
      <c r="O3" s="6" t="s">
        <v>3</v>
      </c>
      <c r="P3" s="9">
        <v>0.3</v>
      </c>
    </row>
    <row r="4" spans="1:16" x14ac:dyDescent="0.3">
      <c r="A4" s="5" t="s">
        <v>2</v>
      </c>
      <c r="B4" s="6">
        <f>23-(C4*0.3)</f>
        <v>16.100000000000001</v>
      </c>
      <c r="C4" s="6">
        <v>23</v>
      </c>
      <c r="D4" s="7">
        <f>23+(C4*0.3)</f>
        <v>29.9</v>
      </c>
      <c r="E4" s="5" t="s">
        <v>2</v>
      </c>
      <c r="F4" s="6">
        <f>23-(G4*0.3)</f>
        <v>17</v>
      </c>
      <c r="G4" s="6">
        <v>20</v>
      </c>
      <c r="H4" s="6">
        <f>23+(G4*0.3)</f>
        <v>29</v>
      </c>
      <c r="I4" s="5" t="s">
        <v>2</v>
      </c>
      <c r="J4" s="6">
        <f>23-(K4*0.3)</f>
        <v>16.100000000000001</v>
      </c>
      <c r="K4" s="6">
        <v>23</v>
      </c>
      <c r="L4" s="7">
        <f>23+(K4*0.3)</f>
        <v>29.9</v>
      </c>
      <c r="M4" s="5" t="s">
        <v>2</v>
      </c>
      <c r="N4" s="6">
        <f>23-(O4*0.3)</f>
        <v>16.100000000000001</v>
      </c>
      <c r="O4" s="6">
        <v>23</v>
      </c>
      <c r="P4" s="7">
        <f>23+(O4*0.3)</f>
        <v>29.9</v>
      </c>
    </row>
    <row r="5" spans="1:16" x14ac:dyDescent="0.3">
      <c r="A5" s="5" t="s">
        <v>11</v>
      </c>
      <c r="B5" s="6">
        <f>C5-(C5*0.1)</f>
        <v>306</v>
      </c>
      <c r="C5" s="6">
        <v>340</v>
      </c>
      <c r="D5" s="7">
        <f>C5+(C5*0.1)</f>
        <v>374</v>
      </c>
      <c r="E5" s="5" t="s">
        <v>14</v>
      </c>
      <c r="F5" s="6">
        <f>G5-(G5*0.1)</f>
        <v>117</v>
      </c>
      <c r="G5" s="6">
        <v>130</v>
      </c>
      <c r="H5" s="6">
        <f>G5+(G5*0.1)</f>
        <v>143</v>
      </c>
      <c r="I5" s="27" t="s">
        <v>13</v>
      </c>
      <c r="J5" s="6">
        <f>K5-(K5*0.3)</f>
        <v>112</v>
      </c>
      <c r="K5" s="6">
        <v>160</v>
      </c>
      <c r="L5" s="7">
        <f>K5+(K5*0.3)</f>
        <v>208</v>
      </c>
      <c r="M5" s="27"/>
      <c r="N5" s="6"/>
      <c r="O5" s="6"/>
      <c r="P5" s="7"/>
    </row>
    <row r="6" spans="1:16" x14ac:dyDescent="0.3">
      <c r="A6" s="5"/>
      <c r="B6" s="6"/>
      <c r="C6" s="6"/>
      <c r="D6" s="7"/>
      <c r="E6" s="5"/>
      <c r="F6" s="6"/>
      <c r="G6" s="6"/>
      <c r="H6" s="6"/>
      <c r="I6" s="5" t="s">
        <v>11</v>
      </c>
      <c r="J6" s="6">
        <f>K6-(K6*0.1)</f>
        <v>306</v>
      </c>
      <c r="K6" s="6">
        <v>340</v>
      </c>
      <c r="L6" s="7">
        <f>K6+(K6*0.1)</f>
        <v>374</v>
      </c>
      <c r="M6" s="5"/>
      <c r="N6" s="6"/>
      <c r="O6" s="6"/>
      <c r="P6" s="7"/>
    </row>
    <row r="7" spans="1:16" x14ac:dyDescent="0.3">
      <c r="A7" s="10" t="s">
        <v>4</v>
      </c>
      <c r="B7" s="11"/>
      <c r="C7" s="11"/>
      <c r="D7" s="12"/>
      <c r="E7" s="10" t="s">
        <v>4</v>
      </c>
      <c r="F7" s="11"/>
      <c r="G7" s="11"/>
      <c r="H7" s="11"/>
      <c r="I7" s="10" t="s">
        <v>4</v>
      </c>
      <c r="J7" s="11"/>
      <c r="K7" s="11"/>
      <c r="L7" s="12"/>
      <c r="M7" s="10" t="s">
        <v>4</v>
      </c>
      <c r="N7" s="11"/>
      <c r="O7" s="11"/>
      <c r="P7" s="12"/>
    </row>
    <row r="8" spans="1:16" x14ac:dyDescent="0.3">
      <c r="A8" s="10"/>
      <c r="B8" s="11"/>
      <c r="C8" s="11"/>
      <c r="D8" s="12"/>
      <c r="E8" s="10"/>
      <c r="F8" s="11"/>
      <c r="G8" s="11"/>
      <c r="H8" s="11"/>
      <c r="I8" s="10"/>
      <c r="J8" s="11"/>
      <c r="K8" s="11"/>
      <c r="L8" s="12"/>
      <c r="M8" s="10"/>
      <c r="N8" s="11"/>
      <c r="O8" s="11"/>
      <c r="P8" s="12"/>
    </row>
    <row r="9" spans="1:16" x14ac:dyDescent="0.3">
      <c r="A9" s="13" t="s">
        <v>8</v>
      </c>
      <c r="B9" s="14"/>
      <c r="C9" s="14" t="s">
        <v>3</v>
      </c>
      <c r="D9" s="15"/>
      <c r="E9" s="13" t="s">
        <v>8</v>
      </c>
      <c r="F9" s="14"/>
      <c r="G9" s="14" t="s">
        <v>3</v>
      </c>
      <c r="H9" s="14"/>
      <c r="I9" s="13" t="s">
        <v>15</v>
      </c>
      <c r="J9" s="14"/>
      <c r="K9" s="14" t="s">
        <v>3</v>
      </c>
      <c r="L9" s="15"/>
      <c r="M9" s="13" t="s">
        <v>15</v>
      </c>
      <c r="N9" s="14"/>
      <c r="O9" s="14" t="s">
        <v>3</v>
      </c>
      <c r="P9" s="15"/>
    </row>
    <row r="10" spans="1:16" x14ac:dyDescent="0.3">
      <c r="A10" s="16" t="s">
        <v>5</v>
      </c>
      <c r="B10" s="14">
        <v>255.8</v>
      </c>
      <c r="C10" s="14">
        <v>173.1</v>
      </c>
      <c r="D10" s="15">
        <v>90.3</v>
      </c>
      <c r="E10" s="16" t="s">
        <v>5</v>
      </c>
      <c r="F10" s="14">
        <v>93</v>
      </c>
      <c r="G10" s="14">
        <v>46.2</v>
      </c>
      <c r="H10" s="14">
        <v>-61.8</v>
      </c>
      <c r="I10" s="16" t="s">
        <v>5</v>
      </c>
      <c r="J10" s="14">
        <v>198.3</v>
      </c>
      <c r="K10" s="14">
        <v>115.6</v>
      </c>
      <c r="L10" s="15">
        <v>32.799999999999997</v>
      </c>
      <c r="M10" s="16" t="s">
        <v>5</v>
      </c>
      <c r="N10" s="14">
        <v>88.1</v>
      </c>
      <c r="O10" s="14">
        <v>5.3</v>
      </c>
      <c r="P10" s="15">
        <v>-77.400000000000006</v>
      </c>
    </row>
    <row r="11" spans="1:16" x14ac:dyDescent="0.3">
      <c r="A11" s="16" t="s">
        <v>6</v>
      </c>
      <c r="B11" s="14">
        <v>18.7</v>
      </c>
      <c r="C11" s="14">
        <v>16.100000000000001</v>
      </c>
      <c r="D11" s="15">
        <v>13.4</v>
      </c>
      <c r="E11" s="16" t="s">
        <v>6</v>
      </c>
      <c r="F11" s="14">
        <v>14</v>
      </c>
      <c r="G11" s="14">
        <v>12</v>
      </c>
      <c r="H11" s="14">
        <v>7</v>
      </c>
      <c r="I11" s="16" t="s">
        <v>6</v>
      </c>
      <c r="J11" s="14">
        <v>16.899999999999999</v>
      </c>
      <c r="K11" s="14">
        <v>14.2</v>
      </c>
      <c r="L11" s="15">
        <v>11.3</v>
      </c>
      <c r="M11" s="16" t="s">
        <v>6</v>
      </c>
      <c r="N11" s="14">
        <v>14.1</v>
      </c>
      <c r="O11" s="14">
        <v>10.3</v>
      </c>
      <c r="P11" s="15">
        <v>5.6</v>
      </c>
    </row>
    <row r="12" spans="1:16" ht="15" thickBot="1" x14ac:dyDescent="0.35">
      <c r="A12" s="16" t="s">
        <v>7</v>
      </c>
      <c r="B12" s="14">
        <v>0.24</v>
      </c>
      <c r="C12" s="14">
        <v>0.39</v>
      </c>
      <c r="D12" s="15">
        <v>0.4</v>
      </c>
      <c r="E12" s="16" t="s">
        <v>7</v>
      </c>
      <c r="F12" s="14">
        <v>0.2</v>
      </c>
      <c r="G12" s="14">
        <v>0.36</v>
      </c>
      <c r="H12" s="14">
        <v>0.71</v>
      </c>
      <c r="I12" s="16" t="s">
        <v>7</v>
      </c>
      <c r="J12" s="14">
        <v>0.26</v>
      </c>
      <c r="K12" s="14">
        <v>0.37</v>
      </c>
      <c r="L12" s="15">
        <v>0.48</v>
      </c>
      <c r="M12" s="31" t="s">
        <v>7</v>
      </c>
      <c r="N12" s="32">
        <v>0.3</v>
      </c>
      <c r="O12" s="32">
        <v>0.49</v>
      </c>
      <c r="P12" s="33">
        <v>1.28</v>
      </c>
    </row>
    <row r="13" spans="1:16" x14ac:dyDescent="0.3">
      <c r="A13" s="10"/>
      <c r="B13" s="11"/>
      <c r="C13" s="11"/>
      <c r="D13" s="12"/>
      <c r="E13" s="10"/>
      <c r="F13" s="11"/>
      <c r="G13" s="11"/>
      <c r="H13" s="11"/>
      <c r="I13" s="10"/>
      <c r="J13" s="11"/>
      <c r="K13" s="11"/>
      <c r="L13" s="12"/>
    </row>
    <row r="14" spans="1:16" x14ac:dyDescent="0.3">
      <c r="A14" s="17" t="s">
        <v>9</v>
      </c>
      <c r="B14" s="18"/>
      <c r="C14" s="18" t="s">
        <v>3</v>
      </c>
      <c r="D14" s="19"/>
      <c r="E14" s="17" t="s">
        <v>9</v>
      </c>
      <c r="F14" s="18"/>
      <c r="G14" s="18" t="s">
        <v>3</v>
      </c>
      <c r="H14" s="18"/>
      <c r="I14" s="28" t="s">
        <v>28</v>
      </c>
      <c r="J14" s="29"/>
      <c r="K14" s="29" t="s">
        <v>3</v>
      </c>
      <c r="L14" s="30"/>
    </row>
    <row r="15" spans="1:16" x14ac:dyDescent="0.3">
      <c r="A15" s="20" t="s">
        <v>5</v>
      </c>
      <c r="B15" s="18">
        <v>472</v>
      </c>
      <c r="C15" s="18">
        <v>298.7</v>
      </c>
      <c r="D15" s="19">
        <v>-17.399999999999999</v>
      </c>
      <c r="E15" s="20" t="s">
        <v>5</v>
      </c>
      <c r="F15" s="18">
        <v>271.5</v>
      </c>
      <c r="G15" s="18">
        <v>177.9</v>
      </c>
      <c r="H15" s="18">
        <v>84.4</v>
      </c>
      <c r="I15" s="28" t="s">
        <v>5</v>
      </c>
      <c r="J15" s="29">
        <v>176.7</v>
      </c>
      <c r="K15" s="29">
        <v>61.6</v>
      </c>
      <c r="L15" s="30">
        <v>-53</v>
      </c>
    </row>
    <row r="16" spans="1:16" x14ac:dyDescent="0.3">
      <c r="A16" s="20" t="s">
        <v>6</v>
      </c>
      <c r="B16" s="18">
        <v>56.8</v>
      </c>
      <c r="C16" s="18">
        <v>42.2</v>
      </c>
      <c r="D16" s="19">
        <v>7.1</v>
      </c>
      <c r="E16" s="20" t="s">
        <v>6</v>
      </c>
      <c r="F16" s="18">
        <v>24.1</v>
      </c>
      <c r="G16" s="18">
        <v>19.8</v>
      </c>
      <c r="H16" s="18">
        <v>15</v>
      </c>
      <c r="I16" s="28" t="s">
        <v>6</v>
      </c>
      <c r="J16" s="29">
        <v>22.1</v>
      </c>
      <c r="K16" s="29">
        <v>14.7</v>
      </c>
      <c r="L16" s="30">
        <v>4.9000000000000004</v>
      </c>
    </row>
    <row r="17" spans="1:16" ht="15" thickBot="1" x14ac:dyDescent="0.35">
      <c r="A17" s="21" t="s">
        <v>7</v>
      </c>
      <c r="B17" s="22">
        <v>0.38</v>
      </c>
      <c r="C17" s="22">
        <v>0.49</v>
      </c>
      <c r="D17" s="23">
        <v>0.68</v>
      </c>
      <c r="E17" s="21" t="s">
        <v>7</v>
      </c>
      <c r="F17" s="22">
        <v>0.54</v>
      </c>
      <c r="G17" s="22">
        <v>0.56999999999999995</v>
      </c>
      <c r="H17" s="22">
        <v>0.64</v>
      </c>
      <c r="I17" s="28" t="s">
        <v>7</v>
      </c>
      <c r="J17" s="29">
        <v>0.31</v>
      </c>
      <c r="K17" s="29">
        <v>0.39</v>
      </c>
      <c r="L17" s="30">
        <v>0.53</v>
      </c>
    </row>
    <row r="18" spans="1:16" x14ac:dyDescent="0.3">
      <c r="A18" s="1"/>
      <c r="B18" s="1"/>
      <c r="C18" s="1"/>
      <c r="D18" s="1"/>
      <c r="I18" s="10"/>
      <c r="J18" s="11"/>
      <c r="K18" s="11"/>
      <c r="L18" s="12"/>
    </row>
    <row r="19" spans="1:16" x14ac:dyDescent="0.3">
      <c r="I19" s="10"/>
      <c r="J19" s="11"/>
      <c r="K19" s="11"/>
      <c r="L19" s="12"/>
    </row>
    <row r="20" spans="1:16" x14ac:dyDescent="0.3">
      <c r="I20" s="17" t="s">
        <v>9</v>
      </c>
      <c r="J20" s="18"/>
      <c r="K20" s="18" t="s">
        <v>3</v>
      </c>
      <c r="L20" s="19"/>
    </row>
    <row r="21" spans="1:16" x14ac:dyDescent="0.3">
      <c r="I21" s="20" t="s">
        <v>5</v>
      </c>
      <c r="J21" s="18">
        <v>434.9</v>
      </c>
      <c r="K21" s="18">
        <v>190.2</v>
      </c>
      <c r="L21" s="19">
        <v>-54.3</v>
      </c>
    </row>
    <row r="22" spans="1:16" x14ac:dyDescent="0.3">
      <c r="I22" s="20" t="s">
        <v>6</v>
      </c>
      <c r="J22" s="18">
        <v>37.1</v>
      </c>
      <c r="K22" s="18">
        <v>23.5</v>
      </c>
      <c r="L22" s="19">
        <v>4.5</v>
      </c>
    </row>
    <row r="23" spans="1:16" ht="15" thickBot="1" x14ac:dyDescent="0.35">
      <c r="I23" s="21" t="s">
        <v>7</v>
      </c>
      <c r="J23" s="22">
        <v>0.34</v>
      </c>
      <c r="K23" s="22">
        <v>0.49</v>
      </c>
      <c r="L23" s="23">
        <v>0.63</v>
      </c>
    </row>
    <row r="25" spans="1:16" ht="15" thickBot="1" x14ac:dyDescent="0.35">
      <c r="A25" s="34" t="s">
        <v>17</v>
      </c>
    </row>
    <row r="26" spans="1:16" x14ac:dyDescent="0.3">
      <c r="A26" s="2" t="s">
        <v>0</v>
      </c>
      <c r="B26" s="3"/>
      <c r="C26" s="3"/>
      <c r="D26" s="4"/>
      <c r="E26" s="2" t="s">
        <v>10</v>
      </c>
      <c r="F26" s="3"/>
      <c r="G26" s="3"/>
      <c r="H26" s="3"/>
      <c r="I26" s="2" t="s">
        <v>12</v>
      </c>
      <c r="J26" s="3"/>
      <c r="K26" s="3"/>
      <c r="L26" s="4"/>
      <c r="M26" s="2" t="s">
        <v>16</v>
      </c>
      <c r="N26" s="3"/>
      <c r="O26" s="25"/>
      <c r="P26" s="26"/>
    </row>
    <row r="27" spans="1:16" x14ac:dyDescent="0.3">
      <c r="A27" s="5"/>
      <c r="B27" s="6"/>
      <c r="C27" s="6"/>
      <c r="D27" s="7"/>
      <c r="E27" s="10"/>
      <c r="F27" s="11"/>
      <c r="G27" s="11"/>
      <c r="H27" s="11"/>
      <c r="I27" s="10"/>
      <c r="J27" s="11"/>
      <c r="K27" s="11"/>
      <c r="L27" s="12"/>
      <c r="M27" s="10"/>
      <c r="N27" s="11"/>
      <c r="O27" s="11"/>
      <c r="P27" s="12"/>
    </row>
    <row r="28" spans="1:16" x14ac:dyDescent="0.3">
      <c r="B28" s="8">
        <v>-0.3</v>
      </c>
      <c r="C28" s="6" t="s">
        <v>3</v>
      </c>
      <c r="D28" s="9">
        <v>0.3</v>
      </c>
      <c r="E28" s="5"/>
      <c r="F28" s="8">
        <v>-0.3</v>
      </c>
      <c r="G28" s="6" t="s">
        <v>3</v>
      </c>
      <c r="H28" s="8">
        <v>0.3</v>
      </c>
      <c r="I28" s="5"/>
      <c r="J28" s="8">
        <v>-0.3</v>
      </c>
      <c r="K28" s="6" t="s">
        <v>3</v>
      </c>
      <c r="L28" s="9">
        <v>0.3</v>
      </c>
      <c r="M28" s="5"/>
      <c r="N28" s="8">
        <v>-0.3</v>
      </c>
      <c r="O28" s="6" t="s">
        <v>3</v>
      </c>
      <c r="P28" s="9">
        <v>0.3</v>
      </c>
    </row>
    <row r="29" spans="1:16" x14ac:dyDescent="0.3">
      <c r="A29" s="5" t="s">
        <v>18</v>
      </c>
      <c r="B29" s="6">
        <f>C29-(C29*0.3)</f>
        <v>229.60000000000002</v>
      </c>
      <c r="C29" s="6">
        <v>328</v>
      </c>
      <c r="D29" s="7">
        <f>C29+(C29*0.3)</f>
        <v>426.4</v>
      </c>
      <c r="E29" s="5" t="s">
        <v>18</v>
      </c>
      <c r="F29" s="6">
        <f>G29-(G29*0.3)</f>
        <v>205.10000000000002</v>
      </c>
      <c r="G29" s="6">
        <v>293</v>
      </c>
      <c r="H29" s="6">
        <f>G29+(G29*0.3)</f>
        <v>380.9</v>
      </c>
      <c r="I29" s="5" t="s">
        <v>21</v>
      </c>
      <c r="J29" s="6">
        <f>K29-(K29*0.3)</f>
        <v>229.60000000000002</v>
      </c>
      <c r="K29" s="6">
        <v>328</v>
      </c>
      <c r="L29" s="7">
        <f>K29+(K29*0.3)</f>
        <v>426.4</v>
      </c>
      <c r="M29" s="5" t="s">
        <v>18</v>
      </c>
      <c r="N29" s="6">
        <f>O29-(O29*0.3)</f>
        <v>178.5</v>
      </c>
      <c r="O29" s="6">
        <v>255</v>
      </c>
      <c r="P29" s="7">
        <f>O29+(O29*0.3)</f>
        <v>331.5</v>
      </c>
    </row>
    <row r="30" spans="1:16" x14ac:dyDescent="0.3">
      <c r="A30" s="5" t="s">
        <v>19</v>
      </c>
      <c r="B30" s="6">
        <f>C30-(C30*0.3)</f>
        <v>60.900000000000006</v>
      </c>
      <c r="C30" s="6">
        <v>87</v>
      </c>
      <c r="D30" s="7">
        <f>C30+(C30*0.3)</f>
        <v>113.1</v>
      </c>
      <c r="E30" s="5" t="s">
        <v>19</v>
      </c>
      <c r="F30" s="6">
        <f>G30-(G30*0.3)</f>
        <v>137.19999999999999</v>
      </c>
      <c r="G30" s="6">
        <v>196</v>
      </c>
      <c r="H30" s="6">
        <f>G30+(G30*0.3)</f>
        <v>254.8</v>
      </c>
      <c r="I30" s="10" t="s">
        <v>20</v>
      </c>
      <c r="J30" s="6">
        <f>K30-(K30*0.3)</f>
        <v>104.30000000000001</v>
      </c>
      <c r="K30" s="6">
        <v>149</v>
      </c>
      <c r="L30" s="7">
        <f>K30+(K30*0.3)</f>
        <v>193.7</v>
      </c>
      <c r="M30" s="5"/>
      <c r="N30" s="6"/>
      <c r="O30" s="6"/>
      <c r="P30" s="7"/>
    </row>
    <row r="31" spans="1:16" x14ac:dyDescent="0.3">
      <c r="B31" s="11"/>
      <c r="C31" s="11"/>
      <c r="D31" s="12"/>
      <c r="F31" s="11"/>
      <c r="G31" s="11"/>
      <c r="H31" s="11"/>
      <c r="I31" s="5" t="s">
        <v>19</v>
      </c>
      <c r="J31" s="6">
        <f>K31-(K31*0.3)</f>
        <v>98.7</v>
      </c>
      <c r="K31" s="6">
        <v>141</v>
      </c>
      <c r="L31" s="7">
        <f>K31+(K31*0.3)</f>
        <v>183.3</v>
      </c>
      <c r="N31" s="11"/>
      <c r="O31" s="11"/>
      <c r="P31" s="12"/>
    </row>
    <row r="32" spans="1:16" x14ac:dyDescent="0.3">
      <c r="A32" s="10" t="s">
        <v>4</v>
      </c>
      <c r="B32" s="11"/>
      <c r="C32" s="11"/>
      <c r="D32" s="12"/>
      <c r="E32" s="10" t="s">
        <v>4</v>
      </c>
      <c r="F32" s="11"/>
      <c r="G32" s="11"/>
      <c r="H32" s="11"/>
      <c r="I32" s="10" t="s">
        <v>4</v>
      </c>
      <c r="J32" s="11"/>
      <c r="K32" s="11"/>
      <c r="L32" s="12"/>
      <c r="M32" s="10" t="s">
        <v>4</v>
      </c>
      <c r="N32" s="11"/>
      <c r="O32" s="11"/>
      <c r="P32" s="12"/>
    </row>
    <row r="33" spans="1:16" x14ac:dyDescent="0.3">
      <c r="A33" s="13" t="s">
        <v>8</v>
      </c>
      <c r="B33" s="14"/>
      <c r="C33" s="14" t="s">
        <v>3</v>
      </c>
      <c r="D33" s="15"/>
      <c r="E33" s="13" t="s">
        <v>8</v>
      </c>
      <c r="F33" s="14"/>
      <c r="G33" s="14" t="s">
        <v>3</v>
      </c>
      <c r="H33" s="14"/>
      <c r="I33" s="13" t="s">
        <v>15</v>
      </c>
      <c r="J33" s="14"/>
      <c r="K33" s="14" t="s">
        <v>3</v>
      </c>
      <c r="L33" s="15"/>
      <c r="M33" s="13" t="s">
        <v>15</v>
      </c>
      <c r="N33" s="14"/>
      <c r="O33" s="14" t="s">
        <v>3</v>
      </c>
      <c r="P33" s="15"/>
    </row>
    <row r="34" spans="1:16" x14ac:dyDescent="0.3">
      <c r="A34" s="16" t="s">
        <v>5</v>
      </c>
      <c r="B34" s="14">
        <v>391.5</v>
      </c>
      <c r="C34" s="14">
        <v>173.1</v>
      </c>
      <c r="D34" s="15">
        <v>38.799999999999997</v>
      </c>
      <c r="E34" s="16" t="s">
        <v>5</v>
      </c>
      <c r="F34" s="14">
        <v>167.4</v>
      </c>
      <c r="G34" s="14">
        <v>46.2</v>
      </c>
      <c r="H34" s="14">
        <v>-73.8</v>
      </c>
      <c r="I34" s="16" t="s">
        <v>5</v>
      </c>
      <c r="J34" s="14">
        <v>251</v>
      </c>
      <c r="K34" s="14">
        <v>115.6</v>
      </c>
      <c r="L34" s="15">
        <v>-18.899999999999999</v>
      </c>
      <c r="M34" s="16" t="s">
        <v>5</v>
      </c>
      <c r="N34" s="14">
        <v>109.8</v>
      </c>
      <c r="O34" s="14">
        <v>5.3</v>
      </c>
      <c r="P34" s="15">
        <v>-100</v>
      </c>
    </row>
    <row r="35" spans="1:16" x14ac:dyDescent="0.3">
      <c r="A35" s="16" t="s">
        <v>6</v>
      </c>
      <c r="B35" s="14">
        <v>27</v>
      </c>
      <c r="C35" s="14">
        <v>16.100000000000001</v>
      </c>
      <c r="D35" s="15">
        <v>11.2</v>
      </c>
      <c r="E35" s="16" t="s">
        <v>6</v>
      </c>
      <c r="F35" s="14">
        <v>19</v>
      </c>
      <c r="G35" s="14">
        <v>12</v>
      </c>
      <c r="H35" s="14">
        <v>7</v>
      </c>
      <c r="I35" s="16" t="s">
        <v>6</v>
      </c>
      <c r="J35" s="14">
        <v>21.6</v>
      </c>
      <c r="K35" s="14">
        <v>14.2</v>
      </c>
      <c r="L35" s="15">
        <v>9.4</v>
      </c>
      <c r="M35" s="16" t="s">
        <v>6</v>
      </c>
      <c r="N35" s="14">
        <v>16.8</v>
      </c>
      <c r="O35" s="14">
        <v>10.3</v>
      </c>
      <c r="P35" s="15">
        <v>5.6</v>
      </c>
    </row>
    <row r="36" spans="1:16" ht="15" thickBot="1" x14ac:dyDescent="0.35">
      <c r="A36" s="16" t="s">
        <v>7</v>
      </c>
      <c r="B36" s="14">
        <v>0.11</v>
      </c>
      <c r="C36" s="14">
        <v>0.32</v>
      </c>
      <c r="D36" s="15">
        <v>0.45</v>
      </c>
      <c r="E36" s="16" t="s">
        <v>7</v>
      </c>
      <c r="F36" s="14">
        <v>0.16</v>
      </c>
      <c r="G36" s="14">
        <v>0.36</v>
      </c>
      <c r="H36" s="14">
        <v>0.75</v>
      </c>
      <c r="I36" s="16" t="s">
        <v>7</v>
      </c>
      <c r="J36" s="14">
        <v>0.19</v>
      </c>
      <c r="K36" s="14">
        <v>0.37</v>
      </c>
      <c r="L36" s="15">
        <v>0.56000000000000005</v>
      </c>
      <c r="M36" s="31" t="s">
        <v>7</v>
      </c>
      <c r="N36" s="32">
        <v>0.25</v>
      </c>
      <c r="O36" s="32">
        <v>0.49</v>
      </c>
      <c r="P36" s="33">
        <v>1.5</v>
      </c>
    </row>
    <row r="37" spans="1:16" x14ac:dyDescent="0.3">
      <c r="A37" s="10"/>
      <c r="B37" s="11"/>
      <c r="C37" s="11"/>
      <c r="D37" s="12"/>
      <c r="E37" s="10"/>
      <c r="F37" s="11"/>
      <c r="G37" s="11"/>
      <c r="H37" s="11"/>
      <c r="I37" s="10"/>
      <c r="J37" s="11"/>
      <c r="K37" s="11"/>
      <c r="L37" s="12"/>
    </row>
    <row r="38" spans="1:16" x14ac:dyDescent="0.3">
      <c r="A38" s="17" t="s">
        <v>9</v>
      </c>
      <c r="B38" s="18"/>
      <c r="C38" s="18" t="s">
        <v>3</v>
      </c>
      <c r="D38" s="19"/>
      <c r="E38" s="17" t="s">
        <v>9</v>
      </c>
      <c r="F38" s="18"/>
      <c r="G38" s="18" t="s">
        <v>3</v>
      </c>
      <c r="H38" s="18"/>
      <c r="I38" s="28" t="s">
        <v>28</v>
      </c>
      <c r="J38" s="29"/>
      <c r="K38" s="29" t="s">
        <v>3</v>
      </c>
      <c r="L38" s="30"/>
    </row>
    <row r="39" spans="1:16" x14ac:dyDescent="0.3">
      <c r="A39" s="20" t="s">
        <v>5</v>
      </c>
      <c r="B39" s="18">
        <v>334.5</v>
      </c>
      <c r="C39" s="18">
        <v>299.3</v>
      </c>
      <c r="D39" s="19">
        <v>262.89999999999998</v>
      </c>
      <c r="E39" s="20" t="s">
        <v>5</v>
      </c>
      <c r="F39" s="18">
        <v>258.3</v>
      </c>
      <c r="G39" s="18">
        <v>177.9</v>
      </c>
      <c r="H39" s="18">
        <v>97</v>
      </c>
      <c r="I39" s="28" t="s">
        <v>5</v>
      </c>
      <c r="J39" s="29">
        <v>123.4</v>
      </c>
      <c r="K39" s="29">
        <v>61.6</v>
      </c>
      <c r="L39" s="30">
        <v>0.8</v>
      </c>
    </row>
    <row r="40" spans="1:16" x14ac:dyDescent="0.3">
      <c r="A40" s="20" t="s">
        <v>6</v>
      </c>
      <c r="B40" s="18">
        <v>57</v>
      </c>
      <c r="C40" s="18">
        <v>42.4</v>
      </c>
      <c r="D40" s="19">
        <v>33.299999999999997</v>
      </c>
      <c r="E40" s="20" t="s">
        <v>6</v>
      </c>
      <c r="F40" s="18">
        <v>27.9</v>
      </c>
      <c r="G40" s="18">
        <v>19.8</v>
      </c>
      <c r="H40" s="18">
        <v>14.5</v>
      </c>
      <c r="I40" s="28" t="s">
        <v>6</v>
      </c>
      <c r="J40" s="29">
        <v>21.7</v>
      </c>
      <c r="K40" s="29">
        <v>14.7</v>
      </c>
      <c r="L40" s="30">
        <v>10.1</v>
      </c>
    </row>
    <row r="41" spans="1:16" ht="15" thickBot="1" x14ac:dyDescent="0.35">
      <c r="A41" s="21" t="s">
        <v>7</v>
      </c>
      <c r="B41" s="22">
        <v>0.47</v>
      </c>
      <c r="C41" s="22">
        <v>0.49</v>
      </c>
      <c r="D41" s="23">
        <v>0.51</v>
      </c>
      <c r="E41" s="21" t="s">
        <v>7</v>
      </c>
      <c r="F41" s="22">
        <v>0.54</v>
      </c>
      <c r="G41" s="22">
        <v>0.56999999999999995</v>
      </c>
      <c r="H41" s="22">
        <v>0.63</v>
      </c>
      <c r="I41" s="28" t="s">
        <v>7</v>
      </c>
      <c r="J41" s="29">
        <v>0.36</v>
      </c>
      <c r="K41" s="29">
        <v>0.39</v>
      </c>
      <c r="L41" s="30">
        <v>0.48</v>
      </c>
    </row>
    <row r="42" spans="1:16" x14ac:dyDescent="0.3">
      <c r="A42" s="1"/>
      <c r="B42" s="1"/>
      <c r="C42" s="1"/>
      <c r="D42" s="1"/>
      <c r="I42" s="10"/>
      <c r="J42" s="11"/>
      <c r="K42" s="11"/>
      <c r="L42" s="12"/>
    </row>
    <row r="43" spans="1:16" x14ac:dyDescent="0.3">
      <c r="I43" s="10"/>
      <c r="J43" s="11"/>
      <c r="K43" s="11"/>
      <c r="L43" s="12"/>
    </row>
    <row r="44" spans="1:16" x14ac:dyDescent="0.3">
      <c r="I44" s="17" t="s">
        <v>9</v>
      </c>
      <c r="J44" s="18"/>
      <c r="K44" s="18" t="s">
        <v>3</v>
      </c>
      <c r="L44" s="19"/>
    </row>
    <row r="45" spans="1:16" x14ac:dyDescent="0.3">
      <c r="I45" s="20" t="s">
        <v>5</v>
      </c>
      <c r="J45" s="18">
        <v>248.2</v>
      </c>
      <c r="K45" s="18">
        <v>190.2</v>
      </c>
      <c r="L45" s="19">
        <v>132.19999999999999</v>
      </c>
    </row>
    <row r="46" spans="1:16" x14ac:dyDescent="0.3">
      <c r="I46" s="20" t="s">
        <v>6</v>
      </c>
      <c r="J46" s="18">
        <v>32.1</v>
      </c>
      <c r="K46" s="18">
        <v>23.5</v>
      </c>
      <c r="L46" s="19">
        <v>17.899999999999999</v>
      </c>
    </row>
    <row r="47" spans="1:16" ht="15" thickBot="1" x14ac:dyDescent="0.35">
      <c r="I47" s="21" t="s">
        <v>7</v>
      </c>
      <c r="J47" s="22">
        <v>0.45</v>
      </c>
      <c r="K47" s="22">
        <v>0.49</v>
      </c>
      <c r="L47" s="23">
        <v>0.52</v>
      </c>
    </row>
    <row r="49" spans="1:16" ht="15" thickBot="1" x14ac:dyDescent="0.35">
      <c r="A49" s="34" t="s">
        <v>22</v>
      </c>
    </row>
    <row r="50" spans="1:16" x14ac:dyDescent="0.3">
      <c r="A50" s="2" t="s">
        <v>0</v>
      </c>
      <c r="B50" s="3"/>
      <c r="C50" s="3"/>
      <c r="D50" s="4"/>
      <c r="E50" s="2" t="s">
        <v>10</v>
      </c>
      <c r="F50" s="3"/>
      <c r="G50" s="3"/>
      <c r="H50" s="3"/>
      <c r="I50" s="2" t="s">
        <v>12</v>
      </c>
      <c r="J50" s="3"/>
      <c r="K50" s="3"/>
      <c r="L50" s="4"/>
      <c r="M50" s="2" t="s">
        <v>16</v>
      </c>
      <c r="N50" s="3"/>
      <c r="O50" s="25"/>
      <c r="P50" s="26"/>
    </row>
    <row r="51" spans="1:16" x14ac:dyDescent="0.3">
      <c r="A51" s="5"/>
      <c r="B51" s="6"/>
      <c r="C51" s="6"/>
      <c r="D51" s="7"/>
      <c r="E51" s="10"/>
      <c r="F51" s="11"/>
      <c r="G51" s="11"/>
      <c r="H51" s="11"/>
      <c r="I51" s="10"/>
      <c r="J51" s="11"/>
      <c r="K51" s="11"/>
      <c r="L51" s="12"/>
      <c r="M51" s="10"/>
      <c r="N51" s="11"/>
      <c r="O51" s="11"/>
      <c r="P51" s="12"/>
    </row>
    <row r="52" spans="1:16" x14ac:dyDescent="0.3">
      <c r="B52" s="8">
        <v>-0.3</v>
      </c>
      <c r="C52" s="6" t="s">
        <v>3</v>
      </c>
      <c r="D52" s="9">
        <v>0.3</v>
      </c>
      <c r="E52" s="5"/>
      <c r="F52" s="8">
        <v>-0.3</v>
      </c>
      <c r="G52" s="6" t="s">
        <v>3</v>
      </c>
      <c r="H52" s="8">
        <v>0.3</v>
      </c>
      <c r="I52" s="5"/>
      <c r="J52" s="8">
        <v>-0.3</v>
      </c>
      <c r="K52" s="6" t="s">
        <v>3</v>
      </c>
      <c r="L52" s="9">
        <v>0.3</v>
      </c>
      <c r="M52" s="5"/>
      <c r="N52" s="8">
        <v>-0.3</v>
      </c>
      <c r="O52" s="6" t="s">
        <v>3</v>
      </c>
      <c r="P52" s="9">
        <v>0.3</v>
      </c>
    </row>
    <row r="53" spans="1:16" x14ac:dyDescent="0.3">
      <c r="A53" s="5" t="s">
        <v>23</v>
      </c>
      <c r="B53" s="6">
        <f>C53-(C53*0.3)</f>
        <v>67.34</v>
      </c>
      <c r="C53" s="6">
        <v>96.2</v>
      </c>
      <c r="D53" s="7">
        <f>C53+(C53*0.3)</f>
        <v>125.06</v>
      </c>
      <c r="E53" s="5" t="s">
        <v>23</v>
      </c>
      <c r="F53" s="6">
        <f>G53-(G53*0.3)</f>
        <v>59.569999999999993</v>
      </c>
      <c r="G53" s="6">
        <v>85.1</v>
      </c>
      <c r="H53" s="6">
        <f>G53+(G53*0.3)</f>
        <v>110.63</v>
      </c>
      <c r="I53" s="5" t="s">
        <v>25</v>
      </c>
      <c r="J53" s="6">
        <f>K53-(K53*0.3)</f>
        <v>67.55</v>
      </c>
      <c r="K53" s="6">
        <v>96.5</v>
      </c>
      <c r="L53" s="7">
        <f>K53+(K53*0.3)</f>
        <v>125.45</v>
      </c>
      <c r="M53" s="5" t="s">
        <v>23</v>
      </c>
      <c r="N53" s="6">
        <f>O53-(O53*0.3)</f>
        <v>60.900000000000006</v>
      </c>
      <c r="O53" s="6">
        <v>87</v>
      </c>
      <c r="P53" s="7">
        <f>O53+(O53*0.3)</f>
        <v>113.1</v>
      </c>
    </row>
    <row r="54" spans="1:16" x14ac:dyDescent="0.3">
      <c r="A54" s="5" t="s">
        <v>24</v>
      </c>
      <c r="B54" s="6">
        <f>C54-(C54*0.3)</f>
        <v>369.53</v>
      </c>
      <c r="C54" s="6">
        <v>527.9</v>
      </c>
      <c r="D54" s="7">
        <f>C54+(C54*0.3)</f>
        <v>686.27</v>
      </c>
      <c r="E54" s="5" t="s">
        <v>24</v>
      </c>
      <c r="F54" s="6">
        <f>G54-(G54*0.3)</f>
        <v>148.61000000000001</v>
      </c>
      <c r="G54" s="6">
        <v>212.3</v>
      </c>
      <c r="H54" s="6">
        <f>G54+(G54*0.3)</f>
        <v>275.99</v>
      </c>
      <c r="I54" s="10" t="s">
        <v>26</v>
      </c>
      <c r="J54" s="6">
        <f>K54-(K54*0.3)</f>
        <v>82.11</v>
      </c>
      <c r="K54" s="6">
        <v>117.3</v>
      </c>
      <c r="L54" s="7">
        <f>K54+(K54*0.3)</f>
        <v>152.49</v>
      </c>
      <c r="M54" s="5"/>
      <c r="N54" s="6"/>
      <c r="O54" s="6"/>
      <c r="P54" s="7"/>
    </row>
    <row r="55" spans="1:16" x14ac:dyDescent="0.3">
      <c r="B55" s="11"/>
      <c r="C55" s="11"/>
      <c r="D55" s="12"/>
      <c r="F55" s="11"/>
      <c r="G55" s="11"/>
      <c r="H55" s="11"/>
      <c r="I55" s="5" t="s">
        <v>19</v>
      </c>
      <c r="J55" s="6">
        <f>K55-(K55*0.3)</f>
        <v>363.51</v>
      </c>
      <c r="K55" s="6">
        <v>519.29999999999995</v>
      </c>
      <c r="L55" s="7">
        <f>K55+(K55*0.3)</f>
        <v>675.08999999999992</v>
      </c>
      <c r="N55" s="11"/>
      <c r="O55" s="11"/>
      <c r="P55" s="12"/>
    </row>
    <row r="56" spans="1:16" x14ac:dyDescent="0.3">
      <c r="A56" s="10" t="s">
        <v>4</v>
      </c>
      <c r="B56" s="11"/>
      <c r="C56" s="11"/>
      <c r="D56" s="12"/>
      <c r="E56" s="10" t="s">
        <v>4</v>
      </c>
      <c r="F56" s="11"/>
      <c r="G56" s="11"/>
      <c r="H56" s="11"/>
      <c r="I56" s="10" t="s">
        <v>4</v>
      </c>
      <c r="J56" s="11"/>
      <c r="K56" s="11"/>
      <c r="L56" s="12"/>
      <c r="M56" s="10" t="s">
        <v>4</v>
      </c>
      <c r="N56" s="11"/>
      <c r="O56" s="11"/>
      <c r="P56" s="12"/>
    </row>
    <row r="57" spans="1:16" x14ac:dyDescent="0.3">
      <c r="A57" s="13" t="s">
        <v>8</v>
      </c>
      <c r="B57" s="14"/>
      <c r="C57" s="14" t="s">
        <v>3</v>
      </c>
      <c r="D57" s="15"/>
      <c r="E57" s="13" t="s">
        <v>8</v>
      </c>
      <c r="F57" s="14"/>
      <c r="G57" s="14" t="s">
        <v>3</v>
      </c>
      <c r="H57" s="14"/>
      <c r="I57" s="13" t="s">
        <v>15</v>
      </c>
      <c r="J57" s="14"/>
      <c r="K57" s="14" t="s">
        <v>3</v>
      </c>
      <c r="L57" s="15"/>
      <c r="M57" s="13" t="s">
        <v>15</v>
      </c>
      <c r="N57" s="14"/>
      <c r="O57" s="14" t="s">
        <v>3</v>
      </c>
      <c r="P57" s="15"/>
    </row>
    <row r="58" spans="1:16" x14ac:dyDescent="0.3">
      <c r="A58" s="16" t="s">
        <v>5</v>
      </c>
      <c r="B58" s="14">
        <v>317.39999999999998</v>
      </c>
      <c r="C58" s="14">
        <v>173.1</v>
      </c>
      <c r="D58" s="15">
        <v>29</v>
      </c>
      <c r="E58" s="16" t="s">
        <v>5</v>
      </c>
      <c r="F58" s="14">
        <v>173.8</v>
      </c>
      <c r="G58" s="14">
        <v>46.2</v>
      </c>
      <c r="H58" s="14">
        <v>-81.099999999999994</v>
      </c>
      <c r="I58" s="16" t="s">
        <v>5</v>
      </c>
      <c r="J58" s="14">
        <v>260</v>
      </c>
      <c r="K58" s="14">
        <v>115.6</v>
      </c>
      <c r="L58" s="15">
        <v>-28.9</v>
      </c>
      <c r="M58" s="16" t="s">
        <v>5</v>
      </c>
      <c r="N58" s="14">
        <v>136</v>
      </c>
      <c r="O58" s="14">
        <v>5.3</v>
      </c>
      <c r="P58" s="15">
        <v>-125</v>
      </c>
    </row>
    <row r="59" spans="1:16" x14ac:dyDescent="0.3">
      <c r="A59" s="16" t="s">
        <v>6</v>
      </c>
      <c r="B59" s="14">
        <v>20.6</v>
      </c>
      <c r="C59" s="14">
        <v>16.100000000000001</v>
      </c>
      <c r="D59" s="15">
        <v>11.1</v>
      </c>
      <c r="E59" s="16" t="s">
        <v>6</v>
      </c>
      <c r="F59" s="14">
        <v>17</v>
      </c>
      <c r="G59" s="14">
        <v>12</v>
      </c>
      <c r="H59" s="14">
        <v>6</v>
      </c>
      <c r="I59" s="16" t="s">
        <v>6</v>
      </c>
      <c r="J59" s="14">
        <v>18.899999999999999</v>
      </c>
      <c r="K59" s="14">
        <v>14.2</v>
      </c>
      <c r="L59" s="15">
        <v>8.8000000000000007</v>
      </c>
      <c r="M59" s="16" t="s">
        <v>6</v>
      </c>
      <c r="N59" s="14">
        <v>16.100000000000001</v>
      </c>
      <c r="O59" s="14">
        <v>10.3</v>
      </c>
      <c r="P59" s="15">
        <v>2.2000000000000002</v>
      </c>
    </row>
    <row r="60" spans="1:16" ht="15" thickBot="1" x14ac:dyDescent="0.35">
      <c r="A60" s="16" t="s">
        <v>7</v>
      </c>
      <c r="B60" s="14">
        <v>0.18</v>
      </c>
      <c r="C60" s="14">
        <v>0.32</v>
      </c>
      <c r="D60" s="15">
        <v>0.46</v>
      </c>
      <c r="E60" s="16" t="s">
        <v>7</v>
      </c>
      <c r="F60" s="14">
        <v>0.12</v>
      </c>
      <c r="G60" s="14">
        <v>0.36</v>
      </c>
      <c r="H60" s="14">
        <v>0.78</v>
      </c>
      <c r="I60" s="16" t="s">
        <v>7</v>
      </c>
      <c r="J60" s="14">
        <v>0.17</v>
      </c>
      <c r="K60" s="14">
        <v>0.37</v>
      </c>
      <c r="L60" s="15">
        <v>0.56999999999999995</v>
      </c>
      <c r="M60" s="31" t="s">
        <v>7</v>
      </c>
      <c r="N60" s="32">
        <v>0.25</v>
      </c>
      <c r="O60" s="32">
        <v>0.49</v>
      </c>
      <c r="P60" s="33">
        <v>1.74</v>
      </c>
    </row>
    <row r="61" spans="1:16" x14ac:dyDescent="0.3">
      <c r="A61" s="10"/>
      <c r="B61" s="11"/>
      <c r="C61" s="11"/>
      <c r="D61" s="12"/>
      <c r="E61" s="10"/>
      <c r="F61" s="11"/>
      <c r="G61" s="11"/>
      <c r="H61" s="11"/>
      <c r="I61" s="10"/>
      <c r="J61" s="11"/>
      <c r="K61" s="11"/>
      <c r="L61" s="12"/>
    </row>
    <row r="62" spans="1:16" x14ac:dyDescent="0.3">
      <c r="A62" s="17" t="s">
        <v>9</v>
      </c>
      <c r="B62" s="18"/>
      <c r="C62" s="18" t="s">
        <v>3</v>
      </c>
      <c r="D62" s="19"/>
      <c r="E62" s="17" t="s">
        <v>9</v>
      </c>
      <c r="F62" s="18"/>
      <c r="G62" s="18" t="s">
        <v>3</v>
      </c>
      <c r="H62" s="18"/>
      <c r="I62" s="28" t="s">
        <v>28</v>
      </c>
      <c r="J62" s="29"/>
      <c r="K62" s="29" t="s">
        <v>3</v>
      </c>
      <c r="L62" s="30"/>
    </row>
    <row r="63" spans="1:16" x14ac:dyDescent="0.3">
      <c r="A63" s="20" t="s">
        <v>5</v>
      </c>
      <c r="B63" s="18">
        <v>1088</v>
      </c>
      <c r="C63" s="18">
        <v>299.3</v>
      </c>
      <c r="D63" s="19">
        <v>-477</v>
      </c>
      <c r="E63" s="20" t="s">
        <v>5</v>
      </c>
      <c r="F63" s="18">
        <v>496.2</v>
      </c>
      <c r="G63" s="18">
        <v>177.9</v>
      </c>
      <c r="H63" s="18">
        <v>-140.19999999999999</v>
      </c>
      <c r="I63" s="28" t="s">
        <v>5</v>
      </c>
      <c r="J63" s="29">
        <v>237</v>
      </c>
      <c r="K63" s="29">
        <v>61.6</v>
      </c>
      <c r="L63" s="30">
        <v>-114</v>
      </c>
    </row>
    <row r="64" spans="1:16" x14ac:dyDescent="0.3">
      <c r="A64" s="20" t="s">
        <v>6</v>
      </c>
      <c r="B64" s="18">
        <v>97.9</v>
      </c>
      <c r="C64" s="18">
        <v>42.4</v>
      </c>
      <c r="D64" s="19">
        <v>0</v>
      </c>
      <c r="E64" s="20" t="s">
        <v>6</v>
      </c>
      <c r="F64" s="18">
        <v>33.6</v>
      </c>
      <c r="G64" s="18">
        <v>19.8</v>
      </c>
      <c r="H64" s="18">
        <v>-4.4000000000000004</v>
      </c>
      <c r="I64" s="28" t="s">
        <v>6</v>
      </c>
      <c r="J64" s="29">
        <v>25.6</v>
      </c>
      <c r="K64" s="29">
        <v>14.7</v>
      </c>
      <c r="L64" s="30">
        <v>-6.4</v>
      </c>
    </row>
    <row r="65" spans="1:12" ht="15" thickBot="1" x14ac:dyDescent="0.35">
      <c r="A65" s="21" t="s">
        <v>7</v>
      </c>
      <c r="B65" s="22">
        <v>0.1</v>
      </c>
      <c r="C65" s="22">
        <v>0.49</v>
      </c>
      <c r="D65" s="23">
        <v>0.96</v>
      </c>
      <c r="E65" s="21" t="s">
        <v>7</v>
      </c>
      <c r="F65" s="22">
        <v>0.42</v>
      </c>
      <c r="G65" s="22">
        <v>0.56999999999999995</v>
      </c>
      <c r="H65" s="22">
        <v>0.75</v>
      </c>
      <c r="I65" s="28" t="s">
        <v>7</v>
      </c>
      <c r="J65" s="29">
        <v>0.26</v>
      </c>
      <c r="K65" s="29">
        <v>0.39</v>
      </c>
      <c r="L65" s="30">
        <v>0.59</v>
      </c>
    </row>
    <row r="66" spans="1:12" x14ac:dyDescent="0.3">
      <c r="A66" s="1"/>
      <c r="B66" s="1"/>
      <c r="C66" s="1"/>
      <c r="D66" s="1"/>
      <c r="I66" s="10"/>
      <c r="J66" s="11"/>
      <c r="K66" s="11"/>
      <c r="L66" s="12"/>
    </row>
    <row r="67" spans="1:12" x14ac:dyDescent="0.3">
      <c r="I67" s="10"/>
      <c r="J67" s="11"/>
      <c r="K67" s="11"/>
      <c r="L67" s="12"/>
    </row>
    <row r="68" spans="1:12" x14ac:dyDescent="0.3">
      <c r="I68" s="17" t="s">
        <v>9</v>
      </c>
      <c r="J68" s="18"/>
      <c r="K68" s="18" t="s">
        <v>3</v>
      </c>
      <c r="L68" s="19"/>
    </row>
    <row r="69" spans="1:12" x14ac:dyDescent="0.3">
      <c r="I69" s="20" t="s">
        <v>5</v>
      </c>
      <c r="J69" s="18">
        <v>968</v>
      </c>
      <c r="K69" s="18">
        <v>190.2</v>
      </c>
      <c r="L69" s="19">
        <v>-587</v>
      </c>
    </row>
    <row r="70" spans="1:12" x14ac:dyDescent="0.3">
      <c r="I70" s="20" t="s">
        <v>6</v>
      </c>
      <c r="J70" s="18">
        <v>61</v>
      </c>
      <c r="K70" s="18">
        <v>23.5</v>
      </c>
      <c r="L70" s="19">
        <v>0</v>
      </c>
    </row>
    <row r="71" spans="1:12" ht="15" thickBot="1" x14ac:dyDescent="0.35">
      <c r="I71" s="21" t="s">
        <v>7</v>
      </c>
      <c r="J71" s="22">
        <v>0.1</v>
      </c>
      <c r="K71" s="22">
        <v>0.49</v>
      </c>
      <c r="L71" s="23">
        <v>0.95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3041-92B8-434D-849B-26A3E68F77D3}">
  <dimension ref="A1:P69"/>
  <sheetViews>
    <sheetView topLeftCell="A7" workbookViewId="0">
      <selection activeCell="O11" sqref="O11"/>
    </sheetView>
  </sheetViews>
  <sheetFormatPr defaultRowHeight="14.4" x14ac:dyDescent="0.3"/>
  <cols>
    <col min="1" max="1" width="17.6640625" bestFit="1" customWidth="1"/>
    <col min="4" max="4" width="9.6640625" bestFit="1" customWidth="1"/>
    <col min="5" max="5" width="17.6640625" bestFit="1" customWidth="1"/>
    <col min="9" max="9" width="17.6640625" bestFit="1" customWidth="1"/>
    <col min="13" max="13" width="17.6640625" bestFit="1" customWidth="1"/>
  </cols>
  <sheetData>
    <row r="1" spans="1:16" x14ac:dyDescent="0.3">
      <c r="A1" s="2" t="s">
        <v>29</v>
      </c>
      <c r="B1" s="25" t="s">
        <v>30</v>
      </c>
      <c r="C1" s="25"/>
      <c r="D1" s="26"/>
      <c r="E1" s="24"/>
      <c r="F1" s="25" t="s">
        <v>31</v>
      </c>
      <c r="G1" s="25"/>
      <c r="H1" s="26"/>
      <c r="I1" s="24"/>
      <c r="J1" s="25" t="s">
        <v>32</v>
      </c>
      <c r="K1" s="25"/>
      <c r="L1" s="26"/>
      <c r="M1" s="24"/>
      <c r="N1" s="25" t="s">
        <v>33</v>
      </c>
      <c r="O1" s="25"/>
      <c r="P1" s="26"/>
    </row>
    <row r="2" spans="1:16" x14ac:dyDescent="0.3">
      <c r="A2" s="10" t="s">
        <v>4</v>
      </c>
      <c r="B2" s="11"/>
      <c r="C2" s="11"/>
      <c r="D2" s="12"/>
      <c r="E2" s="10" t="s">
        <v>4</v>
      </c>
      <c r="F2" s="11"/>
      <c r="G2" s="11"/>
      <c r="H2" s="12"/>
      <c r="I2" s="10" t="s">
        <v>4</v>
      </c>
      <c r="J2" s="11"/>
      <c r="K2" s="11"/>
      <c r="L2" s="12"/>
      <c r="M2" s="10" t="s">
        <v>4</v>
      </c>
      <c r="N2" s="11"/>
      <c r="O2" s="11"/>
      <c r="P2" s="12"/>
    </row>
    <row r="3" spans="1:16" x14ac:dyDescent="0.3">
      <c r="A3" s="10"/>
      <c r="B3" s="11"/>
      <c r="C3" s="11"/>
      <c r="D3" s="12"/>
      <c r="E3" s="10"/>
      <c r="F3" s="11"/>
      <c r="G3" s="11"/>
      <c r="H3" s="12"/>
      <c r="I3" s="10"/>
      <c r="J3" s="11"/>
      <c r="K3" s="11"/>
      <c r="L3" s="12"/>
      <c r="M3" s="10"/>
      <c r="N3" s="11"/>
      <c r="O3" s="11"/>
      <c r="P3" s="12"/>
    </row>
    <row r="4" spans="1:16" x14ac:dyDescent="0.3">
      <c r="A4" s="13" t="s">
        <v>8</v>
      </c>
      <c r="B4" s="40">
        <v>-0.3</v>
      </c>
      <c r="C4" s="14">
        <v>0</v>
      </c>
      <c r="D4" s="42">
        <v>0.3</v>
      </c>
      <c r="E4" s="13" t="s">
        <v>8</v>
      </c>
      <c r="F4" s="40">
        <v>-0.3</v>
      </c>
      <c r="G4" s="14">
        <v>0</v>
      </c>
      <c r="H4" s="42">
        <v>0.3</v>
      </c>
      <c r="I4" s="13" t="s">
        <v>15</v>
      </c>
      <c r="J4" s="40">
        <v>-0.3</v>
      </c>
      <c r="K4" s="14">
        <v>0</v>
      </c>
      <c r="L4" s="42">
        <v>0.3</v>
      </c>
      <c r="M4" s="13" t="s">
        <v>15</v>
      </c>
      <c r="N4" s="40">
        <v>-0.3</v>
      </c>
      <c r="O4" s="14" t="s">
        <v>3</v>
      </c>
      <c r="P4" s="42">
        <v>0.3</v>
      </c>
    </row>
    <row r="5" spans="1:16" x14ac:dyDescent="0.3">
      <c r="A5" s="16" t="s">
        <v>5</v>
      </c>
      <c r="B5" s="14">
        <v>255.8</v>
      </c>
      <c r="C5" s="14">
        <v>173.1</v>
      </c>
      <c r="D5" s="15">
        <v>90.3</v>
      </c>
      <c r="E5" s="16" t="s">
        <v>5</v>
      </c>
      <c r="F5" s="14">
        <v>93</v>
      </c>
      <c r="G5" s="14">
        <v>46.2</v>
      </c>
      <c r="H5" s="15">
        <v>-61.8</v>
      </c>
      <c r="I5" s="16" t="s">
        <v>5</v>
      </c>
      <c r="J5" s="14">
        <v>198.3</v>
      </c>
      <c r="K5" s="14">
        <v>115.6</v>
      </c>
      <c r="L5" s="15">
        <v>32.799999999999997</v>
      </c>
      <c r="M5" s="16" t="s">
        <v>5</v>
      </c>
      <c r="N5" s="14">
        <v>88.1</v>
      </c>
      <c r="O5" s="14">
        <v>5.3</v>
      </c>
      <c r="P5" s="15">
        <v>-77.400000000000006</v>
      </c>
    </row>
    <row r="6" spans="1:16" x14ac:dyDescent="0.3">
      <c r="A6" s="16" t="s">
        <v>6</v>
      </c>
      <c r="B6" s="14">
        <v>18.7</v>
      </c>
      <c r="C6" s="14">
        <v>16.100000000000001</v>
      </c>
      <c r="D6" s="15">
        <v>13.4</v>
      </c>
      <c r="E6" s="16" t="s">
        <v>6</v>
      </c>
      <c r="F6" s="14">
        <v>14</v>
      </c>
      <c r="G6" s="14">
        <v>12</v>
      </c>
      <c r="H6" s="15">
        <v>7</v>
      </c>
      <c r="I6" s="16" t="s">
        <v>6</v>
      </c>
      <c r="J6" s="14">
        <v>16.899999999999999</v>
      </c>
      <c r="K6" s="14">
        <v>14.2</v>
      </c>
      <c r="L6" s="15">
        <v>11.3</v>
      </c>
      <c r="M6" s="16" t="s">
        <v>6</v>
      </c>
      <c r="N6" s="14">
        <v>14.1</v>
      </c>
      <c r="O6" s="14">
        <v>10.3</v>
      </c>
      <c r="P6" s="15">
        <v>5.6</v>
      </c>
    </row>
    <row r="7" spans="1:16" ht="15" thickBot="1" x14ac:dyDescent="0.35">
      <c r="A7" s="31" t="s">
        <v>7</v>
      </c>
      <c r="B7" s="32">
        <v>0.24</v>
      </c>
      <c r="C7" s="32">
        <v>0.39</v>
      </c>
      <c r="D7" s="33">
        <v>0.4</v>
      </c>
      <c r="E7" s="31" t="s">
        <v>7</v>
      </c>
      <c r="F7" s="32">
        <v>0.2</v>
      </c>
      <c r="G7" s="32">
        <v>0.36</v>
      </c>
      <c r="H7" s="33">
        <v>0.71</v>
      </c>
      <c r="I7" s="31" t="s">
        <v>7</v>
      </c>
      <c r="J7" s="32">
        <v>0.26</v>
      </c>
      <c r="K7" s="32">
        <v>0.37</v>
      </c>
      <c r="L7" s="33">
        <v>0.48</v>
      </c>
      <c r="M7" s="31" t="s">
        <v>7</v>
      </c>
      <c r="N7" s="32">
        <v>0.3</v>
      </c>
      <c r="O7" s="32">
        <v>0.49</v>
      </c>
      <c r="P7" s="33">
        <v>1.28</v>
      </c>
    </row>
    <row r="8" spans="1:16" x14ac:dyDescent="0.3">
      <c r="A8" s="35"/>
      <c r="I8" s="28" t="s">
        <v>28</v>
      </c>
      <c r="J8" s="29"/>
      <c r="K8" s="29" t="s">
        <v>3</v>
      </c>
      <c r="L8" s="30"/>
    </row>
    <row r="9" spans="1:16" x14ac:dyDescent="0.3">
      <c r="A9" s="35"/>
      <c r="B9" s="44"/>
      <c r="C9" s="43"/>
      <c r="D9" s="45"/>
      <c r="E9" s="46"/>
      <c r="F9" s="43"/>
      <c r="G9" s="43"/>
      <c r="H9" s="43"/>
      <c r="I9" s="28" t="s">
        <v>5</v>
      </c>
      <c r="J9" s="29">
        <v>176.7</v>
      </c>
      <c r="K9" s="29">
        <v>61.6</v>
      </c>
      <c r="L9" s="30">
        <v>-53</v>
      </c>
      <c r="M9" s="46"/>
      <c r="N9" s="43"/>
      <c r="O9" s="43"/>
      <c r="P9" s="43"/>
    </row>
    <row r="10" spans="1:16" x14ac:dyDescent="0.3">
      <c r="A10" s="35"/>
      <c r="I10" s="28" t="s">
        <v>6</v>
      </c>
      <c r="J10" s="29">
        <v>22.1</v>
      </c>
      <c r="K10" s="29">
        <v>14.7</v>
      </c>
      <c r="L10" s="30">
        <v>4.9000000000000004</v>
      </c>
    </row>
    <row r="11" spans="1:16" ht="15" thickBot="1" x14ac:dyDescent="0.35">
      <c r="I11" s="37" t="s">
        <v>7</v>
      </c>
      <c r="J11" s="38">
        <v>0.31</v>
      </c>
      <c r="K11" s="38">
        <v>0.39</v>
      </c>
      <c r="L11" s="39">
        <v>0.53</v>
      </c>
    </row>
    <row r="12" spans="1:16" x14ac:dyDescent="0.3">
      <c r="B12" s="36"/>
      <c r="C12" s="36"/>
    </row>
    <row r="13" spans="1:16" x14ac:dyDescent="0.3">
      <c r="A13" s="35"/>
      <c r="J13" s="43"/>
      <c r="K13" s="43"/>
      <c r="L13" s="43"/>
    </row>
    <row r="14" spans="1:16" x14ac:dyDescent="0.3">
      <c r="A14" s="35"/>
      <c r="J14" s="43"/>
      <c r="K14" s="43"/>
      <c r="L14" s="43"/>
    </row>
    <row r="15" spans="1:16" x14ac:dyDescent="0.3">
      <c r="A15" s="35"/>
    </row>
    <row r="30" spans="1:16" ht="15" thickBot="1" x14ac:dyDescent="0.35"/>
    <row r="31" spans="1:16" x14ac:dyDescent="0.3">
      <c r="A31" s="47" t="s">
        <v>17</v>
      </c>
      <c r="B31" s="25"/>
      <c r="C31" s="25"/>
      <c r="D31" s="26"/>
      <c r="E31" s="24"/>
      <c r="F31" s="25"/>
      <c r="G31" s="25"/>
      <c r="H31" s="26"/>
      <c r="I31" s="24"/>
      <c r="J31" s="25"/>
      <c r="K31" s="25"/>
      <c r="L31" s="26"/>
      <c r="M31" s="25"/>
      <c r="N31" s="25"/>
      <c r="O31" s="25"/>
      <c r="P31" s="26"/>
    </row>
    <row r="32" spans="1:16" x14ac:dyDescent="0.3">
      <c r="A32" s="10" t="s">
        <v>30</v>
      </c>
      <c r="B32" s="11"/>
      <c r="C32" s="11"/>
      <c r="D32" s="12"/>
      <c r="E32" s="10" t="s">
        <v>31</v>
      </c>
      <c r="F32" s="11"/>
      <c r="G32" s="11"/>
      <c r="H32" s="12"/>
      <c r="I32" s="10" t="s">
        <v>32</v>
      </c>
      <c r="J32" s="11"/>
      <c r="K32" s="11"/>
      <c r="L32" s="12"/>
      <c r="M32" s="11" t="s">
        <v>33</v>
      </c>
      <c r="N32" s="11"/>
      <c r="O32" s="11"/>
      <c r="P32" s="12"/>
    </row>
    <row r="33" spans="1:16" x14ac:dyDescent="0.3">
      <c r="A33" s="16" t="s">
        <v>4</v>
      </c>
      <c r="B33" s="14"/>
      <c r="C33" s="14"/>
      <c r="D33" s="15"/>
      <c r="E33" s="16" t="s">
        <v>4</v>
      </c>
      <c r="F33" s="14"/>
      <c r="G33" s="14"/>
      <c r="H33" s="15"/>
      <c r="I33" s="16" t="s">
        <v>4</v>
      </c>
      <c r="J33" s="14"/>
      <c r="K33" s="14"/>
      <c r="L33" s="15"/>
      <c r="M33" s="14" t="s">
        <v>4</v>
      </c>
      <c r="N33" s="14"/>
      <c r="O33" s="14"/>
      <c r="P33" s="15"/>
    </row>
    <row r="34" spans="1:16" x14ac:dyDescent="0.3">
      <c r="A34" s="16" t="s">
        <v>8</v>
      </c>
      <c r="B34" s="40">
        <v>-0.3</v>
      </c>
      <c r="C34" s="14">
        <v>0</v>
      </c>
      <c r="D34" s="42">
        <v>0.3</v>
      </c>
      <c r="E34" s="16" t="s">
        <v>8</v>
      </c>
      <c r="F34" s="40">
        <v>-0.3</v>
      </c>
      <c r="G34" s="14">
        <v>0</v>
      </c>
      <c r="H34" s="42">
        <v>0.3</v>
      </c>
      <c r="I34" s="16" t="s">
        <v>15</v>
      </c>
      <c r="J34" s="40">
        <v>-0.3</v>
      </c>
      <c r="K34" s="14">
        <v>0</v>
      </c>
      <c r="L34" s="42">
        <v>0.3</v>
      </c>
      <c r="M34" s="14" t="s">
        <v>15</v>
      </c>
      <c r="N34" s="40">
        <v>-0.3</v>
      </c>
      <c r="O34" s="14">
        <v>0</v>
      </c>
      <c r="P34" s="42">
        <v>0.3</v>
      </c>
    </row>
    <row r="35" spans="1:16" x14ac:dyDescent="0.3">
      <c r="A35" s="16" t="s">
        <v>5</v>
      </c>
      <c r="B35" s="14">
        <v>391.5</v>
      </c>
      <c r="C35" s="14">
        <v>173.1</v>
      </c>
      <c r="D35" s="15">
        <v>38.799999999999997</v>
      </c>
      <c r="E35" s="16" t="s">
        <v>5</v>
      </c>
      <c r="F35" s="14">
        <v>167.4</v>
      </c>
      <c r="G35" s="14">
        <v>46.2</v>
      </c>
      <c r="H35" s="15">
        <v>-73.8</v>
      </c>
      <c r="I35" s="16" t="s">
        <v>5</v>
      </c>
      <c r="J35" s="14">
        <v>251</v>
      </c>
      <c r="K35" s="14">
        <v>115.6</v>
      </c>
      <c r="L35" s="15">
        <v>-18.899999999999999</v>
      </c>
      <c r="M35" s="14" t="s">
        <v>5</v>
      </c>
      <c r="N35" s="14">
        <v>109.8</v>
      </c>
      <c r="O35" s="14">
        <v>5.3</v>
      </c>
      <c r="P35" s="15">
        <v>-100</v>
      </c>
    </row>
    <row r="36" spans="1:16" x14ac:dyDescent="0.3">
      <c r="A36" s="16" t="s">
        <v>6</v>
      </c>
      <c r="B36" s="14">
        <v>27</v>
      </c>
      <c r="C36" s="14">
        <v>16.100000000000001</v>
      </c>
      <c r="D36" s="15">
        <v>11.2</v>
      </c>
      <c r="E36" s="16" t="s">
        <v>6</v>
      </c>
      <c r="F36" s="14">
        <v>19</v>
      </c>
      <c r="G36" s="14">
        <v>12</v>
      </c>
      <c r="H36" s="15">
        <v>7</v>
      </c>
      <c r="I36" s="16" t="s">
        <v>6</v>
      </c>
      <c r="J36" s="14">
        <v>21.6</v>
      </c>
      <c r="K36" s="14">
        <v>14.2</v>
      </c>
      <c r="L36" s="15">
        <v>9.4</v>
      </c>
      <c r="M36" s="14" t="s">
        <v>6</v>
      </c>
      <c r="N36" s="14">
        <v>16.8</v>
      </c>
      <c r="O36" s="14">
        <v>10.3</v>
      </c>
      <c r="P36" s="15">
        <v>5.6</v>
      </c>
    </row>
    <row r="37" spans="1:16" ht="15" thickBot="1" x14ac:dyDescent="0.35">
      <c r="A37" s="31" t="s">
        <v>7</v>
      </c>
      <c r="B37" s="32">
        <v>0.11</v>
      </c>
      <c r="C37" s="32">
        <v>0.32</v>
      </c>
      <c r="D37" s="33">
        <v>0.45</v>
      </c>
      <c r="E37" s="31" t="s">
        <v>7</v>
      </c>
      <c r="F37" s="32">
        <v>0.16</v>
      </c>
      <c r="G37" s="32">
        <v>0.36</v>
      </c>
      <c r="H37" s="33">
        <v>0.75</v>
      </c>
      <c r="I37" s="31" t="s">
        <v>7</v>
      </c>
      <c r="J37" s="32">
        <v>0.19</v>
      </c>
      <c r="K37" s="32">
        <v>0.37</v>
      </c>
      <c r="L37" s="33">
        <v>0.56000000000000005</v>
      </c>
      <c r="M37" s="32" t="s">
        <v>7</v>
      </c>
      <c r="N37" s="32">
        <v>0.25</v>
      </c>
      <c r="O37" s="32">
        <v>0.49</v>
      </c>
      <c r="P37" s="33">
        <v>1.5</v>
      </c>
    </row>
    <row r="38" spans="1:16" x14ac:dyDescent="0.3">
      <c r="I38" s="48" t="s">
        <v>28</v>
      </c>
      <c r="J38" s="49"/>
      <c r="K38" s="49" t="s">
        <v>3</v>
      </c>
      <c r="L38" s="50"/>
    </row>
    <row r="39" spans="1:16" x14ac:dyDescent="0.3">
      <c r="I39" s="28" t="s">
        <v>5</v>
      </c>
      <c r="J39" s="29">
        <v>123.4</v>
      </c>
      <c r="K39" s="29">
        <v>61.6</v>
      </c>
      <c r="L39" s="30">
        <v>0.8</v>
      </c>
    </row>
    <row r="40" spans="1:16" x14ac:dyDescent="0.3">
      <c r="I40" s="28" t="s">
        <v>6</v>
      </c>
      <c r="J40" s="29">
        <v>21.7</v>
      </c>
      <c r="K40" s="29">
        <v>14.7</v>
      </c>
      <c r="L40" s="30">
        <v>10.1</v>
      </c>
    </row>
    <row r="41" spans="1:16" ht="15" thickBot="1" x14ac:dyDescent="0.35">
      <c r="I41" s="37" t="s">
        <v>7</v>
      </c>
      <c r="J41" s="38">
        <v>0.36</v>
      </c>
      <c r="K41" s="38">
        <v>0.39</v>
      </c>
      <c r="L41" s="39">
        <v>0.48</v>
      </c>
    </row>
    <row r="58" spans="1:16" ht="15" thickBot="1" x14ac:dyDescent="0.35"/>
    <row r="59" spans="1:16" x14ac:dyDescent="0.3">
      <c r="A59" s="47" t="s">
        <v>22</v>
      </c>
      <c r="B59" s="54"/>
      <c r="C59" s="54"/>
      <c r="D59" s="55"/>
      <c r="E59" s="56"/>
      <c r="F59" s="54"/>
      <c r="G59" s="54"/>
      <c r="H59" s="55"/>
      <c r="I59" s="56"/>
      <c r="J59" s="54"/>
      <c r="K59" s="54"/>
      <c r="L59" s="54"/>
      <c r="M59" s="56"/>
      <c r="N59" s="25"/>
      <c r="O59" s="25"/>
      <c r="P59" s="26"/>
    </row>
    <row r="60" spans="1:16" x14ac:dyDescent="0.3">
      <c r="A60" s="51" t="s">
        <v>30</v>
      </c>
      <c r="B60" s="52"/>
      <c r="C60" s="52"/>
      <c r="D60" s="53"/>
      <c r="E60" s="51" t="s">
        <v>31</v>
      </c>
      <c r="F60" s="52"/>
      <c r="G60" s="52"/>
      <c r="H60" s="53"/>
      <c r="I60" s="51" t="s">
        <v>32</v>
      </c>
      <c r="J60" s="52"/>
      <c r="K60" s="52"/>
      <c r="L60" s="52"/>
      <c r="M60" s="51" t="s">
        <v>33</v>
      </c>
      <c r="N60" s="11"/>
      <c r="O60" s="11"/>
      <c r="P60" s="12"/>
    </row>
    <row r="61" spans="1:16" x14ac:dyDescent="0.3">
      <c r="A61" s="10" t="s">
        <v>4</v>
      </c>
      <c r="B61" s="11"/>
      <c r="C61" s="11"/>
      <c r="D61" s="12"/>
      <c r="E61" s="10" t="s">
        <v>4</v>
      </c>
      <c r="F61" s="11"/>
      <c r="G61" s="11"/>
      <c r="H61" s="12"/>
      <c r="I61" s="10" t="s">
        <v>4</v>
      </c>
      <c r="J61" s="11"/>
      <c r="K61" s="11"/>
      <c r="L61" s="11"/>
      <c r="M61" s="10" t="s">
        <v>4</v>
      </c>
      <c r="N61" s="11"/>
      <c r="O61" s="11"/>
      <c r="P61" s="12"/>
    </row>
    <row r="62" spans="1:16" x14ac:dyDescent="0.3">
      <c r="A62" s="13" t="s">
        <v>8</v>
      </c>
      <c r="B62" s="40">
        <v>-0.3</v>
      </c>
      <c r="C62" s="14">
        <v>0</v>
      </c>
      <c r="D62" s="42">
        <v>0.3</v>
      </c>
      <c r="E62" s="13" t="s">
        <v>8</v>
      </c>
      <c r="F62" s="40">
        <v>-0.3</v>
      </c>
      <c r="G62" s="14">
        <v>0</v>
      </c>
      <c r="H62" s="42">
        <v>0.3</v>
      </c>
      <c r="I62" s="13" t="s">
        <v>15</v>
      </c>
      <c r="J62" s="40">
        <v>-0.3</v>
      </c>
      <c r="K62" s="14">
        <v>0</v>
      </c>
      <c r="L62" s="40">
        <v>0.3</v>
      </c>
      <c r="M62" s="13" t="s">
        <v>15</v>
      </c>
      <c r="N62" s="40">
        <v>-0.3</v>
      </c>
      <c r="O62" s="14">
        <v>0</v>
      </c>
      <c r="P62" s="42">
        <v>0.3</v>
      </c>
    </row>
    <row r="63" spans="1:16" x14ac:dyDescent="0.3">
      <c r="A63" s="16" t="s">
        <v>5</v>
      </c>
      <c r="B63" s="14">
        <v>317.39999999999998</v>
      </c>
      <c r="C63" s="14">
        <v>173.1</v>
      </c>
      <c r="D63" s="15">
        <v>29</v>
      </c>
      <c r="E63" s="16" t="s">
        <v>5</v>
      </c>
      <c r="F63" s="14">
        <v>173.8</v>
      </c>
      <c r="G63" s="14">
        <v>46.2</v>
      </c>
      <c r="H63" s="15">
        <v>-81.099999999999994</v>
      </c>
      <c r="I63" s="16" t="s">
        <v>5</v>
      </c>
      <c r="J63" s="14">
        <v>260</v>
      </c>
      <c r="K63" s="14">
        <v>115.6</v>
      </c>
      <c r="L63" s="14">
        <v>-28.9</v>
      </c>
      <c r="M63" s="16" t="s">
        <v>5</v>
      </c>
      <c r="N63" s="14">
        <v>136</v>
      </c>
      <c r="O63" s="14">
        <v>5.3</v>
      </c>
      <c r="P63" s="15">
        <v>-125</v>
      </c>
    </row>
    <row r="64" spans="1:16" x14ac:dyDescent="0.3">
      <c r="A64" s="16" t="s">
        <v>6</v>
      </c>
      <c r="B64" s="14">
        <v>20.6</v>
      </c>
      <c r="C64" s="14">
        <v>16.100000000000001</v>
      </c>
      <c r="D64" s="15">
        <v>11.1</v>
      </c>
      <c r="E64" s="16" t="s">
        <v>6</v>
      </c>
      <c r="F64" s="14">
        <v>17</v>
      </c>
      <c r="G64" s="14">
        <v>12</v>
      </c>
      <c r="H64" s="15">
        <v>6</v>
      </c>
      <c r="I64" s="16" t="s">
        <v>6</v>
      </c>
      <c r="J64" s="14">
        <v>18.899999999999999</v>
      </c>
      <c r="K64" s="14">
        <v>14.2</v>
      </c>
      <c r="L64" s="14">
        <v>8.8000000000000007</v>
      </c>
      <c r="M64" s="16" t="s">
        <v>6</v>
      </c>
      <c r="N64" s="14">
        <v>16.100000000000001</v>
      </c>
      <c r="O64" s="14">
        <v>10.3</v>
      </c>
      <c r="P64" s="15">
        <v>2.2000000000000002</v>
      </c>
    </row>
    <row r="65" spans="1:16" ht="15" thickBot="1" x14ac:dyDescent="0.35">
      <c r="A65" s="31" t="s">
        <v>7</v>
      </c>
      <c r="B65" s="32">
        <v>0.18</v>
      </c>
      <c r="C65" s="32">
        <v>0.32</v>
      </c>
      <c r="D65" s="33">
        <v>0.46</v>
      </c>
      <c r="E65" s="31" t="s">
        <v>7</v>
      </c>
      <c r="F65" s="32">
        <v>0.12</v>
      </c>
      <c r="G65" s="32">
        <v>0.36</v>
      </c>
      <c r="H65" s="33">
        <v>0.78</v>
      </c>
      <c r="I65" s="31" t="s">
        <v>7</v>
      </c>
      <c r="J65" s="32">
        <v>0.17</v>
      </c>
      <c r="K65" s="32">
        <v>0.37</v>
      </c>
      <c r="L65" s="32">
        <v>0.56999999999999995</v>
      </c>
      <c r="M65" s="31" t="s">
        <v>7</v>
      </c>
      <c r="N65" s="32">
        <v>0.25</v>
      </c>
      <c r="O65" s="32">
        <v>0.49</v>
      </c>
      <c r="P65" s="33">
        <v>1.74</v>
      </c>
    </row>
    <row r="66" spans="1:16" x14ac:dyDescent="0.3">
      <c r="I66" s="48" t="s">
        <v>28</v>
      </c>
      <c r="J66" s="41">
        <v>-0.3</v>
      </c>
      <c r="K66" s="29">
        <v>0</v>
      </c>
      <c r="L66" s="57">
        <v>0.3</v>
      </c>
    </row>
    <row r="67" spans="1:16" x14ac:dyDescent="0.3">
      <c r="I67" s="28" t="s">
        <v>5</v>
      </c>
      <c r="J67" s="29">
        <v>237</v>
      </c>
      <c r="K67" s="29">
        <v>61.6</v>
      </c>
      <c r="L67" s="30">
        <v>-114</v>
      </c>
    </row>
    <row r="68" spans="1:16" x14ac:dyDescent="0.3">
      <c r="I68" s="28" t="s">
        <v>6</v>
      </c>
      <c r="J68" s="29">
        <v>25.6</v>
      </c>
      <c r="K68" s="29">
        <v>14.7</v>
      </c>
      <c r="L68" s="30">
        <v>-6.4</v>
      </c>
    </row>
    <row r="69" spans="1:16" ht="15" thickBot="1" x14ac:dyDescent="0.35">
      <c r="I69" s="37" t="s">
        <v>7</v>
      </c>
      <c r="J69" s="38">
        <v>0.26</v>
      </c>
      <c r="K69" s="38">
        <v>0.39</v>
      </c>
      <c r="L69" s="39">
        <v>0.59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EA5EA-026A-4393-BC00-F6516BA0BFC2}">
  <dimension ref="A1:L61"/>
  <sheetViews>
    <sheetView topLeftCell="A4" workbookViewId="0">
      <selection activeCell="N58" sqref="N58"/>
    </sheetView>
  </sheetViews>
  <sheetFormatPr defaultRowHeight="14.4" x14ac:dyDescent="0.3"/>
  <cols>
    <col min="1" max="1" width="17.6640625" bestFit="1" customWidth="1"/>
    <col min="2" max="2" width="13.77734375" bestFit="1" customWidth="1"/>
    <col min="5" max="5" width="17.6640625" bestFit="1" customWidth="1"/>
    <col min="9" max="9" width="17.6640625" bestFit="1" customWidth="1"/>
  </cols>
  <sheetData>
    <row r="1" spans="1:12" x14ac:dyDescent="0.3">
      <c r="A1" s="24" t="s">
        <v>30</v>
      </c>
      <c r="B1" s="59" t="s">
        <v>27</v>
      </c>
      <c r="C1" s="25"/>
      <c r="D1" s="26"/>
      <c r="E1" s="24" t="s">
        <v>31</v>
      </c>
      <c r="F1" s="25"/>
      <c r="G1" s="25"/>
      <c r="H1" s="26"/>
      <c r="I1" s="25" t="s">
        <v>32</v>
      </c>
      <c r="J1" s="25"/>
      <c r="K1" s="25"/>
      <c r="L1" s="26"/>
    </row>
    <row r="2" spans="1:12" x14ac:dyDescent="0.3">
      <c r="A2" s="10"/>
      <c r="B2" s="11"/>
      <c r="C2" s="11"/>
      <c r="D2" s="12"/>
      <c r="E2" s="10"/>
      <c r="F2" s="11"/>
      <c r="G2" s="11"/>
      <c r="H2" s="12"/>
      <c r="I2" s="11"/>
      <c r="J2" s="11"/>
      <c r="K2" s="11"/>
      <c r="L2" s="12"/>
    </row>
    <row r="3" spans="1:12" x14ac:dyDescent="0.3">
      <c r="A3" s="10" t="s">
        <v>4</v>
      </c>
      <c r="B3" s="11"/>
      <c r="C3" s="11"/>
      <c r="D3" s="12"/>
      <c r="E3" s="10" t="s">
        <v>4</v>
      </c>
      <c r="F3" s="11"/>
      <c r="G3" s="11"/>
      <c r="H3" s="12"/>
      <c r="I3" s="11" t="s">
        <v>4</v>
      </c>
      <c r="J3" s="11"/>
      <c r="K3" s="11"/>
      <c r="L3" s="12"/>
    </row>
    <row r="4" spans="1:12" x14ac:dyDescent="0.3">
      <c r="A4" s="17" t="s">
        <v>9</v>
      </c>
      <c r="B4" s="60">
        <v>-0.1</v>
      </c>
      <c r="C4" s="18">
        <v>0</v>
      </c>
      <c r="D4" s="61">
        <v>0.1</v>
      </c>
      <c r="E4" s="17" t="s">
        <v>9</v>
      </c>
      <c r="F4" s="60">
        <v>-0.1</v>
      </c>
      <c r="G4" s="18">
        <v>0</v>
      </c>
      <c r="H4" s="61">
        <v>0.1</v>
      </c>
      <c r="I4" s="58" t="s">
        <v>9</v>
      </c>
      <c r="J4" s="60">
        <v>-0.1</v>
      </c>
      <c r="K4" s="18">
        <v>0</v>
      </c>
      <c r="L4" s="61">
        <v>0.1</v>
      </c>
    </row>
    <row r="5" spans="1:12" x14ac:dyDescent="0.3">
      <c r="A5" s="20" t="s">
        <v>5</v>
      </c>
      <c r="B5" s="18">
        <v>472</v>
      </c>
      <c r="C5" s="18">
        <v>298.7</v>
      </c>
      <c r="D5" s="19">
        <v>-17.399999999999999</v>
      </c>
      <c r="E5" s="20" t="s">
        <v>5</v>
      </c>
      <c r="F5" s="18">
        <v>271.5</v>
      </c>
      <c r="G5" s="18">
        <v>177.9</v>
      </c>
      <c r="H5" s="19">
        <v>84.4</v>
      </c>
      <c r="I5" s="18" t="s">
        <v>5</v>
      </c>
      <c r="J5" s="18">
        <v>434.9</v>
      </c>
      <c r="K5" s="18">
        <v>190.2</v>
      </c>
      <c r="L5" s="19">
        <v>-54.3</v>
      </c>
    </row>
    <row r="6" spans="1:12" x14ac:dyDescent="0.3">
      <c r="A6" s="20" t="s">
        <v>6</v>
      </c>
      <c r="B6" s="18">
        <v>56.8</v>
      </c>
      <c r="C6" s="18">
        <v>42.2</v>
      </c>
      <c r="D6" s="19">
        <v>7.1</v>
      </c>
      <c r="E6" s="20" t="s">
        <v>6</v>
      </c>
      <c r="F6" s="18">
        <v>24.1</v>
      </c>
      <c r="G6" s="18">
        <v>19.8</v>
      </c>
      <c r="H6" s="19">
        <v>15</v>
      </c>
      <c r="I6" s="18" t="s">
        <v>6</v>
      </c>
      <c r="J6" s="18">
        <v>37.1</v>
      </c>
      <c r="K6" s="18">
        <v>23.5</v>
      </c>
      <c r="L6" s="19">
        <v>4.5</v>
      </c>
    </row>
    <row r="7" spans="1:12" ht="15" thickBot="1" x14ac:dyDescent="0.35">
      <c r="A7" s="21" t="s">
        <v>7</v>
      </c>
      <c r="B7" s="22">
        <v>0.38</v>
      </c>
      <c r="C7" s="22">
        <v>0.49</v>
      </c>
      <c r="D7" s="23">
        <v>0.68</v>
      </c>
      <c r="E7" s="21" t="s">
        <v>7</v>
      </c>
      <c r="F7" s="22">
        <v>0.54</v>
      </c>
      <c r="G7" s="22">
        <v>0.56999999999999995</v>
      </c>
      <c r="H7" s="23">
        <v>0.64</v>
      </c>
      <c r="I7" s="22" t="s">
        <v>7</v>
      </c>
      <c r="J7" s="22">
        <v>0.34</v>
      </c>
      <c r="K7" s="22">
        <v>0.49</v>
      </c>
      <c r="L7" s="23">
        <v>0.63</v>
      </c>
    </row>
    <row r="28" spans="1:12" ht="15" thickBot="1" x14ac:dyDescent="0.35"/>
    <row r="29" spans="1:12" x14ac:dyDescent="0.3">
      <c r="A29" s="24" t="s">
        <v>30</v>
      </c>
      <c r="B29" s="59" t="s">
        <v>17</v>
      </c>
      <c r="C29" s="25"/>
      <c r="D29" s="26"/>
      <c r="E29" s="24" t="s">
        <v>31</v>
      </c>
      <c r="F29" s="25"/>
      <c r="G29" s="25"/>
      <c r="H29" s="26"/>
      <c r="I29" s="25" t="s">
        <v>32</v>
      </c>
      <c r="J29" s="25"/>
      <c r="K29" s="25"/>
      <c r="L29" s="26"/>
    </row>
    <row r="30" spans="1:12" x14ac:dyDescent="0.3">
      <c r="A30" s="10"/>
      <c r="B30" s="11"/>
      <c r="C30" s="11"/>
      <c r="D30" s="12"/>
      <c r="E30" s="10"/>
      <c r="F30" s="11"/>
      <c r="G30" s="11"/>
      <c r="H30" s="12"/>
      <c r="I30" s="11"/>
      <c r="J30" s="11"/>
      <c r="K30" s="11"/>
      <c r="L30" s="12"/>
    </row>
    <row r="31" spans="1:12" x14ac:dyDescent="0.3">
      <c r="A31" s="10" t="s">
        <v>4</v>
      </c>
      <c r="B31" s="11"/>
      <c r="C31" s="11"/>
      <c r="D31" s="12"/>
      <c r="E31" s="10" t="s">
        <v>4</v>
      </c>
      <c r="F31" s="11"/>
      <c r="G31" s="11"/>
      <c r="H31" s="12"/>
      <c r="I31" s="11" t="s">
        <v>4</v>
      </c>
      <c r="J31" s="11"/>
      <c r="K31" s="11"/>
      <c r="L31" s="12"/>
    </row>
    <row r="32" spans="1:12" x14ac:dyDescent="0.3">
      <c r="A32" s="17" t="s">
        <v>9</v>
      </c>
      <c r="B32" s="60">
        <v>-0.3</v>
      </c>
      <c r="C32" s="18">
        <v>0</v>
      </c>
      <c r="D32" s="61">
        <v>0.3</v>
      </c>
      <c r="E32" s="17" t="s">
        <v>9</v>
      </c>
      <c r="F32" s="60">
        <v>-0.3</v>
      </c>
      <c r="G32" s="18">
        <v>0</v>
      </c>
      <c r="H32" s="61">
        <v>0.3</v>
      </c>
      <c r="I32" s="17" t="s">
        <v>9</v>
      </c>
      <c r="J32" s="60">
        <v>-0.3</v>
      </c>
      <c r="K32" s="18">
        <v>0</v>
      </c>
      <c r="L32" s="61">
        <v>0.3</v>
      </c>
    </row>
    <row r="33" spans="1:12" x14ac:dyDescent="0.3">
      <c r="A33" s="20" t="s">
        <v>5</v>
      </c>
      <c r="B33" s="18">
        <v>334.5</v>
      </c>
      <c r="C33" s="18">
        <v>299.3</v>
      </c>
      <c r="D33" s="19">
        <v>262.89999999999998</v>
      </c>
      <c r="E33" s="20" t="s">
        <v>5</v>
      </c>
      <c r="F33" s="18">
        <v>258.3</v>
      </c>
      <c r="G33" s="18">
        <v>177.9</v>
      </c>
      <c r="H33" s="18">
        <v>97</v>
      </c>
      <c r="I33" s="20" t="s">
        <v>5</v>
      </c>
      <c r="J33" s="18">
        <v>248.2</v>
      </c>
      <c r="K33" s="18">
        <v>190.2</v>
      </c>
      <c r="L33" s="19">
        <v>132.19999999999999</v>
      </c>
    </row>
    <row r="34" spans="1:12" x14ac:dyDescent="0.3">
      <c r="A34" s="20" t="s">
        <v>6</v>
      </c>
      <c r="B34" s="18">
        <v>57</v>
      </c>
      <c r="C34" s="18">
        <v>42.4</v>
      </c>
      <c r="D34" s="19">
        <v>33.299999999999997</v>
      </c>
      <c r="E34" s="20" t="s">
        <v>6</v>
      </c>
      <c r="F34" s="18">
        <v>27.9</v>
      </c>
      <c r="G34" s="18">
        <v>19.8</v>
      </c>
      <c r="H34" s="18">
        <v>14.5</v>
      </c>
      <c r="I34" s="20" t="s">
        <v>6</v>
      </c>
      <c r="J34" s="18">
        <v>32.1</v>
      </c>
      <c r="K34" s="18">
        <v>23.5</v>
      </c>
      <c r="L34" s="19">
        <v>17.899999999999999</v>
      </c>
    </row>
    <row r="35" spans="1:12" ht="15" thickBot="1" x14ac:dyDescent="0.35">
      <c r="A35" s="21" t="s">
        <v>7</v>
      </c>
      <c r="B35" s="22">
        <v>0.47</v>
      </c>
      <c r="C35" s="22">
        <v>0.49</v>
      </c>
      <c r="D35" s="23">
        <v>0.51</v>
      </c>
      <c r="E35" s="21" t="s">
        <v>7</v>
      </c>
      <c r="F35" s="22">
        <v>0.54</v>
      </c>
      <c r="G35" s="22">
        <v>0.56999999999999995</v>
      </c>
      <c r="H35" s="22">
        <v>0.63</v>
      </c>
      <c r="I35" s="21" t="s">
        <v>7</v>
      </c>
      <c r="J35" s="22">
        <v>0.45</v>
      </c>
      <c r="K35" s="22">
        <v>0.49</v>
      </c>
      <c r="L35" s="23">
        <v>0.52</v>
      </c>
    </row>
    <row r="54" spans="1:12" ht="15" thickBot="1" x14ac:dyDescent="0.35"/>
    <row r="55" spans="1:12" x14ac:dyDescent="0.3">
      <c r="A55" s="24" t="s">
        <v>30</v>
      </c>
      <c r="B55" s="59" t="s">
        <v>22</v>
      </c>
      <c r="C55" s="25"/>
      <c r="D55" s="26"/>
      <c r="E55" s="24" t="s">
        <v>31</v>
      </c>
      <c r="F55" s="25"/>
      <c r="G55" s="25"/>
      <c r="H55" s="26"/>
      <c r="I55" s="25" t="s">
        <v>32</v>
      </c>
      <c r="J55" s="25"/>
      <c r="K55" s="25"/>
      <c r="L55" s="26"/>
    </row>
    <row r="56" spans="1:12" x14ac:dyDescent="0.3">
      <c r="A56" s="10"/>
      <c r="B56" s="11"/>
      <c r="C56" s="11"/>
      <c r="D56" s="12"/>
      <c r="E56" s="10"/>
      <c r="F56" s="11"/>
      <c r="G56" s="11"/>
      <c r="H56" s="12"/>
      <c r="I56" s="11"/>
      <c r="J56" s="11"/>
      <c r="K56" s="11"/>
      <c r="L56" s="12"/>
    </row>
    <row r="57" spans="1:12" x14ac:dyDescent="0.3">
      <c r="A57" s="10" t="s">
        <v>4</v>
      </c>
      <c r="B57" s="11"/>
      <c r="C57" s="11"/>
      <c r="D57" s="12"/>
      <c r="E57" s="10" t="s">
        <v>4</v>
      </c>
      <c r="F57" s="11"/>
      <c r="G57" s="11"/>
      <c r="H57" s="12"/>
      <c r="I57" s="11" t="s">
        <v>4</v>
      </c>
      <c r="J57" s="11"/>
      <c r="K57" s="11"/>
      <c r="L57" s="12"/>
    </row>
    <row r="58" spans="1:12" x14ac:dyDescent="0.3">
      <c r="A58" s="17" t="s">
        <v>9</v>
      </c>
      <c r="B58" s="60">
        <v>-0.3</v>
      </c>
      <c r="C58" s="18">
        <v>0</v>
      </c>
      <c r="D58" s="61">
        <v>0.3</v>
      </c>
      <c r="E58" s="17" t="s">
        <v>9</v>
      </c>
      <c r="F58" s="60">
        <v>-0.3</v>
      </c>
      <c r="G58" s="18">
        <v>0</v>
      </c>
      <c r="H58" s="61">
        <v>0.3</v>
      </c>
      <c r="I58" s="17" t="s">
        <v>9</v>
      </c>
      <c r="J58" s="60">
        <v>-0.3</v>
      </c>
      <c r="K58" s="18">
        <v>0</v>
      </c>
      <c r="L58" s="61">
        <v>0.3</v>
      </c>
    </row>
    <row r="59" spans="1:12" x14ac:dyDescent="0.3">
      <c r="A59" s="20" t="s">
        <v>5</v>
      </c>
      <c r="B59" s="18">
        <v>1088</v>
      </c>
      <c r="C59" s="18">
        <v>299.3</v>
      </c>
      <c r="D59" s="19">
        <v>-477</v>
      </c>
      <c r="E59" s="20" t="s">
        <v>5</v>
      </c>
      <c r="F59" s="18">
        <v>496.2</v>
      </c>
      <c r="G59" s="18">
        <v>177.9</v>
      </c>
      <c r="H59" s="18">
        <v>-140.19999999999999</v>
      </c>
      <c r="I59" s="20" t="s">
        <v>5</v>
      </c>
      <c r="J59" s="18">
        <v>968</v>
      </c>
      <c r="K59" s="18">
        <v>190.2</v>
      </c>
      <c r="L59" s="19">
        <v>-587</v>
      </c>
    </row>
    <row r="60" spans="1:12" x14ac:dyDescent="0.3">
      <c r="A60" s="20" t="s">
        <v>6</v>
      </c>
      <c r="B60" s="18">
        <v>97.9</v>
      </c>
      <c r="C60" s="18">
        <v>42.4</v>
      </c>
      <c r="D60" s="19">
        <v>-5.8</v>
      </c>
      <c r="E60" s="20" t="s">
        <v>6</v>
      </c>
      <c r="F60" s="18">
        <v>33.6</v>
      </c>
      <c r="G60" s="18">
        <v>19.8</v>
      </c>
      <c r="H60" s="18">
        <v>-4.4000000000000004</v>
      </c>
      <c r="I60" s="20" t="s">
        <v>6</v>
      </c>
      <c r="J60" s="18">
        <v>61</v>
      </c>
      <c r="K60" s="18">
        <v>23.5</v>
      </c>
      <c r="L60" s="19">
        <v>-7</v>
      </c>
    </row>
    <row r="61" spans="1:12" ht="15" thickBot="1" x14ac:dyDescent="0.35">
      <c r="A61" s="21" t="s">
        <v>7</v>
      </c>
      <c r="B61" s="22">
        <v>0.1</v>
      </c>
      <c r="C61" s="22">
        <v>0.49</v>
      </c>
      <c r="D61" s="23">
        <v>0.96</v>
      </c>
      <c r="E61" s="21" t="s">
        <v>7</v>
      </c>
      <c r="F61" s="22">
        <v>0.42</v>
      </c>
      <c r="G61" s="22">
        <v>0.56999999999999995</v>
      </c>
      <c r="H61" s="22">
        <v>0.75</v>
      </c>
      <c r="I61" s="21" t="s">
        <v>7</v>
      </c>
      <c r="J61" s="22">
        <v>0.1</v>
      </c>
      <c r="K61" s="22">
        <v>0.49</v>
      </c>
      <c r="L61" s="23">
        <v>0.95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analysis</vt:lpstr>
      <vt:lpstr>Plots_E1G</vt:lpstr>
      <vt:lpstr>Plots_B100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Canabarro</dc:creator>
  <cp:lastModifiedBy>Nicholas Canabarro</cp:lastModifiedBy>
  <dcterms:created xsi:type="dcterms:W3CDTF">2022-02-21T13:18:04Z</dcterms:created>
  <dcterms:modified xsi:type="dcterms:W3CDTF">2022-05-25T17:10:20Z</dcterms:modified>
</cp:coreProperties>
</file>