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oushin/Dropbox (Karchin Lab)/Velculescu-collaboration/gridcnp_analysis/data/"/>
    </mc:Choice>
  </mc:AlternateContent>
  <bookViews>
    <workbookView xWindow="28660" yWindow="2860" windowWidth="25600" windowHeight="16060" tabRatio="706"/>
  </bookViews>
  <sheets>
    <sheet name="2013-Mar-19" sheetId="4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4" l="1"/>
  <c r="O15" i="4"/>
  <c r="M15" i="4"/>
  <c r="L15" i="4"/>
  <c r="K15" i="4"/>
  <c r="J15" i="4"/>
  <c r="I15" i="4"/>
  <c r="H15" i="4"/>
  <c r="F1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G15" i="4"/>
  <c r="B15" i="4"/>
  <c r="E15" i="4"/>
  <c r="C15" i="4"/>
  <c r="H14" i="4"/>
  <c r="G14" i="4"/>
  <c r="E14" i="4"/>
  <c r="H13" i="4"/>
  <c r="G13" i="4"/>
  <c r="E13" i="4"/>
  <c r="H12" i="4"/>
  <c r="G12" i="4"/>
  <c r="E12" i="4"/>
  <c r="H11" i="4"/>
  <c r="G11" i="4"/>
  <c r="E11" i="4"/>
  <c r="H10" i="4"/>
  <c r="G10" i="4"/>
  <c r="E10" i="4"/>
  <c r="H9" i="4"/>
  <c r="E9" i="4"/>
  <c r="H8" i="4"/>
  <c r="G8" i="4"/>
  <c r="E8" i="4"/>
  <c r="H7" i="4"/>
  <c r="G7" i="4"/>
  <c r="E7" i="4"/>
  <c r="H6" i="4"/>
  <c r="G6" i="4"/>
  <c r="E6" i="4"/>
  <c r="H5" i="4"/>
  <c r="G5" i="4"/>
  <c r="E5" i="4"/>
  <c r="H4" i="4"/>
  <c r="G4" i="4"/>
  <c r="E4" i="4"/>
  <c r="H3" i="4"/>
  <c r="G3" i="4"/>
  <c r="E3" i="4"/>
</calcChain>
</file>

<file path=xl/sharedStrings.xml><?xml version="1.0" encoding="utf-8"?>
<sst xmlns="http://schemas.openxmlformats.org/spreadsheetml/2006/main" count="58" uniqueCount="57">
  <si>
    <t>high non-clonal</t>
    <phoneticPr fontId="4" type="noConversion"/>
  </si>
  <si>
    <t>copy number distribution did not form clean modes</t>
    <phoneticPr fontId="4" type="noConversion"/>
  </si>
  <si>
    <t>significant number of modes at non-clonal copy number</t>
    <phoneticPr fontId="4" type="noConversion"/>
  </si>
  <si>
    <t>low purity</t>
    <phoneticPr fontId="4" type="noConversion"/>
  </si>
  <si>
    <t>not enough distinction between modes</t>
    <phoneticPr fontId="4" type="noConversion"/>
  </si>
  <si>
    <t>non-aneuploid</t>
    <phoneticPr fontId="4" type="noConversion"/>
  </si>
  <si>
    <t>only one mode</t>
    <phoneticPr fontId="4" type="noConversion"/>
  </si>
  <si>
    <t>non clonal</t>
    <phoneticPr fontId="4" type="noConversion"/>
  </si>
  <si>
    <t>call overruled after manual review</t>
    <phoneticPr fontId="4" type="noConversion"/>
  </si>
  <si>
    <t>QC-FAIL</t>
    <phoneticPr fontId="4" type="noConversion"/>
  </si>
  <si>
    <t>SNP array QC failure</t>
    <phoneticPr fontId="4" type="noConversion"/>
  </si>
  <si>
    <t>no clonal copy number solution</t>
    <phoneticPr fontId="4" type="noConversion"/>
  </si>
  <si>
    <t>failure reasons</t>
    <phoneticPr fontId="4" type="noConversion"/>
  </si>
  <si>
    <t>columns</t>
    <phoneticPr fontId="4" type="noConversion"/>
  </si>
  <si>
    <t>number of samples from whitelist after removing duplicates from same individual, metastatic and recurrent tumors</t>
    <phoneticPr fontId="4" type="noConversion"/>
  </si>
  <si>
    <t>disease</t>
  </si>
  <si>
    <t>called</t>
  </si>
  <si>
    <t>high entropy</t>
  </si>
  <si>
    <t>high non-clonal</t>
  </si>
  <si>
    <t>low purity</t>
  </si>
  <si>
    <t>non-aneuploid</t>
  </si>
  <si>
    <t>non-clonal</t>
  </si>
  <si>
    <t>QC-FAIL</t>
  </si>
  <si>
    <t>BLCA</t>
  </si>
  <si>
    <t>BRCA</t>
  </si>
  <si>
    <t>COAD</t>
  </si>
  <si>
    <t>GBM</t>
  </si>
  <si>
    <t>HNSC</t>
  </si>
  <si>
    <t>KIRC</t>
  </si>
  <si>
    <t>LAML</t>
  </si>
  <si>
    <t>LUAD</t>
  </si>
  <si>
    <t>LUSC</t>
  </si>
  <si>
    <t>OV</t>
  </si>
  <si>
    <t>READ</t>
  </si>
  <si>
    <t>total</t>
    <phoneticPr fontId="4" type="noConversion"/>
  </si>
  <si>
    <t>in freeze</t>
    <phoneticPr fontId="4" type="noConversion"/>
  </si>
  <si>
    <t>coverage</t>
  </si>
  <si>
    <t>UCEC</t>
  </si>
  <si>
    <t>uncalled</t>
    <phoneticPr fontId="4" type="noConversion"/>
  </si>
  <si>
    <t>call_rate</t>
    <phoneticPr fontId="4" type="noConversion"/>
  </si>
  <si>
    <t>no absolute</t>
    <phoneticPr fontId="4" type="noConversion"/>
  </si>
  <si>
    <t>in freeze</t>
    <phoneticPr fontId="4" type="noConversion"/>
  </si>
  <si>
    <t>no absolute</t>
    <phoneticPr fontId="4" type="noConversion"/>
  </si>
  <si>
    <t>pipeline losses, except LAML which was deliberately not called</t>
    <phoneticPr fontId="4" type="noConversion"/>
  </si>
  <si>
    <t>absolute</t>
    <phoneticPr fontId="4" type="noConversion"/>
  </si>
  <si>
    <t>coverage</t>
    <phoneticPr fontId="4" type="noConversion"/>
  </si>
  <si>
    <t>fraction of samples analyzed with ABSOLUTE</t>
    <phoneticPr fontId="4" type="noConversion"/>
  </si>
  <si>
    <t>called</t>
    <phoneticPr fontId="4" type="noConversion"/>
  </si>
  <si>
    <t>number of samples with purity ploidy calls after review</t>
    <phoneticPr fontId="4" type="noConversion"/>
  </si>
  <si>
    <t>call rate</t>
    <phoneticPr fontId="4" type="noConversion"/>
  </si>
  <si>
    <t>fraction of samples called</t>
    <phoneticPr fontId="4" type="noConversion"/>
  </si>
  <si>
    <t>failed</t>
    <phoneticPr fontId="4" type="noConversion"/>
  </si>
  <si>
    <t>number of samples without purity ploidy calls</t>
    <phoneticPr fontId="4" type="noConversion"/>
  </si>
  <si>
    <t>failed</t>
    <phoneticPr fontId="4" type="noConversion"/>
  </si>
  <si>
    <t>high entropy</t>
    <phoneticPr fontId="4" type="noConversion"/>
  </si>
  <si>
    <t>NOTE: 4934 pass level 3 QC (max 2000 segments before joining)</t>
  </si>
  <si>
    <t>Tuesday March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</si>
</sst>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  <font>
      <sz val="16"/>
      <color indexed="12"/>
      <name val="Verdana"/>
    </font>
    <font>
      <u/>
      <sz val="10"/>
      <color indexed="12"/>
      <name val="Verdana"/>
    </font>
    <font>
      <u/>
      <sz val="10"/>
      <color indexed="20"/>
      <name val="Verdana"/>
    </font>
    <font>
      <u/>
      <sz val="10"/>
      <name val="Verdana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3" fillId="0" borderId="0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4" xfId="0" applyBorder="1"/>
    <xf numFmtId="0" fontId="0" fillId="0" borderId="6" xfId="0" applyFill="1" applyBorder="1"/>
    <xf numFmtId="0" fontId="0" fillId="0" borderId="4" xfId="0" applyFill="1" applyBorder="1"/>
    <xf numFmtId="0" fontId="5" fillId="0" borderId="0" xfId="0" applyFont="1"/>
    <xf numFmtId="0" fontId="2" fillId="0" borderId="11" xfId="0" applyFont="1" applyBorder="1"/>
    <xf numFmtId="0" fontId="2" fillId="0" borderId="7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2" xfId="0" applyFont="1" applyBorder="1"/>
    <xf numFmtId="0" fontId="2" fillId="0" borderId="1" xfId="0" applyFont="1" applyBorder="1"/>
    <xf numFmtId="0" fontId="2" fillId="0" borderId="12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5" xfId="0" applyFont="1" applyBorder="1"/>
    <xf numFmtId="0" fontId="0" fillId="0" borderId="16" xfId="0" applyFill="1" applyBorder="1"/>
    <xf numFmtId="0" fontId="2" fillId="0" borderId="1" xfId="0" applyFont="1" applyBorder="1" applyAlignment="1">
      <alignment horizontal="right"/>
    </xf>
    <xf numFmtId="0" fontId="1" fillId="0" borderId="4" xfId="0" applyFont="1" applyBorder="1"/>
    <xf numFmtId="9" fontId="5" fillId="0" borderId="0" xfId="0" applyNumberFormat="1" applyFont="1"/>
    <xf numFmtId="9" fontId="0" fillId="0" borderId="0" xfId="0" applyNumberFormat="1"/>
    <xf numFmtId="9" fontId="0" fillId="0" borderId="1" xfId="0" applyNumberFormat="1" applyBorder="1"/>
    <xf numFmtId="9" fontId="0" fillId="0" borderId="0" xfId="0" applyNumberFormat="1" applyBorder="1"/>
    <xf numFmtId="9" fontId="0" fillId="0" borderId="17" xfId="0" applyNumberFormat="1" applyBorder="1"/>
    <xf numFmtId="0" fontId="0" fillId="0" borderId="1" xfId="0" applyBorder="1" applyAlignment="1">
      <alignment horizontal="right"/>
    </xf>
    <xf numFmtId="9" fontId="0" fillId="0" borderId="1" xfId="0" applyNumberFormat="1" applyBorder="1" applyAlignment="1">
      <alignment horizontal="right"/>
    </xf>
    <xf numFmtId="164" fontId="5" fillId="0" borderId="0" xfId="0" applyNumberFormat="1" applyFont="1"/>
    <xf numFmtId="164" fontId="0" fillId="0" borderId="9" xfId="0" applyNumberFormat="1" applyFont="1" applyBorder="1" applyAlignment="1">
      <alignment horizontal="right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0" xfId="0" applyNumberFormat="1"/>
    <xf numFmtId="0" fontId="8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A2" sqref="A2"/>
    </sheetView>
  </sheetViews>
  <sheetFormatPr baseColWidth="10" defaultRowHeight="13" x14ac:dyDescent="0.15"/>
  <cols>
    <col min="1" max="1" width="8.33203125" customWidth="1"/>
    <col min="2" max="2" width="8" customWidth="1"/>
    <col min="3" max="3" width="9.5" customWidth="1"/>
    <col min="4" max="4" width="8.33203125" customWidth="1"/>
    <col min="5" max="5" width="7.33203125" style="43" customWidth="1"/>
    <col min="6" max="6" width="7.1640625" customWidth="1"/>
    <col min="7" max="7" width="9.5" style="32" customWidth="1"/>
    <col min="8" max="8" width="10" customWidth="1"/>
    <col min="9" max="9" width="8.5" customWidth="1"/>
    <col min="11" max="11" width="7.83203125" customWidth="1"/>
    <col min="12" max="12" width="8" customWidth="1"/>
    <col min="13" max="13" width="9.6640625" customWidth="1"/>
    <col min="14" max="14" width="7.6640625" customWidth="1"/>
    <col min="15" max="15" width="7.1640625" customWidth="1"/>
  </cols>
  <sheetData>
    <row r="1" spans="1:15" s="14" customFormat="1" ht="21" thickBot="1" x14ac:dyDescent="0.25">
      <c r="A1" s="14" t="s">
        <v>56</v>
      </c>
      <c r="E1" s="38"/>
      <c r="G1" s="31"/>
    </row>
    <row r="2" spans="1:15" s="4" customFormat="1" ht="14" thickBot="1" x14ac:dyDescent="0.2">
      <c r="A2" s="15" t="s">
        <v>15</v>
      </c>
      <c r="B2" s="16" t="s">
        <v>35</v>
      </c>
      <c r="C2" s="1" t="s">
        <v>40</v>
      </c>
      <c r="D2" s="29" t="s">
        <v>44</v>
      </c>
      <c r="E2" s="39" t="s">
        <v>36</v>
      </c>
      <c r="F2" s="36" t="s">
        <v>16</v>
      </c>
      <c r="G2" s="37" t="s">
        <v>39</v>
      </c>
      <c r="H2" s="17" t="s">
        <v>53</v>
      </c>
      <c r="I2" s="18" t="s">
        <v>17</v>
      </c>
      <c r="J2" s="19" t="s">
        <v>18</v>
      </c>
      <c r="K2" s="19" t="s">
        <v>19</v>
      </c>
      <c r="L2" s="19" t="s">
        <v>20</v>
      </c>
      <c r="M2" s="19" t="s">
        <v>21</v>
      </c>
      <c r="N2" s="19" t="s">
        <v>38</v>
      </c>
      <c r="O2" s="20" t="s">
        <v>22</v>
      </c>
    </row>
    <row r="3" spans="1:15" x14ac:dyDescent="0.15">
      <c r="A3" s="21" t="s">
        <v>23</v>
      </c>
      <c r="B3" s="3">
        <v>138</v>
      </c>
      <c r="C3" s="1">
        <v>29</v>
      </c>
      <c r="D3" s="1">
        <f>B3-C3</f>
        <v>109</v>
      </c>
      <c r="E3" s="40">
        <f>D3/B3</f>
        <v>0.78985507246376807</v>
      </c>
      <c r="F3" s="1">
        <v>90</v>
      </c>
      <c r="G3" s="33">
        <f>F3/D3</f>
        <v>0.82568807339449546</v>
      </c>
      <c r="H3" s="7">
        <f>SUM(I3:O3)</f>
        <v>19</v>
      </c>
      <c r="I3" s="1">
        <v>7</v>
      </c>
      <c r="J3" s="1">
        <v>12</v>
      </c>
      <c r="K3" s="1">
        <v>0</v>
      </c>
      <c r="L3" s="1">
        <v>0</v>
      </c>
      <c r="M3" s="1">
        <v>0</v>
      </c>
      <c r="N3" s="1">
        <v>0</v>
      </c>
      <c r="O3" s="22">
        <v>0</v>
      </c>
    </row>
    <row r="4" spans="1:15" x14ac:dyDescent="0.15">
      <c r="A4" s="23" t="s">
        <v>24</v>
      </c>
      <c r="B4" s="2">
        <v>880</v>
      </c>
      <c r="C4" s="5">
        <v>8</v>
      </c>
      <c r="D4" s="5">
        <f t="shared" ref="D4:D14" si="0">B4-C4</f>
        <v>872</v>
      </c>
      <c r="E4" s="41">
        <f t="shared" ref="E4:E15" si="1">D4/B4</f>
        <v>0.99090909090909096</v>
      </c>
      <c r="F4" s="5">
        <v>750</v>
      </c>
      <c r="G4" s="34">
        <f>F4/D4</f>
        <v>0.86009174311926606</v>
      </c>
      <c r="H4" s="6">
        <f t="shared" ref="H4:H15" si="2">SUM(I4:O4)</f>
        <v>122</v>
      </c>
      <c r="I4" s="5">
        <v>10</v>
      </c>
      <c r="J4" s="5">
        <v>77</v>
      </c>
      <c r="K4" s="5">
        <v>26</v>
      </c>
      <c r="L4" s="5">
        <v>0</v>
      </c>
      <c r="M4" s="5">
        <v>0</v>
      </c>
      <c r="N4" s="5">
        <v>9</v>
      </c>
      <c r="O4" s="24">
        <v>0</v>
      </c>
    </row>
    <row r="5" spans="1:15" x14ac:dyDescent="0.15">
      <c r="A5" s="23" t="s">
        <v>25</v>
      </c>
      <c r="B5" s="2">
        <v>422</v>
      </c>
      <c r="C5" s="5">
        <v>1</v>
      </c>
      <c r="D5" s="5">
        <f t="shared" si="0"/>
        <v>421</v>
      </c>
      <c r="E5" s="41">
        <f t="shared" si="1"/>
        <v>0.99763033175355453</v>
      </c>
      <c r="F5" s="5">
        <v>349</v>
      </c>
      <c r="G5" s="34">
        <f t="shared" ref="G5:G13" si="3">F5/D5</f>
        <v>0.82897862232779096</v>
      </c>
      <c r="H5" s="6">
        <f t="shared" si="2"/>
        <v>72</v>
      </c>
      <c r="I5" s="5">
        <v>1</v>
      </c>
      <c r="J5" s="5">
        <v>52</v>
      </c>
      <c r="K5" s="5">
        <v>17</v>
      </c>
      <c r="L5" s="5">
        <v>0</v>
      </c>
      <c r="M5" s="5">
        <v>0</v>
      </c>
      <c r="N5" s="5">
        <v>2</v>
      </c>
      <c r="O5" s="24">
        <v>0</v>
      </c>
    </row>
    <row r="6" spans="1:15" x14ac:dyDescent="0.15">
      <c r="A6" s="23" t="s">
        <v>26</v>
      </c>
      <c r="B6" s="2">
        <v>580</v>
      </c>
      <c r="C6" s="5">
        <v>17</v>
      </c>
      <c r="D6" s="5">
        <f t="shared" si="0"/>
        <v>563</v>
      </c>
      <c r="E6" s="41">
        <f t="shared" si="1"/>
        <v>0.97068965517241379</v>
      </c>
      <c r="F6" s="5">
        <v>485</v>
      </c>
      <c r="G6" s="34">
        <f t="shared" si="3"/>
        <v>0.86145648312611012</v>
      </c>
      <c r="H6" s="6">
        <f t="shared" si="2"/>
        <v>78</v>
      </c>
      <c r="I6" s="5">
        <v>0</v>
      </c>
      <c r="J6" s="5">
        <v>62</v>
      </c>
      <c r="K6" s="5">
        <v>7</v>
      </c>
      <c r="L6" s="5">
        <v>0</v>
      </c>
      <c r="M6" s="5">
        <v>0</v>
      </c>
      <c r="N6" s="5">
        <v>9</v>
      </c>
      <c r="O6" s="24">
        <v>0</v>
      </c>
    </row>
    <row r="7" spans="1:15" x14ac:dyDescent="0.15">
      <c r="A7" s="23" t="s">
        <v>27</v>
      </c>
      <c r="B7" s="2">
        <v>310</v>
      </c>
      <c r="C7" s="5">
        <v>6</v>
      </c>
      <c r="D7" s="5">
        <f t="shared" si="0"/>
        <v>304</v>
      </c>
      <c r="E7" s="41">
        <f t="shared" si="1"/>
        <v>0.98064516129032253</v>
      </c>
      <c r="F7" s="5">
        <v>270</v>
      </c>
      <c r="G7" s="34">
        <f t="shared" si="3"/>
        <v>0.88815789473684215</v>
      </c>
      <c r="H7" s="6">
        <f t="shared" si="2"/>
        <v>34</v>
      </c>
      <c r="I7" s="5">
        <v>2</v>
      </c>
      <c r="J7" s="5">
        <v>28</v>
      </c>
      <c r="K7" s="5">
        <v>0</v>
      </c>
      <c r="L7" s="5">
        <v>4</v>
      </c>
      <c r="M7" s="5">
        <v>0</v>
      </c>
      <c r="N7" s="5">
        <v>0</v>
      </c>
      <c r="O7" s="24">
        <v>0</v>
      </c>
    </row>
    <row r="8" spans="1:15" x14ac:dyDescent="0.15">
      <c r="A8" s="23" t="s">
        <v>28</v>
      </c>
      <c r="B8" s="2">
        <v>497</v>
      </c>
      <c r="C8" s="5">
        <v>5</v>
      </c>
      <c r="D8" s="5">
        <f t="shared" si="0"/>
        <v>492</v>
      </c>
      <c r="E8" s="41">
        <f t="shared" si="1"/>
        <v>0.98993963782696182</v>
      </c>
      <c r="F8" s="5">
        <v>373</v>
      </c>
      <c r="G8" s="34">
        <f t="shared" si="3"/>
        <v>0.75813008130081305</v>
      </c>
      <c r="H8" s="6">
        <f t="shared" si="2"/>
        <v>119</v>
      </c>
      <c r="I8" s="5">
        <v>0</v>
      </c>
      <c r="J8" s="5">
        <v>46</v>
      </c>
      <c r="K8" s="5">
        <v>23</v>
      </c>
      <c r="L8" s="5">
        <v>47</v>
      </c>
      <c r="M8" s="5">
        <v>1</v>
      </c>
      <c r="N8" s="5">
        <v>2</v>
      </c>
      <c r="O8" s="24">
        <v>0</v>
      </c>
    </row>
    <row r="9" spans="1:15" x14ac:dyDescent="0.15">
      <c r="A9" s="23" t="s">
        <v>29</v>
      </c>
      <c r="B9" s="2">
        <v>200</v>
      </c>
      <c r="C9" s="5">
        <v>200</v>
      </c>
      <c r="D9" s="5">
        <f t="shared" si="0"/>
        <v>0</v>
      </c>
      <c r="E9" s="41">
        <f t="shared" si="1"/>
        <v>0</v>
      </c>
      <c r="F9" s="5">
        <v>0</v>
      </c>
      <c r="G9" s="34"/>
      <c r="H9" s="6">
        <f t="shared" si="2"/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24">
        <v>0</v>
      </c>
    </row>
    <row r="10" spans="1:15" x14ac:dyDescent="0.15">
      <c r="A10" s="23" t="s">
        <v>30</v>
      </c>
      <c r="B10" s="2">
        <v>357</v>
      </c>
      <c r="C10" s="5">
        <v>0</v>
      </c>
      <c r="D10" s="5">
        <f t="shared" si="0"/>
        <v>357</v>
      </c>
      <c r="E10" s="41">
        <f t="shared" si="1"/>
        <v>1</v>
      </c>
      <c r="F10" s="5">
        <v>292</v>
      </c>
      <c r="G10" s="34">
        <f t="shared" si="3"/>
        <v>0.81792717086834732</v>
      </c>
      <c r="H10" s="6">
        <f t="shared" si="2"/>
        <v>65</v>
      </c>
      <c r="I10" s="5">
        <v>11</v>
      </c>
      <c r="J10" s="5">
        <v>51</v>
      </c>
      <c r="K10" s="5">
        <v>1</v>
      </c>
      <c r="L10" s="5">
        <v>2</v>
      </c>
      <c r="M10" s="5">
        <v>0</v>
      </c>
      <c r="N10" s="5">
        <v>0</v>
      </c>
      <c r="O10" s="24">
        <v>0</v>
      </c>
    </row>
    <row r="11" spans="1:15" x14ac:dyDescent="0.15">
      <c r="A11" s="23" t="s">
        <v>31</v>
      </c>
      <c r="B11" s="2">
        <v>344</v>
      </c>
      <c r="C11" s="5">
        <v>6</v>
      </c>
      <c r="D11" s="5">
        <f t="shared" si="0"/>
        <v>338</v>
      </c>
      <c r="E11" s="41">
        <f t="shared" si="1"/>
        <v>0.98255813953488369</v>
      </c>
      <c r="F11" s="5">
        <v>261</v>
      </c>
      <c r="G11" s="34">
        <f t="shared" si="3"/>
        <v>0.77218934911242598</v>
      </c>
      <c r="H11" s="6">
        <f t="shared" si="2"/>
        <v>77</v>
      </c>
      <c r="I11" s="5">
        <v>4</v>
      </c>
      <c r="J11" s="5">
        <v>66</v>
      </c>
      <c r="K11" s="5">
        <v>2</v>
      </c>
      <c r="L11" s="5">
        <v>0</v>
      </c>
      <c r="M11" s="5">
        <v>0</v>
      </c>
      <c r="N11" s="5">
        <v>5</v>
      </c>
      <c r="O11" s="24">
        <v>0</v>
      </c>
    </row>
    <row r="12" spans="1:15" x14ac:dyDescent="0.15">
      <c r="A12" s="23" t="s">
        <v>32</v>
      </c>
      <c r="B12" s="2">
        <v>567</v>
      </c>
      <c r="C12" s="5">
        <v>2</v>
      </c>
      <c r="D12" s="5">
        <f t="shared" si="0"/>
        <v>565</v>
      </c>
      <c r="E12" s="41">
        <f t="shared" si="1"/>
        <v>0.99647266313932981</v>
      </c>
      <c r="F12" s="5">
        <v>459</v>
      </c>
      <c r="G12" s="34">
        <f t="shared" si="3"/>
        <v>0.81238938053097343</v>
      </c>
      <c r="H12" s="6">
        <f t="shared" si="2"/>
        <v>106</v>
      </c>
      <c r="I12" s="5">
        <v>7</v>
      </c>
      <c r="J12" s="5">
        <v>87</v>
      </c>
      <c r="K12" s="5">
        <v>1</v>
      </c>
      <c r="L12" s="5">
        <v>0</v>
      </c>
      <c r="M12" s="5">
        <v>1</v>
      </c>
      <c r="N12" s="5">
        <v>10</v>
      </c>
      <c r="O12" s="24">
        <v>0</v>
      </c>
    </row>
    <row r="13" spans="1:15" x14ac:dyDescent="0.15">
      <c r="A13" s="23" t="s">
        <v>33</v>
      </c>
      <c r="B13" s="2">
        <v>164</v>
      </c>
      <c r="C13" s="5">
        <v>0</v>
      </c>
      <c r="D13" s="5">
        <f t="shared" si="0"/>
        <v>164</v>
      </c>
      <c r="E13" s="41">
        <f t="shared" si="1"/>
        <v>1</v>
      </c>
      <c r="F13" s="5">
        <v>147</v>
      </c>
      <c r="G13" s="34">
        <f t="shared" si="3"/>
        <v>0.89634146341463417</v>
      </c>
      <c r="H13" s="6">
        <f t="shared" si="2"/>
        <v>17</v>
      </c>
      <c r="I13" s="5">
        <v>0</v>
      </c>
      <c r="J13" s="5">
        <v>13</v>
      </c>
      <c r="K13" s="5">
        <v>2</v>
      </c>
      <c r="L13" s="5">
        <v>0</v>
      </c>
      <c r="M13" s="5">
        <v>0</v>
      </c>
      <c r="N13" s="5">
        <v>1</v>
      </c>
      <c r="O13" s="24">
        <v>1</v>
      </c>
    </row>
    <row r="14" spans="1:15" ht="14" thickBot="1" x14ac:dyDescent="0.2">
      <c r="A14" s="25" t="s">
        <v>37</v>
      </c>
      <c r="B14" s="8">
        <v>498</v>
      </c>
      <c r="C14" s="11">
        <v>13</v>
      </c>
      <c r="D14" s="11">
        <f t="shared" si="0"/>
        <v>485</v>
      </c>
      <c r="E14" s="42">
        <f t="shared" si="1"/>
        <v>0.97389558232931728</v>
      </c>
      <c r="F14" s="11">
        <v>378</v>
      </c>
      <c r="G14" s="34">
        <f>F14/D14</f>
        <v>0.77938144329896908</v>
      </c>
      <c r="H14" s="10">
        <f t="shared" si="2"/>
        <v>107</v>
      </c>
      <c r="I14" s="11">
        <v>0</v>
      </c>
      <c r="J14" s="11">
        <v>14</v>
      </c>
      <c r="K14" s="11">
        <v>32</v>
      </c>
      <c r="L14" s="11">
        <v>50</v>
      </c>
      <c r="M14" s="11">
        <v>0</v>
      </c>
      <c r="N14" s="11">
        <v>11</v>
      </c>
      <c r="O14" s="26">
        <v>0</v>
      </c>
    </row>
    <row r="15" spans="1:15" ht="14" thickBot="1" x14ac:dyDescent="0.2">
      <c r="A15" s="25" t="s">
        <v>34</v>
      </c>
      <c r="B15" s="27">
        <f>SUM(B3:B14)</f>
        <v>4957</v>
      </c>
      <c r="C15" s="9">
        <f>SUM(C3:C14)</f>
        <v>287</v>
      </c>
      <c r="D15" s="30">
        <f>SUM(D3:D14)</f>
        <v>4670</v>
      </c>
      <c r="E15" s="42">
        <f t="shared" si="1"/>
        <v>0.94210207786967926</v>
      </c>
      <c r="F15" s="30">
        <f t="shared" ref="F15:O15" si="4">SUM(F3:F14)</f>
        <v>3854</v>
      </c>
      <c r="G15" s="35">
        <f>F15/D15</f>
        <v>0.82526766595289081</v>
      </c>
      <c r="H15" s="10">
        <f t="shared" si="2"/>
        <v>816</v>
      </c>
      <c r="I15" s="12">
        <f t="shared" si="4"/>
        <v>42</v>
      </c>
      <c r="J15" s="13">
        <f t="shared" si="4"/>
        <v>508</v>
      </c>
      <c r="K15" s="13">
        <f t="shared" si="4"/>
        <v>111</v>
      </c>
      <c r="L15" s="13">
        <f t="shared" si="4"/>
        <v>103</v>
      </c>
      <c r="M15" s="13">
        <f t="shared" si="4"/>
        <v>2</v>
      </c>
      <c r="N15" s="13">
        <f>SUM(N3:N14)</f>
        <v>49</v>
      </c>
      <c r="O15" s="28">
        <f t="shared" si="4"/>
        <v>1</v>
      </c>
    </row>
    <row r="16" spans="1:15" x14ac:dyDescent="0.15">
      <c r="B16" t="s">
        <v>55</v>
      </c>
    </row>
    <row r="17" spans="1:3" x14ac:dyDescent="0.15">
      <c r="A17" s="44" t="s">
        <v>13</v>
      </c>
    </row>
    <row r="18" spans="1:3" x14ac:dyDescent="0.15">
      <c r="A18" t="s">
        <v>41</v>
      </c>
      <c r="C18" t="s">
        <v>14</v>
      </c>
    </row>
    <row r="19" spans="1:3" x14ac:dyDescent="0.15">
      <c r="A19" t="s">
        <v>42</v>
      </c>
      <c r="C19" t="s">
        <v>43</v>
      </c>
    </row>
    <row r="20" spans="1:3" x14ac:dyDescent="0.15">
      <c r="A20" t="s">
        <v>45</v>
      </c>
      <c r="C20" t="s">
        <v>46</v>
      </c>
    </row>
    <row r="21" spans="1:3" x14ac:dyDescent="0.15">
      <c r="A21" t="s">
        <v>47</v>
      </c>
      <c r="C21" t="s">
        <v>48</v>
      </c>
    </row>
    <row r="22" spans="1:3" x14ac:dyDescent="0.15">
      <c r="A22" t="s">
        <v>49</v>
      </c>
      <c r="C22" t="s">
        <v>50</v>
      </c>
    </row>
    <row r="23" spans="1:3" x14ac:dyDescent="0.15">
      <c r="A23" t="s">
        <v>51</v>
      </c>
      <c r="C23" t="s">
        <v>52</v>
      </c>
    </row>
    <row r="25" spans="1:3" x14ac:dyDescent="0.15">
      <c r="A25" s="44" t="s">
        <v>12</v>
      </c>
    </row>
    <row r="26" spans="1:3" x14ac:dyDescent="0.15">
      <c r="A26" t="s">
        <v>54</v>
      </c>
      <c r="C26" t="s">
        <v>1</v>
      </c>
    </row>
    <row r="27" spans="1:3" x14ac:dyDescent="0.15">
      <c r="A27" t="s">
        <v>0</v>
      </c>
      <c r="C27" t="s">
        <v>2</v>
      </c>
    </row>
    <row r="28" spans="1:3" x14ac:dyDescent="0.15">
      <c r="A28" t="s">
        <v>3</v>
      </c>
      <c r="C28" t="s">
        <v>4</v>
      </c>
    </row>
    <row r="29" spans="1:3" x14ac:dyDescent="0.15">
      <c r="A29" t="s">
        <v>5</v>
      </c>
      <c r="C29" t="s">
        <v>6</v>
      </c>
    </row>
    <row r="30" spans="1:3" x14ac:dyDescent="0.15">
      <c r="A30" t="s">
        <v>7</v>
      </c>
      <c r="C30" t="s">
        <v>11</v>
      </c>
    </row>
    <row r="31" spans="1:3" x14ac:dyDescent="0.15">
      <c r="A31" t="s">
        <v>38</v>
      </c>
      <c r="C31" t="s">
        <v>8</v>
      </c>
    </row>
    <row r="32" spans="1:3" x14ac:dyDescent="0.15">
      <c r="A32" t="s">
        <v>9</v>
      </c>
      <c r="C32" t="s">
        <v>10</v>
      </c>
    </row>
  </sheetData>
  <phoneticPr fontId="4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2013-Mar-19</vt:lpstr>
    </vt:vector>
  </TitlesOfParts>
  <Company>Dana Farber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Schumacher</dc:creator>
  <cp:lastModifiedBy>Microsoft Office User</cp:lastModifiedBy>
  <dcterms:created xsi:type="dcterms:W3CDTF">2013-03-02T17:34:33Z</dcterms:created>
  <dcterms:modified xsi:type="dcterms:W3CDTF">2018-10-09T22:27:19Z</dcterms:modified>
</cp:coreProperties>
</file>